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ity\Kolobka\SDK\2023\"/>
    </mc:Choice>
  </mc:AlternateContent>
  <bookViews>
    <workbookView xWindow="-120" yWindow="-120" windowWidth="24240" windowHeight="13740"/>
  </bookViews>
  <sheets>
    <sheet name="SDK - 2023" sheetId="5" r:id="rId1"/>
    <sheet name="Celkové pořadí - ŽENY" sheetId="3" r:id="rId2"/>
    <sheet name="Celkové pořadí - MUŽI" sheetId="4" r:id="rId3"/>
    <sheet name="Celkové pořadí VŠICHNI" sheetId="7" r:id="rId4"/>
  </sheets>
  <definedNames>
    <definedName name="_xlnm._FilterDatabase" localSheetId="0" hidden="1">'SDK - 2023'!$E$6:$L$23</definedName>
  </definedNames>
  <calcPr calcId="162913"/>
</workbook>
</file>

<file path=xl/calcChain.xml><?xml version="1.0" encoding="utf-8"?>
<calcChain xmlns="http://schemas.openxmlformats.org/spreadsheetml/2006/main">
  <c r="J111" i="5" l="1"/>
  <c r="K111" i="5"/>
  <c r="L111" i="5"/>
  <c r="J37" i="5"/>
  <c r="K37" i="5"/>
  <c r="L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AN138" i="5"/>
  <c r="AN137" i="5"/>
  <c r="AN136" i="5"/>
  <c r="AN135" i="5"/>
  <c r="AN134" i="5"/>
  <c r="AN133" i="5"/>
  <c r="AN132" i="5"/>
  <c r="C101" i="7" l="1"/>
  <c r="D101" i="7"/>
  <c r="C89" i="7"/>
  <c r="D89" i="7"/>
  <c r="C90" i="7"/>
  <c r="D90" i="7"/>
  <c r="C91" i="7"/>
  <c r="D91" i="7"/>
  <c r="C92" i="7"/>
  <c r="D92" i="7"/>
  <c r="C93" i="7"/>
  <c r="D93" i="7"/>
  <c r="C94" i="7"/>
  <c r="D94" i="7"/>
  <c r="C95" i="7"/>
  <c r="D95" i="7"/>
  <c r="C96" i="7"/>
  <c r="D96" i="7"/>
  <c r="C97" i="7"/>
  <c r="D97" i="7"/>
  <c r="C98" i="7"/>
  <c r="D98" i="7"/>
  <c r="C99" i="7"/>
  <c r="D99" i="7"/>
  <c r="C100" i="7"/>
  <c r="D100" i="7"/>
  <c r="C58" i="7"/>
  <c r="D58" i="7"/>
  <c r="C59" i="7"/>
  <c r="D59" i="7"/>
  <c r="C60" i="7"/>
  <c r="D60" i="7"/>
  <c r="C61" i="7"/>
  <c r="D61" i="7"/>
  <c r="C62" i="7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C69" i="7"/>
  <c r="D69" i="7"/>
  <c r="C70" i="7"/>
  <c r="D70" i="7"/>
  <c r="C71" i="7"/>
  <c r="D71" i="7"/>
  <c r="C72" i="7"/>
  <c r="D72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0" i="7"/>
  <c r="D80" i="7"/>
  <c r="C81" i="7"/>
  <c r="D81" i="7"/>
  <c r="C82" i="7"/>
  <c r="D82" i="7"/>
  <c r="C83" i="7"/>
  <c r="D83" i="7"/>
  <c r="C84" i="7"/>
  <c r="D84" i="7"/>
  <c r="C85" i="7"/>
  <c r="D85" i="7"/>
  <c r="C86" i="7"/>
  <c r="D86" i="7"/>
  <c r="C87" i="7"/>
  <c r="D87" i="7"/>
  <c r="C88" i="7"/>
  <c r="D88" i="7"/>
  <c r="D57" i="7"/>
  <c r="C57" i="7"/>
  <c r="C51" i="7"/>
  <c r="D51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  <c r="C48" i="7"/>
  <c r="D48" i="7"/>
  <c r="C49" i="7"/>
  <c r="D49" i="7"/>
  <c r="C50" i="7"/>
  <c r="D50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D6" i="7"/>
  <c r="C6" i="7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67" i="4"/>
  <c r="D67" i="4"/>
  <c r="C68" i="4"/>
  <c r="D68" i="4"/>
  <c r="C69" i="4"/>
  <c r="D69" i="4"/>
  <c r="C70" i="4"/>
  <c r="D70" i="4"/>
  <c r="C71" i="4"/>
  <c r="D71" i="4"/>
  <c r="C72" i="4"/>
  <c r="D72" i="4"/>
  <c r="C73" i="4"/>
  <c r="D73" i="4"/>
  <c r="C74" i="4"/>
  <c r="D74" i="4"/>
  <c r="C75" i="4"/>
  <c r="D75" i="4"/>
  <c r="C76" i="4"/>
  <c r="D76" i="4"/>
  <c r="C77" i="4"/>
  <c r="D77" i="4"/>
  <c r="C78" i="4"/>
  <c r="D78" i="4"/>
  <c r="C79" i="4"/>
  <c r="D79" i="4"/>
  <c r="D51" i="4"/>
  <c r="C51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7" i="4"/>
  <c r="D7" i="4"/>
  <c r="C8" i="4"/>
  <c r="D8" i="4"/>
  <c r="D6" i="4"/>
  <c r="C6" i="4"/>
  <c r="D18" i="3"/>
  <c r="D19" i="3"/>
  <c r="D20" i="3"/>
  <c r="D21" i="3"/>
  <c r="D22" i="3"/>
  <c r="D23" i="3"/>
  <c r="D24" i="3"/>
  <c r="D25" i="3"/>
  <c r="D26" i="3"/>
  <c r="C23" i="3"/>
  <c r="C24" i="3"/>
  <c r="C25" i="3"/>
  <c r="C26" i="3"/>
  <c r="CV191" i="5"/>
  <c r="CU191" i="5"/>
  <c r="CT191" i="5"/>
  <c r="CJ191" i="5"/>
  <c r="CR191" i="5" s="1"/>
  <c r="CH191" i="5"/>
  <c r="CG191" i="5"/>
  <c r="CF191" i="5"/>
  <c r="BV191" i="5"/>
  <c r="CE191" i="5" s="1"/>
  <c r="BT191" i="5"/>
  <c r="BS191" i="5"/>
  <c r="BR191" i="5"/>
  <c r="BO191" i="5"/>
  <c r="BH191" i="5"/>
  <c r="BN191" i="5" s="1"/>
  <c r="BK191" i="5" s="1"/>
  <c r="BF191" i="5"/>
  <c r="BE191" i="5"/>
  <c r="BD191" i="5"/>
  <c r="AS191" i="5"/>
  <c r="BB191" i="5" s="1"/>
  <c r="AQ191" i="5"/>
  <c r="AP191" i="5"/>
  <c r="AO191" i="5"/>
  <c r="AC191" i="5"/>
  <c r="AA191" i="5"/>
  <c r="Z191" i="5"/>
  <c r="Y191" i="5"/>
  <c r="U191" i="5"/>
  <c r="T191" i="5"/>
  <c r="R191" i="5"/>
  <c r="N191" i="5"/>
  <c r="X191" i="5" s="1"/>
  <c r="D191" i="5"/>
  <c r="L190" i="5"/>
  <c r="H101" i="7" s="1"/>
  <c r="K190" i="5"/>
  <c r="G101" i="7" s="1"/>
  <c r="J190" i="5"/>
  <c r="F101" i="7" s="1"/>
  <c r="I190" i="5"/>
  <c r="E101" i="7" s="1"/>
  <c r="G190" i="5"/>
  <c r="D190" i="5"/>
  <c r="B101" i="7" s="1"/>
  <c r="L189" i="5"/>
  <c r="H100" i="7" s="1"/>
  <c r="K189" i="5"/>
  <c r="G100" i="7" s="1"/>
  <c r="J189" i="5"/>
  <c r="F100" i="7" s="1"/>
  <c r="I189" i="5"/>
  <c r="E100" i="7" s="1"/>
  <c r="G189" i="5"/>
  <c r="D189" i="5"/>
  <c r="B100" i="7" s="1"/>
  <c r="L188" i="5"/>
  <c r="H99" i="7" s="1"/>
  <c r="K188" i="5"/>
  <c r="G99" i="7" s="1"/>
  <c r="J188" i="5"/>
  <c r="F99" i="7" s="1"/>
  <c r="I188" i="5"/>
  <c r="E99" i="7" s="1"/>
  <c r="G188" i="5"/>
  <c r="D188" i="5"/>
  <c r="B99" i="7" s="1"/>
  <c r="L187" i="5"/>
  <c r="H98" i="7" s="1"/>
  <c r="K187" i="5"/>
  <c r="G98" i="7" s="1"/>
  <c r="J187" i="5"/>
  <c r="F98" i="7" s="1"/>
  <c r="I187" i="5"/>
  <c r="E98" i="7" s="1"/>
  <c r="G187" i="5"/>
  <c r="D187" i="5"/>
  <c r="B98" i="7" s="1"/>
  <c r="L186" i="5"/>
  <c r="H97" i="7" s="1"/>
  <c r="K186" i="5"/>
  <c r="G97" i="7" s="1"/>
  <c r="J186" i="5"/>
  <c r="F97" i="7" s="1"/>
  <c r="I186" i="5"/>
  <c r="E97" i="7" s="1"/>
  <c r="G186" i="5"/>
  <c r="D186" i="5"/>
  <c r="B97" i="7" s="1"/>
  <c r="L185" i="5"/>
  <c r="H96" i="7" s="1"/>
  <c r="K185" i="5"/>
  <c r="G96" i="7" s="1"/>
  <c r="J185" i="5"/>
  <c r="F96" i="7" s="1"/>
  <c r="I185" i="5"/>
  <c r="E96" i="7" s="1"/>
  <c r="G185" i="5"/>
  <c r="D185" i="5"/>
  <c r="B96" i="7" s="1"/>
  <c r="L184" i="5"/>
  <c r="H95" i="7" s="1"/>
  <c r="K184" i="5"/>
  <c r="G95" i="7" s="1"/>
  <c r="J184" i="5"/>
  <c r="F95" i="7" s="1"/>
  <c r="I184" i="5"/>
  <c r="E95" i="7" s="1"/>
  <c r="G184" i="5"/>
  <c r="D184" i="5"/>
  <c r="B95" i="7" s="1"/>
  <c r="L183" i="5"/>
  <c r="H94" i="7" s="1"/>
  <c r="K183" i="5"/>
  <c r="G94" i="7" s="1"/>
  <c r="J183" i="5"/>
  <c r="F94" i="7" s="1"/>
  <c r="I183" i="5"/>
  <c r="E94" i="7" s="1"/>
  <c r="G183" i="5"/>
  <c r="D183" i="5"/>
  <c r="B94" i="7" s="1"/>
  <c r="L182" i="5"/>
  <c r="H93" i="7" s="1"/>
  <c r="K182" i="5"/>
  <c r="G93" i="7" s="1"/>
  <c r="J182" i="5"/>
  <c r="F93" i="7" s="1"/>
  <c r="I182" i="5"/>
  <c r="E93" i="7" s="1"/>
  <c r="G182" i="5"/>
  <c r="D182" i="5"/>
  <c r="B93" i="7" s="1"/>
  <c r="L181" i="5"/>
  <c r="H92" i="7" s="1"/>
  <c r="K181" i="5"/>
  <c r="G92" i="7" s="1"/>
  <c r="J181" i="5"/>
  <c r="F92" i="7" s="1"/>
  <c r="I181" i="5"/>
  <c r="E92" i="7" s="1"/>
  <c r="G181" i="5"/>
  <c r="D181" i="5"/>
  <c r="B92" i="7" s="1"/>
  <c r="L180" i="5"/>
  <c r="H91" i="7" s="1"/>
  <c r="K180" i="5"/>
  <c r="G91" i="7" s="1"/>
  <c r="J180" i="5"/>
  <c r="F91" i="7" s="1"/>
  <c r="I180" i="5"/>
  <c r="E91" i="7" s="1"/>
  <c r="G180" i="5"/>
  <c r="D180" i="5"/>
  <c r="B91" i="7" s="1"/>
  <c r="L179" i="5"/>
  <c r="H90" i="7" s="1"/>
  <c r="K179" i="5"/>
  <c r="G90" i="7" s="1"/>
  <c r="J179" i="5"/>
  <c r="F90" i="7" s="1"/>
  <c r="I179" i="5"/>
  <c r="E90" i="7" s="1"/>
  <c r="G179" i="5"/>
  <c r="D179" i="5"/>
  <c r="B90" i="7" s="1"/>
  <c r="L178" i="5"/>
  <c r="H89" i="7" s="1"/>
  <c r="K178" i="5"/>
  <c r="G89" i="7" s="1"/>
  <c r="J178" i="5"/>
  <c r="F89" i="7" s="1"/>
  <c r="I178" i="5"/>
  <c r="E89" i="7" s="1"/>
  <c r="G178" i="5"/>
  <c r="D178" i="5"/>
  <c r="B89" i="7" s="1"/>
  <c r="L177" i="5"/>
  <c r="H88" i="7" s="1"/>
  <c r="K177" i="5"/>
  <c r="G88" i="7" s="1"/>
  <c r="J177" i="5"/>
  <c r="F88" i="7" s="1"/>
  <c r="I177" i="5"/>
  <c r="E88" i="7" s="1"/>
  <c r="G177" i="5"/>
  <c r="D177" i="5"/>
  <c r="B88" i="7" s="1"/>
  <c r="CS176" i="5"/>
  <c r="CJ176" i="5"/>
  <c r="CH176" i="5"/>
  <c r="CG176" i="5"/>
  <c r="CF176" i="5"/>
  <c r="BV176" i="5"/>
  <c r="CB176" i="5" s="1"/>
  <c r="BY176" i="5" s="1"/>
  <c r="BT176" i="5"/>
  <c r="BS176" i="5"/>
  <c r="BR176" i="5"/>
  <c r="BH176" i="5"/>
  <c r="BF176" i="5"/>
  <c r="BE176" i="5"/>
  <c r="BD176" i="5"/>
  <c r="AQ176" i="5"/>
  <c r="AP176" i="5"/>
  <c r="AO176" i="5"/>
  <c r="AC176" i="5"/>
  <c r="AA176" i="5"/>
  <c r="Z176" i="5"/>
  <c r="Y176" i="5"/>
  <c r="U176" i="5"/>
  <c r="R176" i="5" s="1"/>
  <c r="N176" i="5"/>
  <c r="W176" i="5" s="1"/>
  <c r="L176" i="5"/>
  <c r="H87" i="7" s="1"/>
  <c r="K176" i="5"/>
  <c r="G87" i="7" s="1"/>
  <c r="J176" i="5"/>
  <c r="F87" i="7" s="1"/>
  <c r="I176" i="5"/>
  <c r="E87" i="7" s="1"/>
  <c r="G176" i="5"/>
  <c r="D176" i="5"/>
  <c r="B87" i="7" s="1"/>
  <c r="CP175" i="5"/>
  <c r="CM175" i="5" s="1"/>
  <c r="CJ175" i="5"/>
  <c r="CH175" i="5"/>
  <c r="CG175" i="5"/>
  <c r="CF175" i="5"/>
  <c r="BV175" i="5"/>
  <c r="BT175" i="5"/>
  <c r="BS175" i="5"/>
  <c r="BR175" i="5"/>
  <c r="BO175" i="5"/>
  <c r="BH175" i="5"/>
  <c r="BN175" i="5" s="1"/>
  <c r="BK175" i="5" s="1"/>
  <c r="BF175" i="5"/>
  <c r="BE175" i="5"/>
  <c r="BD175" i="5"/>
  <c r="AQ175" i="5"/>
  <c r="AP175" i="5"/>
  <c r="AO175" i="5"/>
  <c r="AL175" i="5"/>
  <c r="AC175" i="5"/>
  <c r="AK175" i="5" s="1"/>
  <c r="AH175" i="5" s="1"/>
  <c r="AA175" i="5"/>
  <c r="Z175" i="5"/>
  <c r="Y175" i="5"/>
  <c r="W175" i="5"/>
  <c r="N175" i="5"/>
  <c r="L175" i="5"/>
  <c r="H86" i="7" s="1"/>
  <c r="K175" i="5"/>
  <c r="G86" i="7" s="1"/>
  <c r="J175" i="5"/>
  <c r="F86" i="7" s="1"/>
  <c r="I175" i="5"/>
  <c r="E86" i="7" s="1"/>
  <c r="G175" i="5"/>
  <c r="D175" i="5"/>
  <c r="B86" i="7" s="1"/>
  <c r="CR174" i="5"/>
  <c r="CJ174" i="5"/>
  <c r="CH174" i="5"/>
  <c r="CG174" i="5"/>
  <c r="CF174" i="5"/>
  <c r="BV174" i="5"/>
  <c r="BT174" i="5"/>
  <c r="BS174" i="5"/>
  <c r="BR174" i="5"/>
  <c r="BQ174" i="5"/>
  <c r="BN174" i="5"/>
  <c r="BK174" i="5" s="1"/>
  <c r="BH174" i="5"/>
  <c r="BF174" i="5"/>
  <c r="BE174" i="5"/>
  <c r="BD174" i="5"/>
  <c r="AQ174" i="5"/>
  <c r="AP174" i="5"/>
  <c r="AO174" i="5"/>
  <c r="AN174" i="5"/>
  <c r="AL174" i="5"/>
  <c r="AK174" i="5"/>
  <c r="AH174" i="5" s="1"/>
  <c r="AC174" i="5"/>
  <c r="AM174" i="5" s="1"/>
  <c r="AA174" i="5"/>
  <c r="Z174" i="5"/>
  <c r="Y174" i="5"/>
  <c r="N174" i="5"/>
  <c r="L174" i="5"/>
  <c r="H85" i="7" s="1"/>
  <c r="K174" i="5"/>
  <c r="G85" i="7" s="1"/>
  <c r="J174" i="5"/>
  <c r="F85" i="7" s="1"/>
  <c r="I174" i="5"/>
  <c r="E85" i="7" s="1"/>
  <c r="G174" i="5"/>
  <c r="D174" i="5"/>
  <c r="B85" i="7" s="1"/>
  <c r="CJ173" i="5"/>
  <c r="CH173" i="5"/>
  <c r="CG173" i="5"/>
  <c r="CF173" i="5"/>
  <c r="BV173" i="5"/>
  <c r="BT173" i="5"/>
  <c r="BS173" i="5"/>
  <c r="BR173" i="5"/>
  <c r="BH173" i="5"/>
  <c r="BP173" i="5" s="1"/>
  <c r="BF173" i="5"/>
  <c r="BE173" i="5"/>
  <c r="BD173" i="5"/>
  <c r="AQ173" i="5"/>
  <c r="AP173" i="5"/>
  <c r="AO173" i="5"/>
  <c r="AN173" i="5"/>
  <c r="AK173" i="5"/>
  <c r="AH173" i="5" s="1"/>
  <c r="AC173" i="5"/>
  <c r="AM173" i="5" s="1"/>
  <c r="AA173" i="5"/>
  <c r="Z173" i="5"/>
  <c r="Y173" i="5"/>
  <c r="N173" i="5"/>
  <c r="L173" i="5"/>
  <c r="H84" i="7" s="1"/>
  <c r="K173" i="5"/>
  <c r="G84" i="7" s="1"/>
  <c r="J173" i="5"/>
  <c r="F84" i="7" s="1"/>
  <c r="I173" i="5"/>
  <c r="E84" i="7" s="1"/>
  <c r="G173" i="5"/>
  <c r="D173" i="5"/>
  <c r="B84" i="7" s="1"/>
  <c r="CQ172" i="5"/>
  <c r="CJ172" i="5"/>
  <c r="CH172" i="5"/>
  <c r="CG172" i="5"/>
  <c r="CF172" i="5"/>
  <c r="CC172" i="5"/>
  <c r="BV172" i="5"/>
  <c r="CB172" i="5" s="1"/>
  <c r="BY172" i="5" s="1"/>
  <c r="BT172" i="5"/>
  <c r="BS172" i="5"/>
  <c r="BR172" i="5"/>
  <c r="BH172" i="5"/>
  <c r="BP172" i="5" s="1"/>
  <c r="BF172" i="5"/>
  <c r="BE172" i="5"/>
  <c r="BD172" i="5"/>
  <c r="AQ172" i="5"/>
  <c r="AP172" i="5"/>
  <c r="AO172" i="5"/>
  <c r="AC172" i="5"/>
  <c r="AM172" i="5" s="1"/>
  <c r="AA172" i="5"/>
  <c r="Z172" i="5"/>
  <c r="Y172" i="5"/>
  <c r="N172" i="5"/>
  <c r="L172" i="5"/>
  <c r="H83" i="7" s="1"/>
  <c r="K172" i="5"/>
  <c r="G83" i="7" s="1"/>
  <c r="J172" i="5"/>
  <c r="F83" i="7" s="1"/>
  <c r="I172" i="5"/>
  <c r="E83" i="7" s="1"/>
  <c r="G172" i="5"/>
  <c r="D172" i="5"/>
  <c r="B83" i="7" s="1"/>
  <c r="CS171" i="5"/>
  <c r="CP171" i="5"/>
  <c r="CM171" i="5" s="1"/>
  <c r="CJ171" i="5"/>
  <c r="CR171" i="5" s="1"/>
  <c r="CH171" i="5"/>
  <c r="CG171" i="5"/>
  <c r="CF171" i="5"/>
  <c r="CB171" i="5"/>
  <c r="BY171" i="5" s="1"/>
  <c r="BV171" i="5"/>
  <c r="BT171" i="5"/>
  <c r="BS171" i="5"/>
  <c r="BR171" i="5"/>
  <c r="BO171" i="5"/>
  <c r="BH171" i="5"/>
  <c r="BN171" i="5" s="1"/>
  <c r="BK171" i="5" s="1"/>
  <c r="BF171" i="5"/>
  <c r="BE171" i="5"/>
  <c r="BD171" i="5"/>
  <c r="AQ171" i="5"/>
  <c r="AP171" i="5"/>
  <c r="AO171" i="5"/>
  <c r="AL171" i="5"/>
  <c r="AC171" i="5"/>
  <c r="AK171" i="5" s="1"/>
  <c r="AH171" i="5" s="1"/>
  <c r="AA171" i="5"/>
  <c r="Z171" i="5"/>
  <c r="Y171" i="5"/>
  <c r="N171" i="5"/>
  <c r="L171" i="5"/>
  <c r="H82" i="7" s="1"/>
  <c r="K171" i="5"/>
  <c r="G82" i="7" s="1"/>
  <c r="J171" i="5"/>
  <c r="F82" i="7" s="1"/>
  <c r="I171" i="5"/>
  <c r="E82" i="7" s="1"/>
  <c r="G171" i="5"/>
  <c r="D171" i="5"/>
  <c r="B82" i="7" s="1"/>
  <c r="CJ170" i="5"/>
  <c r="CH170" i="5"/>
  <c r="CG170" i="5"/>
  <c r="CF170" i="5"/>
  <c r="BV170" i="5"/>
  <c r="CD170" i="5" s="1"/>
  <c r="BT170" i="5"/>
  <c r="BS170" i="5"/>
  <c r="BR170" i="5"/>
  <c r="BQ170" i="5"/>
  <c r="BO170" i="5"/>
  <c r="BH170" i="5"/>
  <c r="BP170" i="5" s="1"/>
  <c r="BF170" i="5"/>
  <c r="BE170" i="5"/>
  <c r="BD170" i="5"/>
  <c r="AQ170" i="5"/>
  <c r="AP170" i="5"/>
  <c r="AO170" i="5"/>
  <c r="AK170" i="5"/>
  <c r="AH170" i="5" s="1"/>
  <c r="AC170" i="5"/>
  <c r="AM170" i="5" s="1"/>
  <c r="AA170" i="5"/>
  <c r="Z170" i="5"/>
  <c r="Y170" i="5"/>
  <c r="W170" i="5"/>
  <c r="N170" i="5"/>
  <c r="V170" i="5" s="1"/>
  <c r="L170" i="5"/>
  <c r="H81" i="7" s="1"/>
  <c r="K170" i="5"/>
  <c r="G81" i="7" s="1"/>
  <c r="J170" i="5"/>
  <c r="F81" i="7" s="1"/>
  <c r="I170" i="5"/>
  <c r="E81" i="7" s="1"/>
  <c r="G170" i="5"/>
  <c r="D170" i="5"/>
  <c r="B81" i="7" s="1"/>
  <c r="CJ169" i="5"/>
  <c r="CR169" i="5" s="1"/>
  <c r="CH169" i="5"/>
  <c r="CG169" i="5"/>
  <c r="CF169" i="5"/>
  <c r="CD169" i="5"/>
  <c r="BV169" i="5"/>
  <c r="CE169" i="5" s="1"/>
  <c r="BT169" i="5"/>
  <c r="BS169" i="5"/>
  <c r="BR169" i="5"/>
  <c r="BH169" i="5"/>
  <c r="BP169" i="5" s="1"/>
  <c r="BF169" i="5"/>
  <c r="BE169" i="5"/>
  <c r="BD169" i="5"/>
  <c r="AQ169" i="5"/>
  <c r="AP169" i="5"/>
  <c r="AO169" i="5"/>
  <c r="AK169" i="5"/>
  <c r="AH169" i="5" s="1"/>
  <c r="AC169" i="5"/>
  <c r="AM169" i="5" s="1"/>
  <c r="AA169" i="5"/>
  <c r="Z169" i="5"/>
  <c r="Y169" i="5"/>
  <c r="N169" i="5"/>
  <c r="W169" i="5" s="1"/>
  <c r="L169" i="5"/>
  <c r="H80" i="7" s="1"/>
  <c r="K169" i="5"/>
  <c r="G80" i="7" s="1"/>
  <c r="J169" i="5"/>
  <c r="F80" i="7" s="1"/>
  <c r="I169" i="5"/>
  <c r="E80" i="7" s="1"/>
  <c r="G169" i="5"/>
  <c r="D169" i="5"/>
  <c r="B80" i="7" s="1"/>
  <c r="CS168" i="5"/>
  <c r="CQ168" i="5"/>
  <c r="CP168" i="5"/>
  <c r="CM168" i="5" s="1"/>
  <c r="CJ168" i="5"/>
  <c r="CR168" i="5" s="1"/>
  <c r="CH168" i="5"/>
  <c r="CG168" i="5"/>
  <c r="CF168" i="5"/>
  <c r="BV168" i="5"/>
  <c r="CD168" i="5" s="1"/>
  <c r="BT168" i="5"/>
  <c r="BS168" i="5"/>
  <c r="BR168" i="5"/>
  <c r="BH168" i="5"/>
  <c r="BQ168" i="5" s="1"/>
  <c r="BF168" i="5"/>
  <c r="BE168" i="5"/>
  <c r="BD168" i="5"/>
  <c r="AQ168" i="5"/>
  <c r="AP168" i="5"/>
  <c r="AO168" i="5"/>
  <c r="AM168" i="5"/>
  <c r="AC168" i="5"/>
  <c r="AN168" i="5" s="1"/>
  <c r="AA168" i="5"/>
  <c r="Z168" i="5"/>
  <c r="Y168" i="5"/>
  <c r="X168" i="5"/>
  <c r="N168" i="5"/>
  <c r="W168" i="5" s="1"/>
  <c r="L168" i="5"/>
  <c r="H79" i="7" s="1"/>
  <c r="K168" i="5"/>
  <c r="G79" i="7" s="1"/>
  <c r="J168" i="5"/>
  <c r="F79" i="7" s="1"/>
  <c r="I168" i="5"/>
  <c r="E79" i="7" s="1"/>
  <c r="G168" i="5"/>
  <c r="D168" i="5"/>
  <c r="B79" i="7" s="1"/>
  <c r="CV167" i="5"/>
  <c r="CU167" i="5"/>
  <c r="CT167" i="5"/>
  <c r="CS167" i="5"/>
  <c r="CJ167" i="5"/>
  <c r="CR167" i="5" s="1"/>
  <c r="CH167" i="5"/>
  <c r="CG167" i="5"/>
  <c r="CF167" i="5"/>
  <c r="CB167" i="5"/>
  <c r="BY167" i="5" s="1"/>
  <c r="BV167" i="5"/>
  <c r="CD167" i="5" s="1"/>
  <c r="BT167" i="5"/>
  <c r="BS167" i="5"/>
  <c r="BR167" i="5"/>
  <c r="BH167" i="5"/>
  <c r="BP167" i="5" s="1"/>
  <c r="BF167" i="5"/>
  <c r="BE167" i="5"/>
  <c r="BD167" i="5"/>
  <c r="AQ167" i="5"/>
  <c r="AP167" i="5"/>
  <c r="AO167" i="5"/>
  <c r="AN167" i="5"/>
  <c r="AL167" i="5"/>
  <c r="AK167" i="5"/>
  <c r="AH167" i="5" s="1"/>
  <c r="AC167" i="5"/>
  <c r="AM167" i="5" s="1"/>
  <c r="AA167" i="5"/>
  <c r="Z167" i="5"/>
  <c r="Y167" i="5"/>
  <c r="N167" i="5"/>
  <c r="W167" i="5" s="1"/>
  <c r="L167" i="5"/>
  <c r="H78" i="7" s="1"/>
  <c r="K167" i="5"/>
  <c r="G78" i="7" s="1"/>
  <c r="J167" i="5"/>
  <c r="F78" i="7" s="1"/>
  <c r="I167" i="5"/>
  <c r="E78" i="7" s="1"/>
  <c r="G167" i="5"/>
  <c r="D167" i="5"/>
  <c r="B78" i="7" s="1"/>
  <c r="CV166" i="5"/>
  <c r="CU166" i="5"/>
  <c r="CT166" i="5"/>
  <c r="CJ166" i="5"/>
  <c r="CR166" i="5" s="1"/>
  <c r="CH166" i="5"/>
  <c r="CG166" i="5"/>
  <c r="CF166" i="5"/>
  <c r="BV166" i="5"/>
  <c r="BT166" i="5"/>
  <c r="BS166" i="5"/>
  <c r="BR166" i="5"/>
  <c r="BQ166" i="5"/>
  <c r="BP166" i="5"/>
  <c r="BH166" i="5"/>
  <c r="BF166" i="5"/>
  <c r="BE166" i="5"/>
  <c r="BD166" i="5"/>
  <c r="AQ166" i="5"/>
  <c r="AP166" i="5"/>
  <c r="AO166" i="5"/>
  <c r="AC166" i="5"/>
  <c r="AN166" i="5" s="1"/>
  <c r="AA166" i="5"/>
  <c r="Z166" i="5"/>
  <c r="Y166" i="5"/>
  <c r="N166" i="5"/>
  <c r="W166" i="5" s="1"/>
  <c r="L166" i="5"/>
  <c r="H77" i="7" s="1"/>
  <c r="K166" i="5"/>
  <c r="G77" i="7" s="1"/>
  <c r="J166" i="5"/>
  <c r="F77" i="7" s="1"/>
  <c r="I166" i="5"/>
  <c r="E77" i="7" s="1"/>
  <c r="G166" i="5"/>
  <c r="D166" i="5"/>
  <c r="CV165" i="5"/>
  <c r="CU165" i="5"/>
  <c r="CT165" i="5"/>
  <c r="CJ165" i="5"/>
  <c r="CS165" i="5" s="1"/>
  <c r="CH165" i="5"/>
  <c r="CG165" i="5"/>
  <c r="CF165" i="5"/>
  <c r="BV165" i="5"/>
  <c r="CD165" i="5" s="1"/>
  <c r="BT165" i="5"/>
  <c r="BS165" i="5"/>
  <c r="BR165" i="5"/>
  <c r="BH165" i="5"/>
  <c r="BP165" i="5" s="1"/>
  <c r="BF165" i="5"/>
  <c r="BE165" i="5"/>
  <c r="BD165" i="5"/>
  <c r="AQ165" i="5"/>
  <c r="AP165" i="5"/>
  <c r="AO165" i="5"/>
  <c r="AN165" i="5"/>
  <c r="AL165" i="5"/>
  <c r="AK165" i="5"/>
  <c r="AH165" i="5" s="1"/>
  <c r="AC165" i="5"/>
  <c r="AM165" i="5" s="1"/>
  <c r="AA165" i="5"/>
  <c r="Z165" i="5"/>
  <c r="Y165" i="5"/>
  <c r="N165" i="5"/>
  <c r="X165" i="5" s="1"/>
  <c r="L165" i="5"/>
  <c r="H76" i="7" s="1"/>
  <c r="K165" i="5"/>
  <c r="G76" i="7" s="1"/>
  <c r="I165" i="5"/>
  <c r="E76" i="7" s="1"/>
  <c r="D165" i="5"/>
  <c r="CV164" i="5"/>
  <c r="CU164" i="5"/>
  <c r="CT164" i="5"/>
  <c r="CS164" i="5"/>
  <c r="CQ164" i="5"/>
  <c r="CP164" i="5"/>
  <c r="CM164" i="5" s="1"/>
  <c r="CJ164" i="5"/>
  <c r="CR164" i="5" s="1"/>
  <c r="CH164" i="5"/>
  <c r="CG164" i="5"/>
  <c r="CF164" i="5"/>
  <c r="BV164" i="5"/>
  <c r="CE164" i="5" s="1"/>
  <c r="BT164" i="5"/>
  <c r="BS164" i="5"/>
  <c r="BR164" i="5"/>
  <c r="BH164" i="5"/>
  <c r="BN164" i="5" s="1"/>
  <c r="BK164" i="5" s="1"/>
  <c r="BF164" i="5"/>
  <c r="BE164" i="5"/>
  <c r="AQ164" i="5"/>
  <c r="AP164" i="5"/>
  <c r="AO164" i="5"/>
  <c r="AC164" i="5"/>
  <c r="AM164" i="5" s="1"/>
  <c r="AA164" i="5"/>
  <c r="Z164" i="5"/>
  <c r="Y164" i="5"/>
  <c r="X164" i="5"/>
  <c r="V164" i="5"/>
  <c r="U164" i="5"/>
  <c r="R164" i="5" s="1"/>
  <c r="N164" i="5"/>
  <c r="W164" i="5" s="1"/>
  <c r="L164" i="5"/>
  <c r="H75" i="7" s="1"/>
  <c r="K164" i="5"/>
  <c r="G75" i="7" s="1"/>
  <c r="J164" i="5"/>
  <c r="F75" i="7" s="1"/>
  <c r="I164" i="5"/>
  <c r="E75" i="7" s="1"/>
  <c r="G164" i="5"/>
  <c r="D164" i="5"/>
  <c r="CV163" i="5"/>
  <c r="CU163" i="5"/>
  <c r="CT163" i="5"/>
  <c r="CS163" i="5"/>
  <c r="CJ163" i="5"/>
  <c r="CR163" i="5" s="1"/>
  <c r="CH163" i="5"/>
  <c r="CG163" i="5"/>
  <c r="CF163" i="5"/>
  <c r="BV163" i="5"/>
  <c r="CD163" i="5" s="1"/>
  <c r="BT163" i="5"/>
  <c r="BS163" i="5"/>
  <c r="BR163" i="5"/>
  <c r="BO163" i="5"/>
  <c r="BN163" i="5"/>
  <c r="BK163" i="5" s="1"/>
  <c r="BH163" i="5"/>
  <c r="BQ163" i="5" s="1"/>
  <c r="BF163" i="5"/>
  <c r="BE163" i="5"/>
  <c r="BD163" i="5"/>
  <c r="AQ163" i="5"/>
  <c r="AP163" i="5"/>
  <c r="AO163" i="5"/>
  <c r="AL163" i="5"/>
  <c r="AC163" i="5"/>
  <c r="AN163" i="5" s="1"/>
  <c r="AA163" i="5"/>
  <c r="Z163" i="5"/>
  <c r="Y163" i="5"/>
  <c r="N163" i="5"/>
  <c r="V163" i="5" s="1"/>
  <c r="L163" i="5"/>
  <c r="H74" i="7" s="1"/>
  <c r="K163" i="5"/>
  <c r="G74" i="7" s="1"/>
  <c r="J163" i="5"/>
  <c r="F74" i="7" s="1"/>
  <c r="I163" i="5"/>
  <c r="E74" i="7" s="1"/>
  <c r="G163" i="5"/>
  <c r="D163" i="5"/>
  <c r="B74" i="7" s="1"/>
  <c r="CV162" i="5"/>
  <c r="CU162" i="5"/>
  <c r="CT162" i="5"/>
  <c r="CQ162" i="5"/>
  <c r="CJ162" i="5"/>
  <c r="CS162" i="5" s="1"/>
  <c r="CH162" i="5"/>
  <c r="CG162" i="5"/>
  <c r="CF162" i="5"/>
  <c r="BV162" i="5"/>
  <c r="CC162" i="5" s="1"/>
  <c r="BT162" i="5"/>
  <c r="BS162" i="5"/>
  <c r="BR162" i="5"/>
  <c r="BH162" i="5"/>
  <c r="BP162" i="5" s="1"/>
  <c r="BF162" i="5"/>
  <c r="BE162" i="5"/>
  <c r="BD162" i="5"/>
  <c r="AQ162" i="5"/>
  <c r="AP162" i="5"/>
  <c r="AO162" i="5"/>
  <c r="AC162" i="5"/>
  <c r="AM162" i="5" s="1"/>
  <c r="AA162" i="5"/>
  <c r="Z162" i="5"/>
  <c r="Y162" i="5"/>
  <c r="X162" i="5"/>
  <c r="V162" i="5"/>
  <c r="N162" i="5"/>
  <c r="W162" i="5" s="1"/>
  <c r="L162" i="5"/>
  <c r="H73" i="7" s="1"/>
  <c r="K162" i="5"/>
  <c r="G73" i="7" s="1"/>
  <c r="J162" i="5"/>
  <c r="F73" i="7" s="1"/>
  <c r="I162" i="5"/>
  <c r="E73" i="7" s="1"/>
  <c r="G162" i="5"/>
  <c r="D162" i="5"/>
  <c r="CV161" i="5"/>
  <c r="CU161" i="5"/>
  <c r="CT161" i="5"/>
  <c r="CS161" i="5"/>
  <c r="CJ161" i="5"/>
  <c r="CR161" i="5" s="1"/>
  <c r="CH161" i="5"/>
  <c r="CG161" i="5"/>
  <c r="CF161" i="5"/>
  <c r="CB161" i="5"/>
  <c r="BY161" i="5" s="1"/>
  <c r="BV161" i="5"/>
  <c r="CD161" i="5" s="1"/>
  <c r="BT161" i="5"/>
  <c r="BS161" i="5"/>
  <c r="BR161" i="5"/>
  <c r="BO161" i="5"/>
  <c r="BH161" i="5"/>
  <c r="BQ161" i="5" s="1"/>
  <c r="BF161" i="5"/>
  <c r="BE161" i="5"/>
  <c r="BD161" i="5"/>
  <c r="AQ161" i="5"/>
  <c r="AP161" i="5"/>
  <c r="AO161" i="5"/>
  <c r="AC161" i="5"/>
  <c r="AN161" i="5" s="1"/>
  <c r="AA161" i="5"/>
  <c r="Z161" i="5"/>
  <c r="Y161" i="5"/>
  <c r="N161" i="5"/>
  <c r="V161" i="5" s="1"/>
  <c r="L161" i="5"/>
  <c r="H72" i="7" s="1"/>
  <c r="K161" i="5"/>
  <c r="G72" i="7" s="1"/>
  <c r="J161" i="5"/>
  <c r="F72" i="7" s="1"/>
  <c r="I161" i="5"/>
  <c r="E72" i="7" s="1"/>
  <c r="G161" i="5"/>
  <c r="D161" i="5"/>
  <c r="CV160" i="5"/>
  <c r="CU160" i="5"/>
  <c r="CT160" i="5"/>
  <c r="CJ160" i="5"/>
  <c r="CS160" i="5" s="1"/>
  <c r="CH160" i="5"/>
  <c r="CG160" i="5"/>
  <c r="CF160" i="5"/>
  <c r="BV160" i="5"/>
  <c r="CC160" i="5" s="1"/>
  <c r="BT160" i="5"/>
  <c r="BS160" i="5"/>
  <c r="BR160" i="5"/>
  <c r="BQ160" i="5"/>
  <c r="BH160" i="5"/>
  <c r="BP160" i="5" s="1"/>
  <c r="BF160" i="5"/>
  <c r="BE160" i="5"/>
  <c r="BD160" i="5"/>
  <c r="AQ160" i="5"/>
  <c r="AP160" i="5"/>
  <c r="AO160" i="5"/>
  <c r="AN160" i="5"/>
  <c r="AC160" i="5"/>
  <c r="AM160" i="5" s="1"/>
  <c r="AA160" i="5"/>
  <c r="Z160" i="5"/>
  <c r="Y160" i="5"/>
  <c r="N160" i="5"/>
  <c r="W160" i="5" s="1"/>
  <c r="L160" i="5"/>
  <c r="H71" i="7" s="1"/>
  <c r="K160" i="5"/>
  <c r="G71" i="7" s="1"/>
  <c r="I160" i="5"/>
  <c r="E71" i="7" s="1"/>
  <c r="D160" i="5"/>
  <c r="CV159" i="5"/>
  <c r="CU159" i="5"/>
  <c r="CT159" i="5"/>
  <c r="CS159" i="5"/>
  <c r="CJ159" i="5"/>
  <c r="CR159" i="5" s="1"/>
  <c r="CH159" i="5"/>
  <c r="CG159" i="5"/>
  <c r="CF159" i="5"/>
  <c r="BV159" i="5"/>
  <c r="CD159" i="5" s="1"/>
  <c r="BT159" i="5"/>
  <c r="BS159" i="5"/>
  <c r="BR159" i="5"/>
  <c r="BO159" i="5"/>
  <c r="BN159" i="5"/>
  <c r="BK159" i="5" s="1"/>
  <c r="BH159" i="5"/>
  <c r="BQ159" i="5" s="1"/>
  <c r="BF159" i="5"/>
  <c r="BE159" i="5"/>
  <c r="BD159" i="5"/>
  <c r="AQ159" i="5"/>
  <c r="AP159" i="5"/>
  <c r="AO159" i="5"/>
  <c r="AL159" i="5"/>
  <c r="AC159" i="5"/>
  <c r="AN159" i="5" s="1"/>
  <c r="AA159" i="5"/>
  <c r="Z159" i="5"/>
  <c r="Y159" i="5"/>
  <c r="N159" i="5"/>
  <c r="V159" i="5" s="1"/>
  <c r="L159" i="5"/>
  <c r="H70" i="7" s="1"/>
  <c r="K159" i="5"/>
  <c r="G70" i="7" s="1"/>
  <c r="I159" i="5"/>
  <c r="E70" i="7" s="1"/>
  <c r="D159" i="5"/>
  <c r="B70" i="7" s="1"/>
  <c r="CV158" i="5"/>
  <c r="CU158" i="5"/>
  <c r="CT158" i="5"/>
  <c r="CP158" i="5"/>
  <c r="CM158" i="5" s="1"/>
  <c r="CJ158" i="5"/>
  <c r="CS158" i="5" s="1"/>
  <c r="CH158" i="5"/>
  <c r="CG158" i="5"/>
  <c r="CF158" i="5"/>
  <c r="BV158" i="5"/>
  <c r="CC158" i="5" s="1"/>
  <c r="BT158" i="5"/>
  <c r="BS158" i="5"/>
  <c r="BR158" i="5"/>
  <c r="BQ158" i="5"/>
  <c r="BH158" i="5"/>
  <c r="BP158" i="5" s="1"/>
  <c r="BF158" i="5"/>
  <c r="BE158" i="5"/>
  <c r="BD158" i="5"/>
  <c r="AQ158" i="5"/>
  <c r="AP158" i="5"/>
  <c r="AO158" i="5"/>
  <c r="AN158" i="5"/>
  <c r="AC158" i="5"/>
  <c r="AM158" i="5" s="1"/>
  <c r="AA158" i="5"/>
  <c r="Z158" i="5"/>
  <c r="Y158" i="5"/>
  <c r="V158" i="5"/>
  <c r="U158" i="5"/>
  <c r="R158" i="5" s="1"/>
  <c r="N158" i="5"/>
  <c r="W158" i="5" s="1"/>
  <c r="L158" i="5"/>
  <c r="H69" i="7" s="1"/>
  <c r="K158" i="5"/>
  <c r="G69" i="7" s="1"/>
  <c r="I158" i="5"/>
  <c r="E69" i="7" s="1"/>
  <c r="D158" i="5"/>
  <c r="CV157" i="5"/>
  <c r="CU157" i="5"/>
  <c r="CT157" i="5"/>
  <c r="CS157" i="5"/>
  <c r="CJ157" i="5"/>
  <c r="CR157" i="5" s="1"/>
  <c r="CH157" i="5"/>
  <c r="CG157" i="5"/>
  <c r="CF157" i="5"/>
  <c r="CC157" i="5"/>
  <c r="CB157" i="5"/>
  <c r="BY157" i="5" s="1"/>
  <c r="BV157" i="5"/>
  <c r="CD157" i="5" s="1"/>
  <c r="BT157" i="5"/>
  <c r="BS157" i="5"/>
  <c r="BR157" i="5"/>
  <c r="BH157" i="5"/>
  <c r="BQ157" i="5" s="1"/>
  <c r="BF157" i="5"/>
  <c r="BE157" i="5"/>
  <c r="BD157" i="5"/>
  <c r="AQ157" i="5"/>
  <c r="AP157" i="5"/>
  <c r="AO157" i="5"/>
  <c r="AK157" i="5"/>
  <c r="AH157" i="5" s="1"/>
  <c r="AC157" i="5"/>
  <c r="AN157" i="5" s="1"/>
  <c r="AA157" i="5"/>
  <c r="Z157" i="5"/>
  <c r="Y157" i="5"/>
  <c r="N157" i="5"/>
  <c r="W157" i="5" s="1"/>
  <c r="L157" i="5"/>
  <c r="H68" i="7" s="1"/>
  <c r="K157" i="5"/>
  <c r="G68" i="7" s="1"/>
  <c r="I157" i="5"/>
  <c r="E68" i="7" s="1"/>
  <c r="D157" i="5"/>
  <c r="CV156" i="5"/>
  <c r="CU156" i="5"/>
  <c r="CT156" i="5"/>
  <c r="CQ156" i="5"/>
  <c r="CP156" i="5"/>
  <c r="CM156" i="5" s="1"/>
  <c r="CJ156" i="5"/>
  <c r="CS156" i="5" s="1"/>
  <c r="CH156" i="5"/>
  <c r="CG156" i="5"/>
  <c r="CF156" i="5"/>
  <c r="BV156" i="5"/>
  <c r="BT156" i="5"/>
  <c r="BS156" i="5"/>
  <c r="BR156" i="5"/>
  <c r="BH156" i="5"/>
  <c r="BP156" i="5" s="1"/>
  <c r="BF156" i="5"/>
  <c r="BE156" i="5"/>
  <c r="BD156" i="5"/>
  <c r="AQ156" i="5"/>
  <c r="AP156" i="5"/>
  <c r="AO156" i="5"/>
  <c r="AC156" i="5"/>
  <c r="AM156" i="5" s="1"/>
  <c r="AA156" i="5"/>
  <c r="Z156" i="5"/>
  <c r="Y156" i="5"/>
  <c r="X156" i="5"/>
  <c r="V156" i="5"/>
  <c r="U156" i="5"/>
  <c r="R156" i="5" s="1"/>
  <c r="N156" i="5"/>
  <c r="W156" i="5" s="1"/>
  <c r="L156" i="5"/>
  <c r="H67" i="7" s="1"/>
  <c r="K156" i="5"/>
  <c r="G67" i="7" s="1"/>
  <c r="J156" i="5"/>
  <c r="F67" i="7" s="1"/>
  <c r="I156" i="5"/>
  <c r="E67" i="7" s="1"/>
  <c r="G156" i="5"/>
  <c r="D156" i="5"/>
  <c r="CV155" i="5"/>
  <c r="CU155" i="5"/>
  <c r="CT155" i="5"/>
  <c r="CS155" i="5"/>
  <c r="CJ155" i="5"/>
  <c r="CR155" i="5" s="1"/>
  <c r="CH155" i="5"/>
  <c r="CG155" i="5"/>
  <c r="CF155" i="5"/>
  <c r="CB155" i="5"/>
  <c r="BY155" i="5" s="1"/>
  <c r="BV155" i="5"/>
  <c r="CD155" i="5" s="1"/>
  <c r="BT155" i="5"/>
  <c r="BS155" i="5"/>
  <c r="BR155" i="5"/>
  <c r="BO155" i="5"/>
  <c r="BN155" i="5"/>
  <c r="BK155" i="5" s="1"/>
  <c r="BH155" i="5"/>
  <c r="BQ155" i="5" s="1"/>
  <c r="BF155" i="5"/>
  <c r="BE155" i="5"/>
  <c r="BD155" i="5"/>
  <c r="AQ155" i="5"/>
  <c r="AP155" i="5"/>
  <c r="AO155" i="5"/>
  <c r="AC155" i="5"/>
  <c r="AN155" i="5" s="1"/>
  <c r="AA155" i="5"/>
  <c r="Z155" i="5"/>
  <c r="Y155" i="5"/>
  <c r="W155" i="5"/>
  <c r="N155" i="5"/>
  <c r="L155" i="5"/>
  <c r="H66" i="7" s="1"/>
  <c r="K155" i="5"/>
  <c r="G66" i="7" s="1"/>
  <c r="J155" i="5"/>
  <c r="F66" i="7" s="1"/>
  <c r="I155" i="5"/>
  <c r="E66" i="7" s="1"/>
  <c r="G155" i="5"/>
  <c r="D155" i="5"/>
  <c r="B66" i="7" s="1"/>
  <c r="CV154" i="5"/>
  <c r="CU154" i="5"/>
  <c r="CT154" i="5"/>
  <c r="CP154" i="5"/>
  <c r="CM154" i="5" s="1"/>
  <c r="CJ154" i="5"/>
  <c r="CS154" i="5" s="1"/>
  <c r="CH154" i="5"/>
  <c r="CG154" i="5"/>
  <c r="CF154" i="5"/>
  <c r="CD154" i="5"/>
  <c r="BV154" i="5"/>
  <c r="BT154" i="5"/>
  <c r="BS154" i="5"/>
  <c r="BR154" i="5"/>
  <c r="BQ154" i="5"/>
  <c r="BH154" i="5"/>
  <c r="BP154" i="5" s="1"/>
  <c r="BF154" i="5"/>
  <c r="BE154" i="5"/>
  <c r="BD154" i="5"/>
  <c r="AQ154" i="5"/>
  <c r="AP154" i="5"/>
  <c r="AO154" i="5"/>
  <c r="AN154" i="5"/>
  <c r="AC154" i="5"/>
  <c r="AM154" i="5" s="1"/>
  <c r="AA154" i="5"/>
  <c r="Z154" i="5"/>
  <c r="Y154" i="5"/>
  <c r="V154" i="5"/>
  <c r="U154" i="5"/>
  <c r="R154" i="5" s="1"/>
  <c r="N154" i="5"/>
  <c r="W154" i="5" s="1"/>
  <c r="L154" i="5"/>
  <c r="H65" i="7" s="1"/>
  <c r="K154" i="5"/>
  <c r="G65" i="7" s="1"/>
  <c r="J154" i="5"/>
  <c r="F65" i="7" s="1"/>
  <c r="I154" i="5"/>
  <c r="E65" i="7" s="1"/>
  <c r="G154" i="5"/>
  <c r="D154" i="5"/>
  <c r="B65" i="7" s="1"/>
  <c r="CV153" i="5"/>
  <c r="CU153" i="5"/>
  <c r="CT153" i="5"/>
  <c r="CS153" i="5"/>
  <c r="CJ153" i="5"/>
  <c r="CR153" i="5" s="1"/>
  <c r="CH153" i="5"/>
  <c r="CG153" i="5"/>
  <c r="CF153" i="5"/>
  <c r="BV153" i="5"/>
  <c r="CD153" i="5" s="1"/>
  <c r="BT153" i="5"/>
  <c r="BS153" i="5"/>
  <c r="BR153" i="5"/>
  <c r="BO153" i="5"/>
  <c r="BN153" i="5"/>
  <c r="BK153" i="5" s="1"/>
  <c r="BH153" i="5"/>
  <c r="BQ153" i="5" s="1"/>
  <c r="BF153" i="5"/>
  <c r="BE153" i="5"/>
  <c r="BD153" i="5"/>
  <c r="AQ153" i="5"/>
  <c r="AP153" i="5"/>
  <c r="AO153" i="5"/>
  <c r="AL153" i="5"/>
  <c r="AK153" i="5"/>
  <c r="AH153" i="5" s="1"/>
  <c r="AC153" i="5"/>
  <c r="AN153" i="5" s="1"/>
  <c r="AA153" i="5"/>
  <c r="Z153" i="5"/>
  <c r="Y153" i="5"/>
  <c r="N153" i="5"/>
  <c r="L153" i="5"/>
  <c r="H64" i="7" s="1"/>
  <c r="K153" i="5"/>
  <c r="G64" i="7" s="1"/>
  <c r="I153" i="5"/>
  <c r="E64" i="7" s="1"/>
  <c r="D153" i="5"/>
  <c r="CV152" i="5"/>
  <c r="CU152" i="5"/>
  <c r="CT152" i="5"/>
  <c r="CP152" i="5"/>
  <c r="CM152" i="5" s="1"/>
  <c r="CJ152" i="5"/>
  <c r="CS152" i="5" s="1"/>
  <c r="CH152" i="5"/>
  <c r="CG152" i="5"/>
  <c r="CF152" i="5"/>
  <c r="CD152" i="5"/>
  <c r="BV152" i="5"/>
  <c r="BT152" i="5"/>
  <c r="BS152" i="5"/>
  <c r="BR152" i="5"/>
  <c r="BQ152" i="5"/>
  <c r="BH152" i="5"/>
  <c r="BP152" i="5" s="1"/>
  <c r="BF152" i="5"/>
  <c r="BE152" i="5"/>
  <c r="BD152" i="5"/>
  <c r="AQ152" i="5"/>
  <c r="AP152" i="5"/>
  <c r="AO152" i="5"/>
  <c r="AN152" i="5"/>
  <c r="AC152" i="5"/>
  <c r="AM152" i="5" s="1"/>
  <c r="AA152" i="5"/>
  <c r="Z152" i="5"/>
  <c r="Y152" i="5"/>
  <c r="V152" i="5"/>
  <c r="U152" i="5"/>
  <c r="R152" i="5" s="1"/>
  <c r="N152" i="5"/>
  <c r="W152" i="5" s="1"/>
  <c r="L152" i="5"/>
  <c r="H63" i="7" s="1"/>
  <c r="K152" i="5"/>
  <c r="G63" i="7" s="1"/>
  <c r="J152" i="5"/>
  <c r="F63" i="7" s="1"/>
  <c r="I152" i="5"/>
  <c r="E63" i="7" s="1"/>
  <c r="G152" i="5"/>
  <c r="D152" i="5"/>
  <c r="CV151" i="5"/>
  <c r="CU151" i="5"/>
  <c r="CT151" i="5"/>
  <c r="CS151" i="5"/>
  <c r="CJ151" i="5"/>
  <c r="CR151" i="5" s="1"/>
  <c r="CH151" i="5"/>
  <c r="CG151" i="5"/>
  <c r="CF151" i="5"/>
  <c r="BV151" i="5"/>
  <c r="CD151" i="5" s="1"/>
  <c r="BT151" i="5"/>
  <c r="BS151" i="5"/>
  <c r="BR151" i="5"/>
  <c r="BO151" i="5"/>
  <c r="BN151" i="5"/>
  <c r="BK151" i="5" s="1"/>
  <c r="BH151" i="5"/>
  <c r="BQ151" i="5" s="1"/>
  <c r="BF151" i="5"/>
  <c r="BE151" i="5"/>
  <c r="BD151" i="5"/>
  <c r="AQ151" i="5"/>
  <c r="AP151" i="5"/>
  <c r="AO151" i="5"/>
  <c r="AC151" i="5"/>
  <c r="AN151" i="5" s="1"/>
  <c r="AA151" i="5"/>
  <c r="Z151" i="5"/>
  <c r="Y151" i="5"/>
  <c r="W151" i="5"/>
  <c r="V151" i="5"/>
  <c r="N151" i="5"/>
  <c r="L151" i="5"/>
  <c r="H62" i="7" s="1"/>
  <c r="K151" i="5"/>
  <c r="G62" i="7" s="1"/>
  <c r="I151" i="5"/>
  <c r="E62" i="7" s="1"/>
  <c r="D151" i="5"/>
  <c r="B62" i="7" s="1"/>
  <c r="CV150" i="5"/>
  <c r="CU150" i="5"/>
  <c r="CT150" i="5"/>
  <c r="CJ150" i="5"/>
  <c r="CQ150" i="5" s="1"/>
  <c r="CH150" i="5"/>
  <c r="CG150" i="5"/>
  <c r="CF150" i="5"/>
  <c r="CD150" i="5"/>
  <c r="BV150" i="5"/>
  <c r="CB150" i="5" s="1"/>
  <c r="BY150" i="5" s="1"/>
  <c r="BT150" i="5"/>
  <c r="BS150" i="5"/>
  <c r="BR150" i="5"/>
  <c r="BH150" i="5"/>
  <c r="BO150" i="5" s="1"/>
  <c r="BF150" i="5"/>
  <c r="BE150" i="5"/>
  <c r="BD150" i="5"/>
  <c r="AQ150" i="5"/>
  <c r="AP150" i="5"/>
  <c r="AO150" i="5"/>
  <c r="AK150" i="5"/>
  <c r="AH150" i="5" s="1"/>
  <c r="AC150" i="5"/>
  <c r="AL150" i="5" s="1"/>
  <c r="AA150" i="5"/>
  <c r="Z150" i="5"/>
  <c r="Y150" i="5"/>
  <c r="N150" i="5"/>
  <c r="W150" i="5" s="1"/>
  <c r="L150" i="5"/>
  <c r="H61" i="7" s="1"/>
  <c r="K150" i="5"/>
  <c r="G61" i="7" s="1"/>
  <c r="I150" i="5"/>
  <c r="E61" i="7" s="1"/>
  <c r="D150" i="5"/>
  <c r="B61" i="7" s="1"/>
  <c r="CV149" i="5"/>
  <c r="CU149" i="5"/>
  <c r="CT149" i="5"/>
  <c r="CJ149" i="5"/>
  <c r="CQ149" i="5" s="1"/>
  <c r="CH149" i="5"/>
  <c r="CG149" i="5"/>
  <c r="CF149" i="5"/>
  <c r="BV149" i="5"/>
  <c r="CD149" i="5" s="1"/>
  <c r="BT149" i="5"/>
  <c r="BS149" i="5"/>
  <c r="BR149" i="5"/>
  <c r="BH149" i="5"/>
  <c r="BQ149" i="5" s="1"/>
  <c r="BF149" i="5"/>
  <c r="BE149" i="5"/>
  <c r="BD149" i="5"/>
  <c r="AQ149" i="5"/>
  <c r="AP149" i="5"/>
  <c r="AO149" i="5"/>
  <c r="AK149" i="5"/>
  <c r="AH149" i="5" s="1"/>
  <c r="AC149" i="5"/>
  <c r="AN149" i="5" s="1"/>
  <c r="AA149" i="5"/>
  <c r="Z149" i="5"/>
  <c r="Y149" i="5"/>
  <c r="V149" i="5"/>
  <c r="R149" i="5"/>
  <c r="N149" i="5"/>
  <c r="U149" i="5" s="1"/>
  <c r="L149" i="5"/>
  <c r="H60" i="7" s="1"/>
  <c r="K149" i="5"/>
  <c r="G60" i="7" s="1"/>
  <c r="I149" i="5"/>
  <c r="E60" i="7" s="1"/>
  <c r="D149" i="5"/>
  <c r="B60" i="7" s="1"/>
  <c r="CV148" i="5"/>
  <c r="CU148" i="5"/>
  <c r="CT148" i="5"/>
  <c r="CQ148" i="5"/>
  <c r="CP148" i="5"/>
  <c r="CM148" i="5" s="1"/>
  <c r="CJ148" i="5"/>
  <c r="CS148" i="5" s="1"/>
  <c r="CH148" i="5"/>
  <c r="CG148" i="5"/>
  <c r="CF148" i="5"/>
  <c r="BY148" i="5"/>
  <c r="BV148" i="5"/>
  <c r="CB148" i="5" s="1"/>
  <c r="BT148" i="5"/>
  <c r="BS148" i="5"/>
  <c r="BR148" i="5"/>
  <c r="BP148" i="5"/>
  <c r="BN148" i="5"/>
  <c r="BK148" i="5" s="1"/>
  <c r="BH148" i="5"/>
  <c r="BO148" i="5" s="1"/>
  <c r="BF148" i="5"/>
  <c r="BE148" i="5"/>
  <c r="BD148" i="5"/>
  <c r="AQ148" i="5"/>
  <c r="AP148" i="5"/>
  <c r="AO148" i="5"/>
  <c r="AC148" i="5"/>
  <c r="AL148" i="5" s="1"/>
  <c r="AA148" i="5"/>
  <c r="Z148" i="5"/>
  <c r="Y148" i="5"/>
  <c r="N148" i="5"/>
  <c r="W148" i="5" s="1"/>
  <c r="L148" i="5"/>
  <c r="H59" i="7" s="1"/>
  <c r="K148" i="5"/>
  <c r="G59" i="7" s="1"/>
  <c r="J148" i="5"/>
  <c r="F59" i="7" s="1"/>
  <c r="I148" i="5"/>
  <c r="E59" i="7" s="1"/>
  <c r="G148" i="5"/>
  <c r="D148" i="5"/>
  <c r="B59" i="7" s="1"/>
  <c r="CV147" i="5"/>
  <c r="CU147" i="5"/>
  <c r="CT147" i="5"/>
  <c r="CR147" i="5"/>
  <c r="CJ147" i="5"/>
  <c r="CQ147" i="5" s="1"/>
  <c r="CH147" i="5"/>
  <c r="CG147" i="5"/>
  <c r="CF147" i="5"/>
  <c r="CC147" i="5"/>
  <c r="CB147" i="5"/>
  <c r="BY147" i="5" s="1"/>
  <c r="BV147" i="5"/>
  <c r="CD147" i="5" s="1"/>
  <c r="BT147" i="5"/>
  <c r="BS147" i="5"/>
  <c r="BR147" i="5"/>
  <c r="BH147" i="5"/>
  <c r="BQ147" i="5" s="1"/>
  <c r="BF147" i="5"/>
  <c r="BE147" i="5"/>
  <c r="BD147" i="5"/>
  <c r="AQ147" i="5"/>
  <c r="AP147" i="5"/>
  <c r="AO147" i="5"/>
  <c r="AC147" i="5"/>
  <c r="AN147" i="5" s="1"/>
  <c r="AA147" i="5"/>
  <c r="Z147" i="5"/>
  <c r="Y147" i="5"/>
  <c r="N147" i="5"/>
  <c r="U147" i="5" s="1"/>
  <c r="R147" i="5" s="1"/>
  <c r="L147" i="5"/>
  <c r="H58" i="7" s="1"/>
  <c r="K147" i="5"/>
  <c r="G58" i="7" s="1"/>
  <c r="I147" i="5"/>
  <c r="E58" i="7" s="1"/>
  <c r="D147" i="5"/>
  <c r="B58" i="7" s="1"/>
  <c r="CV146" i="5"/>
  <c r="CU146" i="5"/>
  <c r="CT146" i="5"/>
  <c r="CP146" i="5"/>
  <c r="CM146" i="5" s="1"/>
  <c r="CJ146" i="5"/>
  <c r="CS146" i="5" s="1"/>
  <c r="CH146" i="5"/>
  <c r="CG146" i="5"/>
  <c r="CF146" i="5"/>
  <c r="BV146" i="5"/>
  <c r="CB146" i="5" s="1"/>
  <c r="BY146" i="5" s="1"/>
  <c r="BT146" i="5"/>
  <c r="BS146" i="5"/>
  <c r="BR146" i="5"/>
  <c r="BP146" i="5"/>
  <c r="BN146" i="5"/>
  <c r="BK146" i="5" s="1"/>
  <c r="BH146" i="5"/>
  <c r="BO146" i="5" s="1"/>
  <c r="BF146" i="5"/>
  <c r="BE146" i="5"/>
  <c r="BD146" i="5"/>
  <c r="AQ146" i="5"/>
  <c r="AP146" i="5"/>
  <c r="AO146" i="5"/>
  <c r="AC146" i="5"/>
  <c r="AL146" i="5" s="1"/>
  <c r="AA146" i="5"/>
  <c r="Z146" i="5"/>
  <c r="Y146" i="5"/>
  <c r="U146" i="5"/>
  <c r="R146" i="5" s="1"/>
  <c r="N146" i="5"/>
  <c r="W146" i="5" s="1"/>
  <c r="L146" i="5"/>
  <c r="H57" i="7" s="1"/>
  <c r="K146" i="5"/>
  <c r="G57" i="7" s="1"/>
  <c r="I146" i="5"/>
  <c r="E57" i="7" s="1"/>
  <c r="G146" i="5"/>
  <c r="D146" i="5"/>
  <c r="B57" i="7" s="1"/>
  <c r="CV145" i="5"/>
  <c r="CU145" i="5"/>
  <c r="CT145" i="5"/>
  <c r="CP145" i="5"/>
  <c r="CM145" i="5" s="1"/>
  <c r="CJ145" i="5"/>
  <c r="CQ145" i="5" s="1"/>
  <c r="CH145" i="5"/>
  <c r="CG145" i="5"/>
  <c r="CF145" i="5"/>
  <c r="CC145" i="5"/>
  <c r="CB145" i="5"/>
  <c r="BY145" i="5" s="1"/>
  <c r="BV145" i="5"/>
  <c r="CD145" i="5" s="1"/>
  <c r="BT145" i="5"/>
  <c r="BS145" i="5"/>
  <c r="BR145" i="5"/>
  <c r="BN145" i="5"/>
  <c r="BK145" i="5" s="1"/>
  <c r="BH145" i="5"/>
  <c r="BQ145" i="5" s="1"/>
  <c r="BF145" i="5"/>
  <c r="BE145" i="5"/>
  <c r="BD145" i="5"/>
  <c r="AQ145" i="5"/>
  <c r="AP145" i="5"/>
  <c r="AO145" i="5"/>
  <c r="AC145" i="5"/>
  <c r="AN145" i="5" s="1"/>
  <c r="AA145" i="5"/>
  <c r="Z145" i="5"/>
  <c r="Y145" i="5"/>
  <c r="W145" i="5"/>
  <c r="V145" i="5"/>
  <c r="N145" i="5"/>
  <c r="U145" i="5" s="1"/>
  <c r="R145" i="5" s="1"/>
  <c r="L145" i="5"/>
  <c r="H51" i="7" s="1"/>
  <c r="K145" i="5"/>
  <c r="G51" i="7" s="1"/>
  <c r="I145" i="5"/>
  <c r="E51" i="7" s="1"/>
  <c r="D145" i="5"/>
  <c r="CV144" i="5"/>
  <c r="CU144" i="5"/>
  <c r="CT144" i="5"/>
  <c r="CJ144" i="5"/>
  <c r="CS144" i="5" s="1"/>
  <c r="CH144" i="5"/>
  <c r="CG144" i="5"/>
  <c r="CF144" i="5"/>
  <c r="BV144" i="5"/>
  <c r="CA144" i="5" s="1"/>
  <c r="BY144" i="5" s="1"/>
  <c r="BT144" i="5"/>
  <c r="BS144" i="5"/>
  <c r="BR144" i="5"/>
  <c r="BQ144" i="5"/>
  <c r="BH144" i="5"/>
  <c r="BM144" i="5" s="1"/>
  <c r="BK144" i="5" s="1"/>
  <c r="BF144" i="5"/>
  <c r="BE144" i="5"/>
  <c r="BD144" i="5"/>
  <c r="AQ144" i="5"/>
  <c r="AP144" i="5"/>
  <c r="AO144" i="5"/>
  <c r="AC144" i="5"/>
  <c r="AM144" i="5" s="1"/>
  <c r="AA144" i="5"/>
  <c r="Z144" i="5"/>
  <c r="Y144" i="5"/>
  <c r="N144" i="5"/>
  <c r="W144" i="5" s="1"/>
  <c r="L144" i="5"/>
  <c r="H50" i="7" s="1"/>
  <c r="K144" i="5"/>
  <c r="G50" i="7" s="1"/>
  <c r="I144" i="5"/>
  <c r="E50" i="7" s="1"/>
  <c r="D144" i="5"/>
  <c r="CV143" i="5"/>
  <c r="CU143" i="5"/>
  <c r="CT143" i="5"/>
  <c r="CJ143" i="5"/>
  <c r="CR143" i="5" s="1"/>
  <c r="CH143" i="5"/>
  <c r="CG143" i="5"/>
  <c r="CF143" i="5"/>
  <c r="CC143" i="5"/>
  <c r="CA143" i="5"/>
  <c r="BY143" i="5" s="1"/>
  <c r="BV143" i="5"/>
  <c r="CE143" i="5" s="1"/>
  <c r="BT143" i="5"/>
  <c r="BS143" i="5"/>
  <c r="BR143" i="5"/>
  <c r="BH143" i="5"/>
  <c r="BP143" i="5" s="1"/>
  <c r="BF143" i="5"/>
  <c r="BE143" i="5"/>
  <c r="BD143" i="5"/>
  <c r="AQ143" i="5"/>
  <c r="AP143" i="5"/>
  <c r="AO143" i="5"/>
  <c r="AC143" i="5"/>
  <c r="AM143" i="5" s="1"/>
  <c r="AA143" i="5"/>
  <c r="Z143" i="5"/>
  <c r="Y143" i="5"/>
  <c r="X143" i="5"/>
  <c r="N143" i="5"/>
  <c r="W143" i="5" s="1"/>
  <c r="L143" i="5"/>
  <c r="H49" i="7" s="1"/>
  <c r="K143" i="5"/>
  <c r="G49" i="7" s="1"/>
  <c r="J143" i="5"/>
  <c r="F49" i="7" s="1"/>
  <c r="I143" i="5"/>
  <c r="E49" i="7" s="1"/>
  <c r="G143" i="5"/>
  <c r="D143" i="5"/>
  <c r="B49" i="7" s="1"/>
  <c r="CV142" i="5"/>
  <c r="CU142" i="5"/>
  <c r="CT142" i="5"/>
  <c r="CJ142" i="5"/>
  <c r="CR142" i="5" s="1"/>
  <c r="CH142" i="5"/>
  <c r="CG142" i="5"/>
  <c r="CF142" i="5"/>
  <c r="CE142" i="5"/>
  <c r="BV142" i="5"/>
  <c r="CD142" i="5" s="1"/>
  <c r="BT142" i="5"/>
  <c r="BS142" i="5"/>
  <c r="BR142" i="5"/>
  <c r="BQ142" i="5"/>
  <c r="BM142" i="5"/>
  <c r="BK142" i="5" s="1"/>
  <c r="BH142" i="5"/>
  <c r="BP142" i="5" s="1"/>
  <c r="BF142" i="5"/>
  <c r="BE142" i="5"/>
  <c r="BD142" i="5"/>
  <c r="AQ142" i="5"/>
  <c r="AP142" i="5"/>
  <c r="AO142" i="5"/>
  <c r="AC142" i="5"/>
  <c r="AM142" i="5" s="1"/>
  <c r="AA142" i="5"/>
  <c r="Z142" i="5"/>
  <c r="Y142" i="5"/>
  <c r="X142" i="5"/>
  <c r="V142" i="5"/>
  <c r="T142" i="5"/>
  <c r="R142" i="5" s="1"/>
  <c r="N142" i="5"/>
  <c r="W142" i="5" s="1"/>
  <c r="L142" i="5"/>
  <c r="H48" i="7" s="1"/>
  <c r="K142" i="5"/>
  <c r="G48" i="7" s="1"/>
  <c r="I142" i="5"/>
  <c r="E48" i="7" s="1"/>
  <c r="D142" i="5"/>
  <c r="B48" i="7" s="1"/>
  <c r="CV141" i="5"/>
  <c r="CU141" i="5"/>
  <c r="CT141" i="5"/>
  <c r="CO141" i="5"/>
  <c r="CM141" i="5" s="1"/>
  <c r="CJ141" i="5"/>
  <c r="CR141" i="5" s="1"/>
  <c r="CH141" i="5"/>
  <c r="CG141" i="5"/>
  <c r="CF141" i="5"/>
  <c r="BV141" i="5"/>
  <c r="CD141" i="5" s="1"/>
  <c r="BT141" i="5"/>
  <c r="BS141" i="5"/>
  <c r="BR141" i="5"/>
  <c r="BH141" i="5"/>
  <c r="BP141" i="5" s="1"/>
  <c r="BF141" i="5"/>
  <c r="BE141" i="5"/>
  <c r="BD141" i="5"/>
  <c r="AQ141" i="5"/>
  <c r="AP141" i="5"/>
  <c r="AO141" i="5"/>
  <c r="AC141" i="5"/>
  <c r="AM141" i="5" s="1"/>
  <c r="AA141" i="5"/>
  <c r="Z141" i="5"/>
  <c r="Y141" i="5"/>
  <c r="N141" i="5"/>
  <c r="W141" i="5" s="1"/>
  <c r="L141" i="5"/>
  <c r="H47" i="7" s="1"/>
  <c r="K141" i="5"/>
  <c r="G47" i="7" s="1"/>
  <c r="I141" i="5"/>
  <c r="E47" i="7" s="1"/>
  <c r="D141" i="5"/>
  <c r="CV140" i="5"/>
  <c r="CU140" i="5"/>
  <c r="CT140" i="5"/>
  <c r="CJ140" i="5"/>
  <c r="CR140" i="5" s="1"/>
  <c r="CH140" i="5"/>
  <c r="CG140" i="5"/>
  <c r="CF140" i="5"/>
  <c r="CE140" i="5"/>
  <c r="BV140" i="5"/>
  <c r="CD140" i="5" s="1"/>
  <c r="BT140" i="5"/>
  <c r="BS140" i="5"/>
  <c r="BR140" i="5"/>
  <c r="BQ140" i="5"/>
  <c r="BM140" i="5"/>
  <c r="BK140" i="5" s="1"/>
  <c r="BH140" i="5"/>
  <c r="BP140" i="5" s="1"/>
  <c r="BF140" i="5"/>
  <c r="BE140" i="5"/>
  <c r="BD140" i="5"/>
  <c r="AQ140" i="5"/>
  <c r="AP140" i="5"/>
  <c r="AO140" i="5"/>
  <c r="AC140" i="5"/>
  <c r="AM140" i="5" s="1"/>
  <c r="AA140" i="5"/>
  <c r="Z140" i="5"/>
  <c r="Y140" i="5"/>
  <c r="X140" i="5"/>
  <c r="V140" i="5"/>
  <c r="T140" i="5"/>
  <c r="R140" i="5" s="1"/>
  <c r="N140" i="5"/>
  <c r="W140" i="5" s="1"/>
  <c r="L140" i="5"/>
  <c r="H46" i="7" s="1"/>
  <c r="K140" i="5"/>
  <c r="G46" i="7" s="1"/>
  <c r="I140" i="5"/>
  <c r="E46" i="7" s="1"/>
  <c r="D140" i="5"/>
  <c r="CV139" i="5"/>
  <c r="CU139" i="5"/>
  <c r="CT139" i="5"/>
  <c r="CO139" i="5"/>
  <c r="CM139" i="5" s="1"/>
  <c r="CJ139" i="5"/>
  <c r="CR139" i="5" s="1"/>
  <c r="CH139" i="5"/>
  <c r="CG139" i="5"/>
  <c r="CF139" i="5"/>
  <c r="BV139" i="5"/>
  <c r="CD139" i="5" s="1"/>
  <c r="BT139" i="5"/>
  <c r="BS139" i="5"/>
  <c r="BR139" i="5"/>
  <c r="BH139" i="5"/>
  <c r="BP139" i="5" s="1"/>
  <c r="BF139" i="5"/>
  <c r="BE139" i="5"/>
  <c r="BD139" i="5"/>
  <c r="AQ139" i="5"/>
  <c r="AP139" i="5"/>
  <c r="AO139" i="5"/>
  <c r="AC139" i="5"/>
  <c r="AM139" i="5" s="1"/>
  <c r="AA139" i="5"/>
  <c r="Z139" i="5"/>
  <c r="Y139" i="5"/>
  <c r="N139" i="5"/>
  <c r="W139" i="5" s="1"/>
  <c r="L139" i="5"/>
  <c r="H45" i="7" s="1"/>
  <c r="K139" i="5"/>
  <c r="G45" i="7" s="1"/>
  <c r="J139" i="5"/>
  <c r="F45" i="7" s="1"/>
  <c r="I139" i="5"/>
  <c r="E45" i="7" s="1"/>
  <c r="G139" i="5"/>
  <c r="D139" i="5"/>
  <c r="B45" i="7" s="1"/>
  <c r="CV138" i="5"/>
  <c r="CU138" i="5"/>
  <c r="CT138" i="5"/>
  <c r="CJ138" i="5"/>
  <c r="CH138" i="5"/>
  <c r="CG138" i="5"/>
  <c r="CF138" i="5"/>
  <c r="CE138" i="5"/>
  <c r="BV138" i="5"/>
  <c r="CD138" i="5" s="1"/>
  <c r="BT138" i="5"/>
  <c r="BS138" i="5"/>
  <c r="BR138" i="5"/>
  <c r="BM138" i="5"/>
  <c r="BK138" i="5" s="1"/>
  <c r="BH138" i="5"/>
  <c r="BP138" i="5" s="1"/>
  <c r="BF138" i="5"/>
  <c r="BE138" i="5"/>
  <c r="BD138" i="5"/>
  <c r="AQ138" i="5"/>
  <c r="AP138" i="5"/>
  <c r="AO138" i="5"/>
  <c r="AJ138" i="5"/>
  <c r="AH138" i="5" s="1"/>
  <c r="AC138" i="5"/>
  <c r="AM138" i="5" s="1"/>
  <c r="AA138" i="5"/>
  <c r="Z138" i="5"/>
  <c r="Y138" i="5"/>
  <c r="T138" i="5"/>
  <c r="R138" i="5" s="1"/>
  <c r="N138" i="5"/>
  <c r="W138" i="5" s="1"/>
  <c r="L138" i="5"/>
  <c r="H44" i="7" s="1"/>
  <c r="K138" i="5"/>
  <c r="G44" i="7" s="1"/>
  <c r="J138" i="5"/>
  <c r="F44" i="7" s="1"/>
  <c r="I138" i="5"/>
  <c r="E44" i="7" s="1"/>
  <c r="G138" i="5"/>
  <c r="D138" i="5"/>
  <c r="CV137" i="5"/>
  <c r="CU137" i="5"/>
  <c r="CT137" i="5"/>
  <c r="CO137" i="5"/>
  <c r="CM137" i="5" s="1"/>
  <c r="CJ137" i="5"/>
  <c r="CR137" i="5" s="1"/>
  <c r="CH137" i="5"/>
  <c r="CG137" i="5"/>
  <c r="CF137" i="5"/>
  <c r="BV137" i="5"/>
  <c r="CD137" i="5" s="1"/>
  <c r="BT137" i="5"/>
  <c r="BS137" i="5"/>
  <c r="BR137" i="5"/>
  <c r="BO137" i="5"/>
  <c r="BH137" i="5"/>
  <c r="BP137" i="5" s="1"/>
  <c r="BF137" i="5"/>
  <c r="BE137" i="5"/>
  <c r="BD137" i="5"/>
  <c r="AQ137" i="5"/>
  <c r="AP137" i="5"/>
  <c r="AO137" i="5"/>
  <c r="AM137" i="5"/>
  <c r="AC137" i="5"/>
  <c r="AA137" i="5"/>
  <c r="Z137" i="5"/>
  <c r="Y137" i="5"/>
  <c r="X137" i="5"/>
  <c r="N137" i="5"/>
  <c r="W137" i="5" s="1"/>
  <c r="L137" i="5"/>
  <c r="H43" i="7" s="1"/>
  <c r="K137" i="5"/>
  <c r="G43" i="7" s="1"/>
  <c r="J137" i="5"/>
  <c r="F43" i="7" s="1"/>
  <c r="I137" i="5"/>
  <c r="E43" i="7" s="1"/>
  <c r="G137" i="5"/>
  <c r="D137" i="5"/>
  <c r="CV136" i="5"/>
  <c r="CU136" i="5"/>
  <c r="CT136" i="5"/>
  <c r="CQ136" i="5"/>
  <c r="CO136" i="5"/>
  <c r="CM136" i="5" s="1"/>
  <c r="CJ136" i="5"/>
  <c r="CS136" i="5" s="1"/>
  <c r="CH136" i="5"/>
  <c r="CG136" i="5"/>
  <c r="CF136" i="5"/>
  <c r="BV136" i="5"/>
  <c r="CA136" i="5" s="1"/>
  <c r="BY136" i="5" s="1"/>
  <c r="BT136" i="5"/>
  <c r="BS136" i="5"/>
  <c r="BR136" i="5"/>
  <c r="BM136" i="5"/>
  <c r="BK136" i="5" s="1"/>
  <c r="BH136" i="5"/>
  <c r="BO136" i="5" s="1"/>
  <c r="BF136" i="5"/>
  <c r="BE136" i="5"/>
  <c r="BD136" i="5"/>
  <c r="AQ136" i="5"/>
  <c r="AP136" i="5"/>
  <c r="AO136" i="5"/>
  <c r="AC136" i="5"/>
  <c r="AL136" i="5" s="1"/>
  <c r="AA136" i="5"/>
  <c r="Z136" i="5"/>
  <c r="Y136" i="5"/>
  <c r="N136" i="5"/>
  <c r="W136" i="5" s="1"/>
  <c r="L136" i="5"/>
  <c r="H42" i="7" s="1"/>
  <c r="K136" i="5"/>
  <c r="G42" i="7" s="1"/>
  <c r="J136" i="5"/>
  <c r="F42" i="7" s="1"/>
  <c r="D136" i="5"/>
  <c r="B42" i="7" s="1"/>
  <c r="CV135" i="5"/>
  <c r="CU135" i="5"/>
  <c r="CT135" i="5"/>
  <c r="CO135" i="5"/>
  <c r="CM135" i="5" s="1"/>
  <c r="CJ135" i="5"/>
  <c r="CQ135" i="5" s="1"/>
  <c r="CH135" i="5"/>
  <c r="CG135" i="5"/>
  <c r="CF135" i="5"/>
  <c r="CC135" i="5"/>
  <c r="CA135" i="5"/>
  <c r="BY135" i="5" s="1"/>
  <c r="BV135" i="5"/>
  <c r="CD135" i="5" s="1"/>
  <c r="BT135" i="5"/>
  <c r="BS135" i="5"/>
  <c r="BR135" i="5"/>
  <c r="BH135" i="5"/>
  <c r="BQ135" i="5" s="1"/>
  <c r="BF135" i="5"/>
  <c r="BE135" i="5"/>
  <c r="BD135" i="5"/>
  <c r="AQ135" i="5"/>
  <c r="AP135" i="5"/>
  <c r="AO135" i="5"/>
  <c r="AL135" i="5"/>
  <c r="AJ135" i="5"/>
  <c r="AH135" i="5" s="1"/>
  <c r="AC135" i="5"/>
  <c r="AM135" i="5" s="1"/>
  <c r="AA135" i="5"/>
  <c r="Z135" i="5"/>
  <c r="Y135" i="5"/>
  <c r="T135" i="5"/>
  <c r="R135" i="5" s="1"/>
  <c r="N135" i="5"/>
  <c r="X135" i="5" s="1"/>
  <c r="L135" i="5"/>
  <c r="H41" i="7" s="1"/>
  <c r="K135" i="5"/>
  <c r="G41" i="7" s="1"/>
  <c r="J135" i="5"/>
  <c r="F41" i="7" s="1"/>
  <c r="I135" i="5"/>
  <c r="E41" i="7" s="1"/>
  <c r="G135" i="5"/>
  <c r="D135" i="5"/>
  <c r="CV134" i="5"/>
  <c r="CU134" i="5"/>
  <c r="CT134" i="5"/>
  <c r="CO134" i="5"/>
  <c r="CM134" i="5" s="1"/>
  <c r="CJ134" i="5"/>
  <c r="CR134" i="5" s="1"/>
  <c r="CH134" i="5"/>
  <c r="CG134" i="5"/>
  <c r="CF134" i="5"/>
  <c r="BV134" i="5"/>
  <c r="CD134" i="5" s="1"/>
  <c r="BT134" i="5"/>
  <c r="BS134" i="5"/>
  <c r="BR134" i="5"/>
  <c r="BO134" i="5"/>
  <c r="BH134" i="5"/>
  <c r="BM134" i="5" s="1"/>
  <c r="BK134" i="5" s="1"/>
  <c r="BF134" i="5"/>
  <c r="BE134" i="5"/>
  <c r="BD134" i="5"/>
  <c r="AQ134" i="5"/>
  <c r="AP134" i="5"/>
  <c r="AO134" i="5"/>
  <c r="AL134" i="5"/>
  <c r="AC134" i="5"/>
  <c r="AJ134" i="5" s="1"/>
  <c r="AH134" i="5" s="1"/>
  <c r="AA134" i="5"/>
  <c r="Z134" i="5"/>
  <c r="Y134" i="5"/>
  <c r="N134" i="5"/>
  <c r="W134" i="5" s="1"/>
  <c r="L134" i="5"/>
  <c r="H40" i="7" s="1"/>
  <c r="K134" i="5"/>
  <c r="G40" i="7" s="1"/>
  <c r="J134" i="5"/>
  <c r="F40" i="7" s="1"/>
  <c r="I134" i="5"/>
  <c r="E40" i="7" s="1"/>
  <c r="G134" i="5"/>
  <c r="D134" i="5"/>
  <c r="CV133" i="5"/>
  <c r="CU133" i="5"/>
  <c r="CT133" i="5"/>
  <c r="CJ133" i="5"/>
  <c r="CO133" i="5" s="1"/>
  <c r="CM133" i="5" s="1"/>
  <c r="CH133" i="5"/>
  <c r="CG133" i="5"/>
  <c r="CF133" i="5"/>
  <c r="BV133" i="5"/>
  <c r="CD133" i="5" s="1"/>
  <c r="BT133" i="5"/>
  <c r="BS133" i="5"/>
  <c r="BR133" i="5"/>
  <c r="BQ133" i="5"/>
  <c r="BH133" i="5"/>
  <c r="BP133" i="5" s="1"/>
  <c r="BF133" i="5"/>
  <c r="BE133" i="5"/>
  <c r="BD133" i="5"/>
  <c r="AQ133" i="5"/>
  <c r="AP133" i="5"/>
  <c r="AO133" i="5"/>
  <c r="AJ133" i="5"/>
  <c r="AH133" i="5" s="1"/>
  <c r="AC133" i="5"/>
  <c r="AM133" i="5" s="1"/>
  <c r="AA133" i="5"/>
  <c r="Z133" i="5"/>
  <c r="Y133" i="5"/>
  <c r="X133" i="5"/>
  <c r="V133" i="5"/>
  <c r="T133" i="5"/>
  <c r="R133" i="5" s="1"/>
  <c r="N133" i="5"/>
  <c r="W133" i="5" s="1"/>
  <c r="L133" i="5"/>
  <c r="H39" i="7" s="1"/>
  <c r="K133" i="5"/>
  <c r="G39" i="7" s="1"/>
  <c r="J133" i="5"/>
  <c r="F39" i="7" s="1"/>
  <c r="D133" i="5"/>
  <c r="CV132" i="5"/>
  <c r="CU132" i="5"/>
  <c r="CT132" i="5"/>
  <c r="CJ132" i="5"/>
  <c r="CR132" i="5" s="1"/>
  <c r="CH132" i="5"/>
  <c r="CG132" i="5"/>
  <c r="CF132" i="5"/>
  <c r="BV132" i="5"/>
  <c r="CD132" i="5" s="1"/>
  <c r="BT132" i="5"/>
  <c r="BS132" i="5"/>
  <c r="BR132" i="5"/>
  <c r="BO132" i="5"/>
  <c r="BH132" i="5"/>
  <c r="BM132" i="5" s="1"/>
  <c r="BK132" i="5" s="1"/>
  <c r="BF132" i="5"/>
  <c r="BE132" i="5"/>
  <c r="BD132" i="5"/>
  <c r="AQ132" i="5"/>
  <c r="AP132" i="5"/>
  <c r="AO132" i="5"/>
  <c r="AL132" i="5"/>
  <c r="AC132" i="5"/>
  <c r="AJ132" i="5" s="1"/>
  <c r="AH132" i="5" s="1"/>
  <c r="AA132" i="5"/>
  <c r="Z132" i="5"/>
  <c r="Y132" i="5"/>
  <c r="N132" i="5"/>
  <c r="W132" i="5" s="1"/>
  <c r="L132" i="5"/>
  <c r="H38" i="7" s="1"/>
  <c r="K132" i="5"/>
  <c r="G38" i="7" s="1"/>
  <c r="J132" i="5"/>
  <c r="F38" i="7" s="1"/>
  <c r="D132" i="5"/>
  <c r="B38" i="7" s="1"/>
  <c r="CV131" i="5"/>
  <c r="CU131" i="5"/>
  <c r="CT131" i="5"/>
  <c r="CQ131" i="5"/>
  <c r="CJ131" i="5"/>
  <c r="CS131" i="5" s="1"/>
  <c r="CH131" i="5"/>
  <c r="CG131" i="5"/>
  <c r="CF131" i="5"/>
  <c r="BV131" i="5"/>
  <c r="CD131" i="5" s="1"/>
  <c r="BT131" i="5"/>
  <c r="BS131" i="5"/>
  <c r="BR131" i="5"/>
  <c r="BH131" i="5"/>
  <c r="BQ131" i="5" s="1"/>
  <c r="BF131" i="5"/>
  <c r="BE131" i="5"/>
  <c r="BD131" i="5"/>
  <c r="AQ131" i="5"/>
  <c r="AP131" i="5"/>
  <c r="AO131" i="5"/>
  <c r="AC131" i="5"/>
  <c r="AA131" i="5"/>
  <c r="Z131" i="5"/>
  <c r="Y131" i="5"/>
  <c r="T131" i="5"/>
  <c r="R131" i="5" s="1"/>
  <c r="N131" i="5"/>
  <c r="X131" i="5" s="1"/>
  <c r="L131" i="5"/>
  <c r="H37" i="7" s="1"/>
  <c r="K131" i="5"/>
  <c r="G37" i="7" s="1"/>
  <c r="J131" i="5"/>
  <c r="F37" i="7" s="1"/>
  <c r="D131" i="5"/>
  <c r="B37" i="7" s="1"/>
  <c r="CV130" i="5"/>
  <c r="CU130" i="5"/>
  <c r="CT130" i="5"/>
  <c r="CJ130" i="5"/>
  <c r="CR130" i="5" s="1"/>
  <c r="CH130" i="5"/>
  <c r="CG130" i="5"/>
  <c r="CF130" i="5"/>
  <c r="CC130" i="5"/>
  <c r="CA130" i="5"/>
  <c r="BY130" i="5" s="1"/>
  <c r="BV130" i="5"/>
  <c r="CE130" i="5" s="1"/>
  <c r="BT130" i="5"/>
  <c r="BS130" i="5"/>
  <c r="BR130" i="5"/>
  <c r="BH130" i="5"/>
  <c r="BP130" i="5" s="1"/>
  <c r="BF130" i="5"/>
  <c r="BE130" i="5"/>
  <c r="BD130" i="5"/>
  <c r="AQ130" i="5"/>
  <c r="AP130" i="5"/>
  <c r="AO130" i="5"/>
  <c r="AC130" i="5"/>
  <c r="AA130" i="5"/>
  <c r="Z130" i="5"/>
  <c r="Y130" i="5"/>
  <c r="N130" i="5"/>
  <c r="W130" i="5" s="1"/>
  <c r="L130" i="5"/>
  <c r="H36" i="7" s="1"/>
  <c r="K130" i="5"/>
  <c r="G36" i="7" s="1"/>
  <c r="J130" i="5"/>
  <c r="F36" i="7" s="1"/>
  <c r="I130" i="5"/>
  <c r="E36" i="7" s="1"/>
  <c r="G130" i="5"/>
  <c r="D130" i="5"/>
  <c r="B36" i="7" s="1"/>
  <c r="CV129" i="5"/>
  <c r="CU129" i="5"/>
  <c r="CT129" i="5"/>
  <c r="CJ129" i="5"/>
  <c r="CS129" i="5" s="1"/>
  <c r="CH129" i="5"/>
  <c r="CG129" i="5"/>
  <c r="CF129" i="5"/>
  <c r="CC129" i="5"/>
  <c r="BZ129" i="5"/>
  <c r="BY129" i="5"/>
  <c r="BV129" i="5"/>
  <c r="CD129" i="5" s="1"/>
  <c r="BT129" i="5"/>
  <c r="BS129" i="5"/>
  <c r="BR129" i="5"/>
  <c r="BL129" i="5"/>
  <c r="BK129" i="5" s="1"/>
  <c r="BH129" i="5"/>
  <c r="BQ129" i="5" s="1"/>
  <c r="BF129" i="5"/>
  <c r="BE129" i="5"/>
  <c r="BD129" i="5"/>
  <c r="AQ129" i="5"/>
  <c r="AP129" i="5"/>
  <c r="AO129" i="5"/>
  <c r="AC129" i="5"/>
  <c r="AI129" i="5" s="1"/>
  <c r="AH129" i="5" s="1"/>
  <c r="AA129" i="5"/>
  <c r="Z129" i="5"/>
  <c r="Y129" i="5"/>
  <c r="N129" i="5"/>
  <c r="X129" i="5" s="1"/>
  <c r="L129" i="5"/>
  <c r="H35" i="7" s="1"/>
  <c r="K129" i="5"/>
  <c r="G35" i="7" s="1"/>
  <c r="J129" i="5"/>
  <c r="F35" i="7" s="1"/>
  <c r="I129" i="5"/>
  <c r="E35" i="7" s="1"/>
  <c r="G129" i="5"/>
  <c r="D129" i="5"/>
  <c r="B35" i="7" s="1"/>
  <c r="CV128" i="5"/>
  <c r="CU128" i="5"/>
  <c r="CT128" i="5"/>
  <c r="CJ128" i="5"/>
  <c r="CR128" i="5" s="1"/>
  <c r="CH128" i="5"/>
  <c r="CG128" i="5"/>
  <c r="CF128" i="5"/>
  <c r="CE128" i="5"/>
  <c r="BV128" i="5"/>
  <c r="CD128" i="5" s="1"/>
  <c r="BT128" i="5"/>
  <c r="BS128" i="5"/>
  <c r="BR128" i="5"/>
  <c r="BO128" i="5"/>
  <c r="BH128" i="5"/>
  <c r="BP128" i="5" s="1"/>
  <c r="BF128" i="5"/>
  <c r="BE128" i="5"/>
  <c r="BD128" i="5"/>
  <c r="AQ128" i="5"/>
  <c r="AP128" i="5"/>
  <c r="AO128" i="5"/>
  <c r="AC128" i="5"/>
  <c r="AI128" i="5" s="1"/>
  <c r="AH128" i="5" s="1"/>
  <c r="AA128" i="5"/>
  <c r="Z128" i="5"/>
  <c r="Y128" i="5"/>
  <c r="N128" i="5"/>
  <c r="W128" i="5" s="1"/>
  <c r="L128" i="5"/>
  <c r="H34" i="7" s="1"/>
  <c r="K128" i="5"/>
  <c r="G34" i="7" s="1"/>
  <c r="J128" i="5"/>
  <c r="F34" i="7" s="1"/>
  <c r="D128" i="5"/>
  <c r="B34" i="7" s="1"/>
  <c r="CV127" i="5"/>
  <c r="CU127" i="5"/>
  <c r="CT127" i="5"/>
  <c r="CJ127" i="5"/>
  <c r="CS127" i="5" s="1"/>
  <c r="CH127" i="5"/>
  <c r="CG127" i="5"/>
  <c r="CF127" i="5"/>
  <c r="CC127" i="5"/>
  <c r="BV127" i="5"/>
  <c r="CD127" i="5" s="1"/>
  <c r="BT127" i="5"/>
  <c r="BS127" i="5"/>
  <c r="BR127" i="5"/>
  <c r="BH127" i="5"/>
  <c r="BQ127" i="5" s="1"/>
  <c r="BF127" i="5"/>
  <c r="BE127" i="5"/>
  <c r="BD127" i="5"/>
  <c r="AQ127" i="5"/>
  <c r="AP127" i="5"/>
  <c r="AC127" i="5"/>
  <c r="AI127" i="5" s="1"/>
  <c r="AA127" i="5"/>
  <c r="Z127" i="5"/>
  <c r="Y127" i="5"/>
  <c r="V127" i="5"/>
  <c r="S127" i="5"/>
  <c r="R127" i="5" s="1"/>
  <c r="N127" i="5"/>
  <c r="X127" i="5" s="1"/>
  <c r="L127" i="5"/>
  <c r="H33" i="7" s="1"/>
  <c r="K127" i="5"/>
  <c r="G33" i="7" s="1"/>
  <c r="J127" i="5"/>
  <c r="F33" i="7" s="1"/>
  <c r="D127" i="5"/>
  <c r="B33" i="7" s="1"/>
  <c r="CV126" i="5"/>
  <c r="CU126" i="5"/>
  <c r="CT126" i="5"/>
  <c r="CQ126" i="5"/>
  <c r="CJ126" i="5"/>
  <c r="CR126" i="5" s="1"/>
  <c r="CH126" i="5"/>
  <c r="CG126" i="5"/>
  <c r="CF126" i="5"/>
  <c r="BV126" i="5"/>
  <c r="CE126" i="5" s="1"/>
  <c r="BT126" i="5"/>
  <c r="BS126" i="5"/>
  <c r="BR126" i="5"/>
  <c r="BH126" i="5"/>
  <c r="BP126" i="5" s="1"/>
  <c r="BF126" i="5"/>
  <c r="BE126" i="5"/>
  <c r="BD126" i="5"/>
  <c r="AQ126" i="5"/>
  <c r="AP126" i="5"/>
  <c r="AC126" i="5"/>
  <c r="AI126" i="5" s="1"/>
  <c r="AH126" i="5" s="1"/>
  <c r="AA126" i="5"/>
  <c r="Z126" i="5"/>
  <c r="Y126" i="5"/>
  <c r="N126" i="5"/>
  <c r="V126" i="5" s="1"/>
  <c r="L126" i="5"/>
  <c r="H32" i="7" s="1"/>
  <c r="K126" i="5"/>
  <c r="G32" i="7" s="1"/>
  <c r="J126" i="5"/>
  <c r="F32" i="7" s="1"/>
  <c r="D126" i="5"/>
  <c r="B32" i="7" s="1"/>
  <c r="CV125" i="5"/>
  <c r="CU125" i="5"/>
  <c r="CT125" i="5"/>
  <c r="CJ125" i="5"/>
  <c r="CS125" i="5" s="1"/>
  <c r="CH125" i="5"/>
  <c r="CG125" i="5"/>
  <c r="CF125" i="5"/>
  <c r="BV125" i="5"/>
  <c r="CD125" i="5" s="1"/>
  <c r="BT125" i="5"/>
  <c r="BS125" i="5"/>
  <c r="BR125" i="5"/>
  <c r="BH125" i="5"/>
  <c r="BQ125" i="5" s="1"/>
  <c r="BF125" i="5"/>
  <c r="BE125" i="5"/>
  <c r="BD125" i="5"/>
  <c r="AQ125" i="5"/>
  <c r="AP125" i="5"/>
  <c r="AI125" i="5"/>
  <c r="AH125" i="5" s="1"/>
  <c r="AC125" i="5"/>
  <c r="AA125" i="5"/>
  <c r="Z125" i="5"/>
  <c r="Y125" i="5"/>
  <c r="N125" i="5"/>
  <c r="L125" i="5"/>
  <c r="H31" i="7" s="1"/>
  <c r="K125" i="5"/>
  <c r="G31" i="7" s="1"/>
  <c r="J125" i="5"/>
  <c r="F31" i="7" s="1"/>
  <c r="I125" i="5"/>
  <c r="E31" i="7" s="1"/>
  <c r="G125" i="5"/>
  <c r="D125" i="5"/>
  <c r="B31" i="7" s="1"/>
  <c r="CV124" i="5"/>
  <c r="CU124" i="5"/>
  <c r="CT124" i="5"/>
  <c r="CJ124" i="5"/>
  <c r="CS124" i="5" s="1"/>
  <c r="CH124" i="5"/>
  <c r="CG124" i="5"/>
  <c r="CF124" i="5"/>
  <c r="CC124" i="5"/>
  <c r="BV124" i="5"/>
  <c r="CD124" i="5" s="1"/>
  <c r="BT124" i="5"/>
  <c r="BS124" i="5"/>
  <c r="BR124" i="5"/>
  <c r="BO124" i="5"/>
  <c r="BL124" i="5"/>
  <c r="BK124" i="5" s="1"/>
  <c r="BH124" i="5"/>
  <c r="BQ124" i="5" s="1"/>
  <c r="BF124" i="5"/>
  <c r="BE124" i="5"/>
  <c r="BD124" i="5"/>
  <c r="AQ124" i="5"/>
  <c r="AP124" i="5"/>
  <c r="AL124" i="5"/>
  <c r="G165" i="5" s="1"/>
  <c r="AI124" i="5"/>
  <c r="J165" i="5" s="1"/>
  <c r="F76" i="7" s="1"/>
  <c r="AC124" i="5"/>
  <c r="AA124" i="5"/>
  <c r="Z124" i="5"/>
  <c r="Y124" i="5"/>
  <c r="N124" i="5"/>
  <c r="L124" i="5"/>
  <c r="H30" i="7" s="1"/>
  <c r="K124" i="5"/>
  <c r="G30" i="7" s="1"/>
  <c r="J124" i="5"/>
  <c r="F30" i="7" s="1"/>
  <c r="D124" i="5"/>
  <c r="B30" i="7" s="1"/>
  <c r="CV123" i="5"/>
  <c r="CU123" i="5"/>
  <c r="CT123" i="5"/>
  <c r="CM123" i="5"/>
  <c r="CJ123" i="5"/>
  <c r="CH123" i="5"/>
  <c r="CG123" i="5"/>
  <c r="CF123" i="5"/>
  <c r="CC123" i="5"/>
  <c r="BV123" i="5"/>
  <c r="CE123" i="5" s="1"/>
  <c r="BT123" i="5"/>
  <c r="BS123" i="5"/>
  <c r="BR123" i="5"/>
  <c r="BH123" i="5"/>
  <c r="BF123" i="5"/>
  <c r="BE123" i="5"/>
  <c r="BD123" i="5"/>
  <c r="AQ123" i="5"/>
  <c r="AP123" i="5"/>
  <c r="AC123" i="5"/>
  <c r="AM123" i="5" s="1"/>
  <c r="AA123" i="5"/>
  <c r="Z123" i="5"/>
  <c r="Y123" i="5"/>
  <c r="N123" i="5"/>
  <c r="L123" i="5"/>
  <c r="H29" i="7" s="1"/>
  <c r="K123" i="5"/>
  <c r="G29" i="7" s="1"/>
  <c r="J123" i="5"/>
  <c r="F29" i="7" s="1"/>
  <c r="D123" i="5"/>
  <c r="B29" i="7" s="1"/>
  <c r="CV122" i="5"/>
  <c r="CU122" i="5"/>
  <c r="CT122" i="5"/>
  <c r="CM122" i="5"/>
  <c r="CJ122" i="5"/>
  <c r="CH122" i="5"/>
  <c r="CG122" i="5"/>
  <c r="CF122" i="5"/>
  <c r="CC122" i="5"/>
  <c r="BZ122" i="5"/>
  <c r="BY122" i="5" s="1"/>
  <c r="BV122" i="5"/>
  <c r="CE122" i="5" s="1"/>
  <c r="BT122" i="5"/>
  <c r="BS122" i="5"/>
  <c r="BR122" i="5"/>
  <c r="BH122" i="5"/>
  <c r="BF122" i="5"/>
  <c r="BE122" i="5"/>
  <c r="BD122" i="5"/>
  <c r="AQ122" i="5"/>
  <c r="AP122" i="5"/>
  <c r="AO122" i="5"/>
  <c r="AC122" i="5"/>
  <c r="AM122" i="5" s="1"/>
  <c r="AA122" i="5"/>
  <c r="Z122" i="5"/>
  <c r="Y122" i="5"/>
  <c r="N122" i="5"/>
  <c r="L122" i="5"/>
  <c r="H28" i="7" s="1"/>
  <c r="K122" i="5"/>
  <c r="G28" i="7" s="1"/>
  <c r="J122" i="5"/>
  <c r="F28" i="7" s="1"/>
  <c r="I122" i="5"/>
  <c r="E28" i="7" s="1"/>
  <c r="G122" i="5"/>
  <c r="D122" i="5"/>
  <c r="CV121" i="5"/>
  <c r="CU121" i="5"/>
  <c r="CJ121" i="5"/>
  <c r="CR121" i="5" s="1"/>
  <c r="CH121" i="5"/>
  <c r="CG121" i="5"/>
  <c r="CF121" i="5"/>
  <c r="BV121" i="5"/>
  <c r="CD121" i="5" s="1"/>
  <c r="BT121" i="5"/>
  <c r="BS121" i="5"/>
  <c r="BR121" i="5"/>
  <c r="BH121" i="5"/>
  <c r="BF121" i="5"/>
  <c r="BE121" i="5"/>
  <c r="AQ121" i="5"/>
  <c r="AP121" i="5"/>
  <c r="AO121" i="5"/>
  <c r="AC121" i="5"/>
  <c r="AM121" i="5" s="1"/>
  <c r="AA121" i="5"/>
  <c r="Z121" i="5"/>
  <c r="Y121" i="5"/>
  <c r="N121" i="5"/>
  <c r="L121" i="5"/>
  <c r="H27" i="7" s="1"/>
  <c r="K121" i="5"/>
  <c r="G27" i="7" s="1"/>
  <c r="J121" i="5"/>
  <c r="F27" i="7" s="1"/>
  <c r="I121" i="5"/>
  <c r="E27" i="7" s="1"/>
  <c r="G121" i="5"/>
  <c r="D121" i="5"/>
  <c r="CV120" i="5"/>
  <c r="CU120" i="5"/>
  <c r="CT120" i="5"/>
  <c r="CJ120" i="5"/>
  <c r="CR120" i="5" s="1"/>
  <c r="CH120" i="5"/>
  <c r="CG120" i="5"/>
  <c r="CF120" i="5"/>
  <c r="CE120" i="5"/>
  <c r="BV120" i="5"/>
  <c r="CD120" i="5" s="1"/>
  <c r="BT120" i="5"/>
  <c r="BS120" i="5"/>
  <c r="BR120" i="5"/>
  <c r="BH120" i="5"/>
  <c r="BF120" i="5"/>
  <c r="BE120" i="5"/>
  <c r="AQ120" i="5"/>
  <c r="AP120" i="5"/>
  <c r="AC120" i="5"/>
  <c r="AM120" i="5" s="1"/>
  <c r="AA120" i="5"/>
  <c r="Z120" i="5"/>
  <c r="Y120" i="5"/>
  <c r="N120" i="5"/>
  <c r="L120" i="5"/>
  <c r="H26" i="7" s="1"/>
  <c r="K120" i="5"/>
  <c r="G26" i="7" s="1"/>
  <c r="J120" i="5"/>
  <c r="F26" i="7" s="1"/>
  <c r="I120" i="5"/>
  <c r="E26" i="7" s="1"/>
  <c r="G120" i="5"/>
  <c r="D120" i="5"/>
  <c r="CV119" i="5"/>
  <c r="CU119" i="5"/>
  <c r="CJ119" i="5"/>
  <c r="CR119" i="5" s="1"/>
  <c r="CH119" i="5"/>
  <c r="CG119" i="5"/>
  <c r="CF119" i="5"/>
  <c r="BV119" i="5"/>
  <c r="CD119" i="5" s="1"/>
  <c r="BT119" i="5"/>
  <c r="BS119" i="5"/>
  <c r="BR119" i="5"/>
  <c r="BH119" i="5"/>
  <c r="BF119" i="5"/>
  <c r="BE119" i="5"/>
  <c r="AQ119" i="5"/>
  <c r="AP119" i="5"/>
  <c r="AC119" i="5"/>
  <c r="AM119" i="5" s="1"/>
  <c r="AA119" i="5"/>
  <c r="Z119" i="5"/>
  <c r="Y119" i="5"/>
  <c r="N119" i="5"/>
  <c r="L119" i="5"/>
  <c r="H25" i="7" s="1"/>
  <c r="K119" i="5"/>
  <c r="G25" i="7" s="1"/>
  <c r="D119" i="5"/>
  <c r="B25" i="7" s="1"/>
  <c r="CV118" i="5"/>
  <c r="CU118" i="5"/>
  <c r="CT118" i="5"/>
  <c r="CJ118" i="5"/>
  <c r="CR118" i="5" s="1"/>
  <c r="CH118" i="5"/>
  <c r="CG118" i="5"/>
  <c r="CF118" i="5"/>
  <c r="CE118" i="5"/>
  <c r="BV118" i="5"/>
  <c r="CD118" i="5" s="1"/>
  <c r="BT118" i="5"/>
  <c r="BS118" i="5"/>
  <c r="BR118" i="5"/>
  <c r="BF118" i="5"/>
  <c r="BE118" i="5"/>
  <c r="BD118" i="5"/>
  <c r="AQ118" i="5"/>
  <c r="AP118" i="5"/>
  <c r="AO118" i="5"/>
  <c r="AC118" i="5"/>
  <c r="AA118" i="5"/>
  <c r="Z118" i="5"/>
  <c r="Y118" i="5"/>
  <c r="N118" i="5"/>
  <c r="L118" i="5"/>
  <c r="H24" i="7" s="1"/>
  <c r="K118" i="5"/>
  <c r="G24" i="7" s="1"/>
  <c r="J118" i="5"/>
  <c r="F24" i="7" s="1"/>
  <c r="I118" i="5"/>
  <c r="E24" i="7" s="1"/>
  <c r="G118" i="5"/>
  <c r="D118" i="5"/>
  <c r="B24" i="7" s="1"/>
  <c r="CV117" i="5"/>
  <c r="CU117" i="5"/>
  <c r="CT117" i="5"/>
  <c r="CJ117" i="5"/>
  <c r="CQ117" i="5" s="1"/>
  <c r="G153" i="5" s="1"/>
  <c r="CH117" i="5"/>
  <c r="CG117" i="5"/>
  <c r="CF117" i="5"/>
  <c r="BV117" i="5"/>
  <c r="BT117" i="5"/>
  <c r="BS117" i="5"/>
  <c r="BR117" i="5"/>
  <c r="BF117" i="5"/>
  <c r="BE117" i="5"/>
  <c r="BD117" i="5"/>
  <c r="AQ117" i="5"/>
  <c r="AP117" i="5"/>
  <c r="AO117" i="5"/>
  <c r="AL117" i="5"/>
  <c r="G149" i="5" s="1"/>
  <c r="AC117" i="5"/>
  <c r="AM117" i="5" s="1"/>
  <c r="AA117" i="5"/>
  <c r="Z117" i="5"/>
  <c r="Y117" i="5"/>
  <c r="N117" i="5"/>
  <c r="L117" i="5"/>
  <c r="H23" i="7" s="1"/>
  <c r="K117" i="5"/>
  <c r="G23" i="7" s="1"/>
  <c r="J117" i="5"/>
  <c r="F23" i="7" s="1"/>
  <c r="I117" i="5"/>
  <c r="E23" i="7" s="1"/>
  <c r="G117" i="5"/>
  <c r="D117" i="5"/>
  <c r="B23" i="7" s="1"/>
  <c r="CV116" i="5"/>
  <c r="CU116" i="5"/>
  <c r="CT116" i="5"/>
  <c r="CJ116" i="5"/>
  <c r="CH116" i="5"/>
  <c r="CG116" i="5"/>
  <c r="CF116" i="5"/>
  <c r="BV116" i="5"/>
  <c r="BT116" i="5"/>
  <c r="BS116" i="5"/>
  <c r="BR116" i="5"/>
  <c r="BH116" i="5"/>
  <c r="BF116" i="5"/>
  <c r="BE116" i="5"/>
  <c r="BD116" i="5"/>
  <c r="AQ116" i="5"/>
  <c r="AP116" i="5"/>
  <c r="AO116" i="5"/>
  <c r="AC116" i="5"/>
  <c r="AA116" i="5"/>
  <c r="Z116" i="5"/>
  <c r="Y116" i="5"/>
  <c r="N116" i="5"/>
  <c r="L116" i="5"/>
  <c r="H22" i="7" s="1"/>
  <c r="K116" i="5"/>
  <c r="G22" i="7" s="1"/>
  <c r="J116" i="5"/>
  <c r="F22" i="7" s="1"/>
  <c r="D116" i="5"/>
  <c r="B22" i="7" s="1"/>
  <c r="CV115" i="5"/>
  <c r="CU115" i="5"/>
  <c r="CT115" i="5"/>
  <c r="CQ115" i="5"/>
  <c r="G150" i="5" s="1"/>
  <c r="CJ115" i="5"/>
  <c r="CR115" i="5" s="1"/>
  <c r="CH115" i="5"/>
  <c r="CG115" i="5"/>
  <c r="CF115" i="5"/>
  <c r="BT115" i="5"/>
  <c r="BS115" i="5"/>
  <c r="BR115" i="5"/>
  <c r="BH115" i="5"/>
  <c r="BF115" i="5"/>
  <c r="BE115" i="5"/>
  <c r="BD115" i="5"/>
  <c r="AQ115" i="5"/>
  <c r="AP115" i="5"/>
  <c r="AO115" i="5"/>
  <c r="AC115" i="5"/>
  <c r="AL115" i="5" s="1"/>
  <c r="AA115" i="5"/>
  <c r="Z115" i="5"/>
  <c r="Y115" i="5"/>
  <c r="N115" i="5"/>
  <c r="L115" i="5"/>
  <c r="H21" i="7" s="1"/>
  <c r="K115" i="5"/>
  <c r="G21" i="7" s="1"/>
  <c r="J115" i="5"/>
  <c r="F21" i="7" s="1"/>
  <c r="I115" i="5"/>
  <c r="E21" i="7" s="1"/>
  <c r="G115" i="5"/>
  <c r="D115" i="5"/>
  <c r="B21" i="7" s="1"/>
  <c r="CV114" i="5"/>
  <c r="CU114" i="5"/>
  <c r="CT114" i="5"/>
  <c r="CJ114" i="5"/>
  <c r="CH114" i="5"/>
  <c r="CG114" i="5"/>
  <c r="CF114" i="5"/>
  <c r="BT114" i="5"/>
  <c r="BS114" i="5"/>
  <c r="BR114" i="5"/>
  <c r="BH114" i="5"/>
  <c r="BF114" i="5"/>
  <c r="BE114" i="5"/>
  <c r="BD114" i="5"/>
  <c r="AQ114" i="5"/>
  <c r="AP114" i="5"/>
  <c r="AO114" i="5"/>
  <c r="AC114" i="5"/>
  <c r="AM114" i="5" s="1"/>
  <c r="AA114" i="5"/>
  <c r="Z114" i="5"/>
  <c r="Y114" i="5"/>
  <c r="N114" i="5"/>
  <c r="L114" i="5"/>
  <c r="H20" i="7" s="1"/>
  <c r="K114" i="5"/>
  <c r="G20" i="7" s="1"/>
  <c r="J114" i="5"/>
  <c r="F20" i="7" s="1"/>
  <c r="D114" i="5"/>
  <c r="CV113" i="5"/>
  <c r="CU113" i="5"/>
  <c r="CT113" i="5"/>
  <c r="CJ113" i="5"/>
  <c r="CH113" i="5"/>
  <c r="CG113" i="5"/>
  <c r="CF113" i="5"/>
  <c r="BV113" i="5"/>
  <c r="BT113" i="5"/>
  <c r="BS113" i="5"/>
  <c r="BR113" i="5"/>
  <c r="BH113" i="5"/>
  <c r="BF113" i="5"/>
  <c r="BE113" i="5"/>
  <c r="BD113" i="5"/>
  <c r="AQ113" i="5"/>
  <c r="AP113" i="5"/>
  <c r="AO113" i="5"/>
  <c r="AC113" i="5"/>
  <c r="AM113" i="5" s="1"/>
  <c r="AA113" i="5"/>
  <c r="Z113" i="5"/>
  <c r="Y113" i="5"/>
  <c r="N113" i="5"/>
  <c r="L113" i="5"/>
  <c r="H19" i="7" s="1"/>
  <c r="K113" i="5"/>
  <c r="G19" i="7" s="1"/>
  <c r="J113" i="5"/>
  <c r="F19" i="7" s="1"/>
  <c r="D113" i="5"/>
  <c r="CV112" i="5"/>
  <c r="CU112" i="5"/>
  <c r="CT112" i="5"/>
  <c r="CR112" i="5"/>
  <c r="CJ112" i="5"/>
  <c r="CQ112" i="5" s="1"/>
  <c r="G132" i="5" s="1"/>
  <c r="CH112" i="5"/>
  <c r="CG112" i="5"/>
  <c r="CF112" i="5"/>
  <c r="BV112" i="5"/>
  <c r="BT112" i="5"/>
  <c r="BS112" i="5"/>
  <c r="BR112" i="5"/>
  <c r="BH112" i="5"/>
  <c r="BF112" i="5"/>
  <c r="BE112" i="5"/>
  <c r="BD112" i="5"/>
  <c r="AQ112" i="5"/>
  <c r="AP112" i="5"/>
  <c r="AO112" i="5"/>
  <c r="AC112" i="5"/>
  <c r="AA112" i="5"/>
  <c r="Z112" i="5"/>
  <c r="Y112" i="5"/>
  <c r="N112" i="5"/>
  <c r="L112" i="5"/>
  <c r="H18" i="7" s="1"/>
  <c r="K112" i="5"/>
  <c r="G18" i="7" s="1"/>
  <c r="J112" i="5"/>
  <c r="F18" i="7" s="1"/>
  <c r="D112" i="5"/>
  <c r="B18" i="7" s="1"/>
  <c r="CV111" i="5"/>
  <c r="CU111" i="5"/>
  <c r="CT111" i="5"/>
  <c r="CR111" i="5"/>
  <c r="CQ111" i="5"/>
  <c r="G127" i="5" s="1"/>
  <c r="CJ111" i="5"/>
  <c r="CH111" i="5"/>
  <c r="CG111" i="5"/>
  <c r="CF111" i="5"/>
  <c r="BV111" i="5"/>
  <c r="BT111" i="5"/>
  <c r="BS111" i="5"/>
  <c r="BR111" i="5"/>
  <c r="BH111" i="5"/>
  <c r="BF111" i="5"/>
  <c r="BE111" i="5"/>
  <c r="BD111" i="5"/>
  <c r="AQ111" i="5"/>
  <c r="AP111" i="5"/>
  <c r="AO111" i="5"/>
  <c r="AL111" i="5"/>
  <c r="G126" i="5" s="1"/>
  <c r="AC111" i="5"/>
  <c r="AA111" i="5"/>
  <c r="Z111" i="5"/>
  <c r="Y111" i="5"/>
  <c r="N111" i="5"/>
  <c r="H17" i="7"/>
  <c r="G17" i="7"/>
  <c r="F17" i="7"/>
  <c r="D111" i="5"/>
  <c r="B17" i="7" s="1"/>
  <c r="CV110" i="5"/>
  <c r="CU110" i="5"/>
  <c r="CT110" i="5"/>
  <c r="CJ110" i="5"/>
  <c r="CR110" i="5" s="1"/>
  <c r="CH110" i="5"/>
  <c r="CG110" i="5"/>
  <c r="CF110" i="5"/>
  <c r="BV110" i="5"/>
  <c r="BT110" i="5"/>
  <c r="BS110" i="5"/>
  <c r="BR110" i="5"/>
  <c r="BH110" i="5"/>
  <c r="BF110" i="5"/>
  <c r="BE110" i="5"/>
  <c r="BD110" i="5"/>
  <c r="AQ110" i="5"/>
  <c r="AP110" i="5"/>
  <c r="AO110" i="5"/>
  <c r="AL110" i="5"/>
  <c r="AC110" i="5"/>
  <c r="AM110" i="5" s="1"/>
  <c r="AA110" i="5"/>
  <c r="Z110" i="5"/>
  <c r="Y110" i="5"/>
  <c r="N110" i="5"/>
  <c r="L110" i="5"/>
  <c r="H16" i="7" s="1"/>
  <c r="K110" i="5"/>
  <c r="G16" i="7" s="1"/>
  <c r="J110" i="5"/>
  <c r="F16" i="7" s="1"/>
  <c r="D110" i="5"/>
  <c r="CV109" i="5"/>
  <c r="CU109" i="5"/>
  <c r="CT109" i="5"/>
  <c r="CJ109" i="5"/>
  <c r="CH109" i="5"/>
  <c r="CG109" i="5"/>
  <c r="CF109" i="5"/>
  <c r="BV109" i="5"/>
  <c r="BT109" i="5"/>
  <c r="BS109" i="5"/>
  <c r="BR109" i="5"/>
  <c r="BH109" i="5"/>
  <c r="BF109" i="5"/>
  <c r="BE109" i="5"/>
  <c r="BD109" i="5"/>
  <c r="AQ109" i="5"/>
  <c r="AP109" i="5"/>
  <c r="AO109" i="5"/>
  <c r="AM109" i="5"/>
  <c r="AC109" i="5"/>
  <c r="AA109" i="5"/>
  <c r="Z109" i="5"/>
  <c r="Y109" i="5"/>
  <c r="N109" i="5"/>
  <c r="L109" i="5"/>
  <c r="H15" i="7" s="1"/>
  <c r="K109" i="5"/>
  <c r="G15" i="7" s="1"/>
  <c r="J109" i="5"/>
  <c r="F15" i="7" s="1"/>
  <c r="I109" i="5"/>
  <c r="E15" i="7" s="1"/>
  <c r="G109" i="5"/>
  <c r="D109" i="5"/>
  <c r="CV108" i="5"/>
  <c r="CU108" i="5"/>
  <c r="CT108" i="5"/>
  <c r="CJ108" i="5"/>
  <c r="CQ108" i="5" s="1"/>
  <c r="CH108" i="5"/>
  <c r="CG108" i="5"/>
  <c r="CF108" i="5"/>
  <c r="BV108" i="5"/>
  <c r="BT108" i="5"/>
  <c r="BS108" i="5"/>
  <c r="BR108" i="5"/>
  <c r="BH108" i="5"/>
  <c r="BF108" i="5"/>
  <c r="BE108" i="5"/>
  <c r="BD108" i="5"/>
  <c r="AQ108" i="5"/>
  <c r="AP108" i="5"/>
  <c r="AO108" i="5"/>
  <c r="AC108" i="5"/>
  <c r="AA108" i="5"/>
  <c r="Z108" i="5"/>
  <c r="Y108" i="5"/>
  <c r="N108" i="5"/>
  <c r="L108" i="5"/>
  <c r="H14" i="7" s="1"/>
  <c r="K108" i="5"/>
  <c r="G14" i="7" s="1"/>
  <c r="J108" i="5"/>
  <c r="F14" i="7" s="1"/>
  <c r="D108" i="5"/>
  <c r="B14" i="7" s="1"/>
  <c r="CV107" i="5"/>
  <c r="CU107" i="5"/>
  <c r="CT107" i="5"/>
  <c r="CQ107" i="5"/>
  <c r="G128" i="5" s="1"/>
  <c r="CJ107" i="5"/>
  <c r="CR107" i="5" s="1"/>
  <c r="CH107" i="5"/>
  <c r="CG107" i="5"/>
  <c r="CF107" i="5"/>
  <c r="BV107" i="5"/>
  <c r="BT107" i="5"/>
  <c r="BS107" i="5"/>
  <c r="BR107" i="5"/>
  <c r="BH107" i="5"/>
  <c r="BF107" i="5"/>
  <c r="BE107" i="5"/>
  <c r="BD107" i="5"/>
  <c r="AQ107" i="5"/>
  <c r="AP107" i="5"/>
  <c r="AO107" i="5"/>
  <c r="AL107" i="5"/>
  <c r="AC107" i="5"/>
  <c r="AA107" i="5"/>
  <c r="Z107" i="5"/>
  <c r="Y107" i="5"/>
  <c r="N107" i="5"/>
  <c r="L107" i="5"/>
  <c r="H13" i="7" s="1"/>
  <c r="K107" i="5"/>
  <c r="G13" i="7" s="1"/>
  <c r="J107" i="5"/>
  <c r="F13" i="7" s="1"/>
  <c r="D107" i="5"/>
  <c r="B13" i="7" s="1"/>
  <c r="CV106" i="5"/>
  <c r="CU106" i="5"/>
  <c r="CT106" i="5"/>
  <c r="CJ106" i="5"/>
  <c r="CR106" i="5" s="1"/>
  <c r="CH106" i="5"/>
  <c r="CG106" i="5"/>
  <c r="CF106" i="5"/>
  <c r="BV106" i="5"/>
  <c r="BT106" i="5"/>
  <c r="BS106" i="5"/>
  <c r="BR106" i="5"/>
  <c r="BH106" i="5"/>
  <c r="BF106" i="5"/>
  <c r="BE106" i="5"/>
  <c r="BD106" i="5"/>
  <c r="AQ106" i="5"/>
  <c r="AP106" i="5"/>
  <c r="AO106" i="5"/>
  <c r="AM106" i="5"/>
  <c r="AL106" i="5"/>
  <c r="AC106" i="5"/>
  <c r="AA106" i="5"/>
  <c r="Z106" i="5"/>
  <c r="Y106" i="5"/>
  <c r="N106" i="5"/>
  <c r="L106" i="5"/>
  <c r="H12" i="7" s="1"/>
  <c r="K106" i="5"/>
  <c r="G12" i="7" s="1"/>
  <c r="J106" i="5"/>
  <c r="F12" i="7" s="1"/>
  <c r="I106" i="5"/>
  <c r="E12" i="7" s="1"/>
  <c r="G106" i="5"/>
  <c r="D106" i="5"/>
  <c r="CV105" i="5"/>
  <c r="CU105" i="5"/>
  <c r="CT105" i="5"/>
  <c r="CJ105" i="5"/>
  <c r="CH105" i="5"/>
  <c r="CG105" i="5"/>
  <c r="CF105" i="5"/>
  <c r="BV105" i="5"/>
  <c r="BT105" i="5"/>
  <c r="BS105" i="5"/>
  <c r="BR105" i="5"/>
  <c r="BH105" i="5"/>
  <c r="BF105" i="5"/>
  <c r="BE105" i="5"/>
  <c r="BD105" i="5"/>
  <c r="AQ105" i="5"/>
  <c r="AP105" i="5"/>
  <c r="AO105" i="5"/>
  <c r="AC105" i="5"/>
  <c r="AA105" i="5"/>
  <c r="Z105" i="5"/>
  <c r="Y105" i="5"/>
  <c r="N105" i="5"/>
  <c r="L105" i="5"/>
  <c r="H11" i="7" s="1"/>
  <c r="K105" i="5"/>
  <c r="G11" i="7" s="1"/>
  <c r="J105" i="5"/>
  <c r="F11" i="7" s="1"/>
  <c r="D105" i="5"/>
  <c r="CV104" i="5"/>
  <c r="CU104" i="5"/>
  <c r="CT104" i="5"/>
  <c r="CQ104" i="5"/>
  <c r="G113" i="5" s="1"/>
  <c r="CJ104" i="5"/>
  <c r="CH104" i="5"/>
  <c r="CG104" i="5"/>
  <c r="CF104" i="5"/>
  <c r="BV104" i="5"/>
  <c r="BT104" i="5"/>
  <c r="BS104" i="5"/>
  <c r="BR104" i="5"/>
  <c r="BH104" i="5"/>
  <c r="BF104" i="5"/>
  <c r="BE104" i="5"/>
  <c r="BD104" i="5"/>
  <c r="AQ104" i="5"/>
  <c r="AP104" i="5"/>
  <c r="AO104" i="5"/>
  <c r="AC104" i="5"/>
  <c r="AA104" i="5"/>
  <c r="Z104" i="5"/>
  <c r="Y104" i="5"/>
  <c r="N104" i="5"/>
  <c r="L104" i="5"/>
  <c r="H10" i="7" s="1"/>
  <c r="K104" i="5"/>
  <c r="G10" i="7" s="1"/>
  <c r="J104" i="5"/>
  <c r="F10" i="7" s="1"/>
  <c r="I104" i="5"/>
  <c r="E10" i="7" s="1"/>
  <c r="G104" i="5"/>
  <c r="D104" i="5"/>
  <c r="B10" i="7" s="1"/>
  <c r="CV103" i="5"/>
  <c r="CU103" i="5"/>
  <c r="CT103" i="5"/>
  <c r="CQ103" i="5"/>
  <c r="CJ103" i="5"/>
  <c r="CH103" i="5"/>
  <c r="CG103" i="5"/>
  <c r="CF103" i="5"/>
  <c r="BV103" i="5"/>
  <c r="BT103" i="5"/>
  <c r="BS103" i="5"/>
  <c r="BR103" i="5"/>
  <c r="BH103" i="5"/>
  <c r="BF103" i="5"/>
  <c r="BE103" i="5"/>
  <c r="BD103" i="5"/>
  <c r="AQ103" i="5"/>
  <c r="AP103" i="5"/>
  <c r="AO103" i="5"/>
  <c r="AL103" i="5"/>
  <c r="AC103" i="5"/>
  <c r="AA103" i="5"/>
  <c r="Z103" i="5"/>
  <c r="Y103" i="5"/>
  <c r="N103" i="5"/>
  <c r="L103" i="5"/>
  <c r="H9" i="7" s="1"/>
  <c r="K103" i="5"/>
  <c r="G9" i="7" s="1"/>
  <c r="J103" i="5"/>
  <c r="F9" i="7" s="1"/>
  <c r="D103" i="5"/>
  <c r="B9" i="7" s="1"/>
  <c r="CV102" i="5"/>
  <c r="CU102" i="5"/>
  <c r="CT102" i="5"/>
  <c r="CJ102" i="5"/>
  <c r="CH102" i="5"/>
  <c r="CG102" i="5"/>
  <c r="CF102" i="5"/>
  <c r="BV102" i="5"/>
  <c r="BT102" i="5"/>
  <c r="BS102" i="5"/>
  <c r="BR102" i="5"/>
  <c r="BH102" i="5"/>
  <c r="BF102" i="5"/>
  <c r="BE102" i="5"/>
  <c r="BD102" i="5"/>
  <c r="AQ102" i="5"/>
  <c r="AP102" i="5"/>
  <c r="AO102" i="5"/>
  <c r="AC102" i="5"/>
  <c r="AL102" i="5" s="1"/>
  <c r="AA102" i="5"/>
  <c r="Z102" i="5"/>
  <c r="Y102" i="5"/>
  <c r="N102" i="5"/>
  <c r="L102" i="5"/>
  <c r="H8" i="7" s="1"/>
  <c r="K102" i="5"/>
  <c r="G8" i="7" s="1"/>
  <c r="J102" i="5"/>
  <c r="F8" i="7" s="1"/>
  <c r="D102" i="5"/>
  <c r="CV101" i="5"/>
  <c r="CU101" i="5"/>
  <c r="CT101" i="5"/>
  <c r="CJ101" i="5"/>
  <c r="CH101" i="5"/>
  <c r="CG101" i="5"/>
  <c r="CF101" i="5"/>
  <c r="BV101" i="5"/>
  <c r="BT101" i="5"/>
  <c r="BS101" i="5"/>
  <c r="BR101" i="5"/>
  <c r="BH101" i="5"/>
  <c r="BF101" i="5"/>
  <c r="BE101" i="5"/>
  <c r="BD101" i="5"/>
  <c r="AQ101" i="5"/>
  <c r="AP101" i="5"/>
  <c r="AO101" i="5"/>
  <c r="AC101" i="5"/>
  <c r="AA101" i="5"/>
  <c r="Z101" i="5"/>
  <c r="Y101" i="5"/>
  <c r="N101" i="5"/>
  <c r="L101" i="5"/>
  <c r="H7" i="7" s="1"/>
  <c r="K101" i="5"/>
  <c r="G7" i="7" s="1"/>
  <c r="J101" i="5"/>
  <c r="F7" i="7" s="1"/>
  <c r="D101" i="5"/>
  <c r="B7" i="7" s="1"/>
  <c r="CV100" i="5"/>
  <c r="CU100" i="5"/>
  <c r="CT100" i="5"/>
  <c r="CJ100" i="5"/>
  <c r="CQ100" i="5" s="1"/>
  <c r="CH100" i="5"/>
  <c r="CG100" i="5"/>
  <c r="CF100" i="5"/>
  <c r="BV100" i="5"/>
  <c r="BT100" i="5"/>
  <c r="BS100" i="5"/>
  <c r="BR100" i="5"/>
  <c r="BH100" i="5"/>
  <c r="BF100" i="5"/>
  <c r="BE100" i="5"/>
  <c r="BD100" i="5"/>
  <c r="AQ100" i="5"/>
  <c r="AP100" i="5"/>
  <c r="AO100" i="5"/>
  <c r="AC100" i="5"/>
  <c r="AA100" i="5"/>
  <c r="Z100" i="5"/>
  <c r="Y100" i="5"/>
  <c r="N100" i="5"/>
  <c r="L100" i="5"/>
  <c r="H6" i="7" s="1"/>
  <c r="K100" i="5"/>
  <c r="G6" i="7" s="1"/>
  <c r="J100" i="5"/>
  <c r="F6" i="7" s="1"/>
  <c r="D100" i="5"/>
  <c r="B6" i="7" s="1"/>
  <c r="CV98" i="5"/>
  <c r="CU98" i="5"/>
  <c r="CT98" i="5"/>
  <c r="CJ98" i="5"/>
  <c r="CH98" i="5"/>
  <c r="CG98" i="5"/>
  <c r="CF98" i="5"/>
  <c r="CD98" i="5"/>
  <c r="BV98" i="5"/>
  <c r="CE98" i="5" s="1"/>
  <c r="BT98" i="5"/>
  <c r="BS98" i="5"/>
  <c r="BR98" i="5"/>
  <c r="BO98" i="5"/>
  <c r="BH98" i="5"/>
  <c r="BP98" i="5" s="1"/>
  <c r="BF98" i="5"/>
  <c r="BE98" i="5"/>
  <c r="BD98" i="5"/>
  <c r="AS98" i="5"/>
  <c r="BC98" i="5" s="1"/>
  <c r="AQ98" i="5"/>
  <c r="AP98" i="5"/>
  <c r="AO98" i="5"/>
  <c r="AM98" i="5"/>
  <c r="AC98" i="5"/>
  <c r="AL98" i="5" s="1"/>
  <c r="AA98" i="5"/>
  <c r="Z98" i="5"/>
  <c r="Y98" i="5"/>
  <c r="N98" i="5"/>
  <c r="X98" i="5" s="1"/>
  <c r="L98" i="5"/>
  <c r="K98" i="5"/>
  <c r="I98" i="5"/>
  <c r="G98" i="5"/>
  <c r="D98" i="5"/>
  <c r="L97" i="5"/>
  <c r="H79" i="4" s="1"/>
  <c r="K97" i="5"/>
  <c r="G79" i="4" s="1"/>
  <c r="F79" i="4"/>
  <c r="I97" i="5"/>
  <c r="E79" i="4" s="1"/>
  <c r="G97" i="5"/>
  <c r="D97" i="5"/>
  <c r="B79" i="4" s="1"/>
  <c r="L96" i="5"/>
  <c r="H78" i="4" s="1"/>
  <c r="K96" i="5"/>
  <c r="G78" i="4" s="1"/>
  <c r="F78" i="4"/>
  <c r="I96" i="5"/>
  <c r="E78" i="4" s="1"/>
  <c r="G96" i="5"/>
  <c r="D96" i="5"/>
  <c r="B78" i="4" s="1"/>
  <c r="L95" i="5"/>
  <c r="H77" i="4" s="1"/>
  <c r="K95" i="5"/>
  <c r="G77" i="4" s="1"/>
  <c r="F77" i="4"/>
  <c r="I95" i="5"/>
  <c r="E77" i="4" s="1"/>
  <c r="G95" i="5"/>
  <c r="D95" i="5"/>
  <c r="B77" i="4" s="1"/>
  <c r="L94" i="5"/>
  <c r="H76" i="4" s="1"/>
  <c r="K94" i="5"/>
  <c r="G76" i="4" s="1"/>
  <c r="F76" i="4"/>
  <c r="I94" i="5"/>
  <c r="E76" i="4" s="1"/>
  <c r="G94" i="5"/>
  <c r="D94" i="5"/>
  <c r="B76" i="4" s="1"/>
  <c r="L93" i="5"/>
  <c r="H75" i="4" s="1"/>
  <c r="K93" i="5"/>
  <c r="G75" i="4" s="1"/>
  <c r="F75" i="4"/>
  <c r="I93" i="5"/>
  <c r="E75" i="4" s="1"/>
  <c r="G93" i="5"/>
  <c r="D93" i="5"/>
  <c r="B75" i="4" s="1"/>
  <c r="L92" i="5"/>
  <c r="H74" i="4" s="1"/>
  <c r="K92" i="5"/>
  <c r="G74" i="4" s="1"/>
  <c r="F74" i="4"/>
  <c r="I92" i="5"/>
  <c r="E74" i="4" s="1"/>
  <c r="G92" i="5"/>
  <c r="D92" i="5"/>
  <c r="B74" i="4" s="1"/>
  <c r="L91" i="5"/>
  <c r="H73" i="4" s="1"/>
  <c r="K91" i="5"/>
  <c r="G73" i="4" s="1"/>
  <c r="F73" i="4"/>
  <c r="I91" i="5"/>
  <c r="E73" i="4" s="1"/>
  <c r="G91" i="5"/>
  <c r="D91" i="5"/>
  <c r="B73" i="4" s="1"/>
  <c r="L90" i="5"/>
  <c r="H72" i="4" s="1"/>
  <c r="K90" i="5"/>
  <c r="G72" i="4" s="1"/>
  <c r="F72" i="4"/>
  <c r="I90" i="5"/>
  <c r="E72" i="4" s="1"/>
  <c r="G90" i="5"/>
  <c r="D90" i="5"/>
  <c r="B72" i="4" s="1"/>
  <c r="L89" i="5"/>
  <c r="H71" i="4" s="1"/>
  <c r="K89" i="5"/>
  <c r="G71" i="4" s="1"/>
  <c r="F71" i="4"/>
  <c r="I89" i="5"/>
  <c r="E71" i="4" s="1"/>
  <c r="G89" i="5"/>
  <c r="D89" i="5"/>
  <c r="B71" i="4" s="1"/>
  <c r="L88" i="5"/>
  <c r="H70" i="4" s="1"/>
  <c r="K88" i="5"/>
  <c r="G70" i="4" s="1"/>
  <c r="F70" i="4"/>
  <c r="I88" i="5"/>
  <c r="E70" i="4" s="1"/>
  <c r="G88" i="5"/>
  <c r="D88" i="5"/>
  <c r="B70" i="4" s="1"/>
  <c r="CV87" i="5"/>
  <c r="CU87" i="5"/>
  <c r="CT87" i="5"/>
  <c r="CJ87" i="5"/>
  <c r="CH87" i="5"/>
  <c r="CG87" i="5"/>
  <c r="CF87" i="5"/>
  <c r="CC87" i="5"/>
  <c r="BV87" i="5"/>
  <c r="CB87" i="5" s="1"/>
  <c r="BY87" i="5" s="1"/>
  <c r="BT87" i="5"/>
  <c r="BS87" i="5"/>
  <c r="BR87" i="5"/>
  <c r="BN87" i="5"/>
  <c r="BK87" i="5" s="1"/>
  <c r="BH87" i="5"/>
  <c r="BO87" i="5" s="1"/>
  <c r="BF87" i="5"/>
  <c r="BE87" i="5"/>
  <c r="BD87" i="5"/>
  <c r="AS87" i="5"/>
  <c r="AQ87" i="5"/>
  <c r="AP87" i="5"/>
  <c r="AO87" i="5"/>
  <c r="AK87" i="5"/>
  <c r="AH87" i="5" s="1"/>
  <c r="AC87" i="5"/>
  <c r="AN87" i="5" s="1"/>
  <c r="AA87" i="5"/>
  <c r="Z87" i="5"/>
  <c r="Y87" i="5"/>
  <c r="N87" i="5"/>
  <c r="U87" i="5" s="1"/>
  <c r="R87" i="5" s="1"/>
  <c r="L87" i="5"/>
  <c r="H69" i="4" s="1"/>
  <c r="K87" i="5"/>
  <c r="G69" i="4" s="1"/>
  <c r="F69" i="4"/>
  <c r="I87" i="5"/>
  <c r="E69" i="4" s="1"/>
  <c r="G87" i="5"/>
  <c r="D87" i="5"/>
  <c r="B69" i="4" s="1"/>
  <c r="CV86" i="5"/>
  <c r="CU86" i="5"/>
  <c r="CT86" i="5"/>
  <c r="CQ86" i="5"/>
  <c r="CJ86" i="5"/>
  <c r="CH86" i="5"/>
  <c r="CG86" i="5"/>
  <c r="CF86" i="5"/>
  <c r="BV86" i="5"/>
  <c r="CB86" i="5" s="1"/>
  <c r="BY86" i="5" s="1"/>
  <c r="BT86" i="5"/>
  <c r="BS86" i="5"/>
  <c r="BR86" i="5"/>
  <c r="BN86" i="5"/>
  <c r="BK86" i="5" s="1"/>
  <c r="BH86" i="5"/>
  <c r="BO86" i="5" s="1"/>
  <c r="BF86" i="5"/>
  <c r="BE86" i="5"/>
  <c r="BD86" i="5"/>
  <c r="AS86" i="5"/>
  <c r="AQ86" i="5"/>
  <c r="AP86" i="5"/>
  <c r="AO86" i="5"/>
  <c r="AC86" i="5"/>
  <c r="AL86" i="5" s="1"/>
  <c r="AA86" i="5"/>
  <c r="Z86" i="5"/>
  <c r="Y86" i="5"/>
  <c r="X86" i="5"/>
  <c r="N86" i="5"/>
  <c r="W86" i="5" s="1"/>
  <c r="L86" i="5"/>
  <c r="H68" i="4" s="1"/>
  <c r="K86" i="5"/>
  <c r="G68" i="4" s="1"/>
  <c r="F68" i="4"/>
  <c r="I86" i="5"/>
  <c r="E68" i="4" s="1"/>
  <c r="G86" i="5"/>
  <c r="D86" i="5"/>
  <c r="B68" i="4" s="1"/>
  <c r="CV85" i="5"/>
  <c r="CU85" i="5"/>
  <c r="CT85" i="5"/>
  <c r="CJ85" i="5"/>
  <c r="CQ85" i="5" s="1"/>
  <c r="CH85" i="5"/>
  <c r="CG85" i="5"/>
  <c r="CF85" i="5"/>
  <c r="BV85" i="5"/>
  <c r="BT85" i="5"/>
  <c r="BS85" i="5"/>
  <c r="BR85" i="5"/>
  <c r="BH85" i="5"/>
  <c r="BF85" i="5"/>
  <c r="BE85" i="5"/>
  <c r="BD85" i="5"/>
  <c r="AS85" i="5"/>
  <c r="AQ85" i="5"/>
  <c r="AP85" i="5"/>
  <c r="AO85" i="5"/>
  <c r="AN85" i="5"/>
  <c r="AL85" i="5"/>
  <c r="AK85" i="5"/>
  <c r="AH85" i="5" s="1"/>
  <c r="AC85" i="5"/>
  <c r="AM85" i="5" s="1"/>
  <c r="AA85" i="5"/>
  <c r="Z85" i="5"/>
  <c r="Y85" i="5"/>
  <c r="N85" i="5"/>
  <c r="V85" i="5" s="1"/>
  <c r="L85" i="5"/>
  <c r="H67" i="4" s="1"/>
  <c r="K85" i="5"/>
  <c r="G67" i="4" s="1"/>
  <c r="F67" i="4"/>
  <c r="I85" i="5"/>
  <c r="E67" i="4" s="1"/>
  <c r="G85" i="5"/>
  <c r="D85" i="5"/>
  <c r="B67" i="4" s="1"/>
  <c r="CV84" i="5"/>
  <c r="CU84" i="5"/>
  <c r="CT84" i="5"/>
  <c r="CJ84" i="5"/>
  <c r="CH84" i="5"/>
  <c r="CG84" i="5"/>
  <c r="CF84" i="5"/>
  <c r="BV84" i="5"/>
  <c r="CC84" i="5" s="1"/>
  <c r="BT84" i="5"/>
  <c r="BS84" i="5"/>
  <c r="BR84" i="5"/>
  <c r="BQ84" i="5"/>
  <c r="BH84" i="5"/>
  <c r="BP84" i="5" s="1"/>
  <c r="BF84" i="5"/>
  <c r="BE84" i="5"/>
  <c r="BD84" i="5"/>
  <c r="AS84" i="5"/>
  <c r="AQ84" i="5"/>
  <c r="AP84" i="5"/>
  <c r="AO84" i="5"/>
  <c r="AN84" i="5"/>
  <c r="AK84" i="5"/>
  <c r="AH84" i="5" s="1"/>
  <c r="AC84" i="5"/>
  <c r="AM84" i="5" s="1"/>
  <c r="AA84" i="5"/>
  <c r="Z84" i="5"/>
  <c r="Y84" i="5"/>
  <c r="N84" i="5"/>
  <c r="L84" i="5"/>
  <c r="H66" i="4" s="1"/>
  <c r="K84" i="5"/>
  <c r="G66" i="4" s="1"/>
  <c r="F66" i="4"/>
  <c r="I84" i="5"/>
  <c r="E66" i="4" s="1"/>
  <c r="G84" i="5"/>
  <c r="D84" i="5"/>
  <c r="B66" i="4" s="1"/>
  <c r="CV83" i="5"/>
  <c r="CU83" i="5"/>
  <c r="CT83" i="5"/>
  <c r="CS83" i="5"/>
  <c r="CJ83" i="5"/>
  <c r="CH83" i="5"/>
  <c r="CG83" i="5"/>
  <c r="CF83" i="5"/>
  <c r="CE83" i="5"/>
  <c r="CB83" i="5"/>
  <c r="BY83" i="5" s="1"/>
  <c r="BV83" i="5"/>
  <c r="CD83" i="5" s="1"/>
  <c r="BT83" i="5"/>
  <c r="BS83" i="5"/>
  <c r="BR83" i="5"/>
  <c r="BH83" i="5"/>
  <c r="BO83" i="5" s="1"/>
  <c r="BF83" i="5"/>
  <c r="BE83" i="5"/>
  <c r="BD83" i="5"/>
  <c r="AS83" i="5"/>
  <c r="AQ83" i="5"/>
  <c r="AP83" i="5"/>
  <c r="AO83" i="5"/>
  <c r="AC83" i="5"/>
  <c r="AA83" i="5"/>
  <c r="Z83" i="5"/>
  <c r="Y83" i="5"/>
  <c r="N83" i="5"/>
  <c r="L83" i="5"/>
  <c r="H65" i="4" s="1"/>
  <c r="K83" i="5"/>
  <c r="G65" i="4" s="1"/>
  <c r="F65" i="4"/>
  <c r="I83" i="5"/>
  <c r="E65" i="4" s="1"/>
  <c r="G83" i="5"/>
  <c r="D83" i="5"/>
  <c r="CV82" i="5"/>
  <c r="CU82" i="5"/>
  <c r="CT82" i="5"/>
  <c r="CS82" i="5"/>
  <c r="CJ82" i="5"/>
  <c r="CR82" i="5" s="1"/>
  <c r="CH82" i="5"/>
  <c r="CG82" i="5"/>
  <c r="CF82" i="5"/>
  <c r="CB82" i="5"/>
  <c r="BY82" i="5" s="1"/>
  <c r="BV82" i="5"/>
  <c r="CD82" i="5" s="1"/>
  <c r="BT82" i="5"/>
  <c r="BS82" i="5"/>
  <c r="BR82" i="5"/>
  <c r="BO82" i="5"/>
  <c r="BH82" i="5"/>
  <c r="BF82" i="5"/>
  <c r="BE82" i="5"/>
  <c r="BD82" i="5"/>
  <c r="AS82" i="5"/>
  <c r="AQ82" i="5"/>
  <c r="AP82" i="5"/>
  <c r="AO82" i="5"/>
  <c r="AC82" i="5"/>
  <c r="AL82" i="5" s="1"/>
  <c r="AA82" i="5"/>
  <c r="Z82" i="5"/>
  <c r="Y82" i="5"/>
  <c r="X82" i="5"/>
  <c r="N82" i="5"/>
  <c r="W82" i="5" s="1"/>
  <c r="L82" i="5"/>
  <c r="H64" i="4" s="1"/>
  <c r="K82" i="5"/>
  <c r="G64" i="4" s="1"/>
  <c r="I82" i="5"/>
  <c r="E64" i="4" s="1"/>
  <c r="D82" i="5"/>
  <c r="CV81" i="5"/>
  <c r="CU81" i="5"/>
  <c r="CT81" i="5"/>
  <c r="CJ81" i="5"/>
  <c r="CQ81" i="5" s="1"/>
  <c r="CH81" i="5"/>
  <c r="CG81" i="5"/>
  <c r="CF81" i="5"/>
  <c r="BV81" i="5"/>
  <c r="BT81" i="5"/>
  <c r="BS81" i="5"/>
  <c r="BR81" i="5"/>
  <c r="BQ81" i="5"/>
  <c r="BH81" i="5"/>
  <c r="BF81" i="5"/>
  <c r="BE81" i="5"/>
  <c r="BD81" i="5"/>
  <c r="AS81" i="5"/>
  <c r="AQ81" i="5"/>
  <c r="AP81" i="5"/>
  <c r="AO81" i="5"/>
  <c r="AN81" i="5"/>
  <c r="AL81" i="5"/>
  <c r="AK81" i="5"/>
  <c r="AH81" i="5" s="1"/>
  <c r="AC81" i="5"/>
  <c r="AM81" i="5" s="1"/>
  <c r="AA81" i="5"/>
  <c r="Z81" i="5"/>
  <c r="Y81" i="5"/>
  <c r="N81" i="5"/>
  <c r="V81" i="5" s="1"/>
  <c r="L81" i="5"/>
  <c r="H63" i="4" s="1"/>
  <c r="K81" i="5"/>
  <c r="G63" i="4" s="1"/>
  <c r="I81" i="5"/>
  <c r="E63" i="4" s="1"/>
  <c r="D81" i="5"/>
  <c r="CV80" i="5"/>
  <c r="CU80" i="5"/>
  <c r="CT80" i="5"/>
  <c r="CQ80" i="5"/>
  <c r="CJ80" i="5"/>
  <c r="CH80" i="5"/>
  <c r="CG80" i="5"/>
  <c r="CF80" i="5"/>
  <c r="BV80" i="5"/>
  <c r="CC80" i="5" s="1"/>
  <c r="BT80" i="5"/>
  <c r="BS80" i="5"/>
  <c r="BR80" i="5"/>
  <c r="BQ80" i="5"/>
  <c r="BH80" i="5"/>
  <c r="BP80" i="5" s="1"/>
  <c r="BF80" i="5"/>
  <c r="BE80" i="5"/>
  <c r="BD80" i="5"/>
  <c r="AS80" i="5"/>
  <c r="AQ80" i="5"/>
  <c r="AP80" i="5"/>
  <c r="AO80" i="5"/>
  <c r="AK80" i="5"/>
  <c r="AH80" i="5" s="1"/>
  <c r="AC80" i="5"/>
  <c r="AM80" i="5" s="1"/>
  <c r="AA80" i="5"/>
  <c r="Z80" i="5"/>
  <c r="Y80" i="5"/>
  <c r="N80" i="5"/>
  <c r="L80" i="5"/>
  <c r="H62" i="4" s="1"/>
  <c r="K80" i="5"/>
  <c r="G62" i="4" s="1"/>
  <c r="F62" i="4"/>
  <c r="I80" i="5"/>
  <c r="E62" i="4" s="1"/>
  <c r="G80" i="5"/>
  <c r="D80" i="5"/>
  <c r="CV79" i="5"/>
  <c r="CU79" i="5"/>
  <c r="CT79" i="5"/>
  <c r="CS79" i="5"/>
  <c r="CJ79" i="5"/>
  <c r="CH79" i="5"/>
  <c r="CG79" i="5"/>
  <c r="CF79" i="5"/>
  <c r="CE79" i="5"/>
  <c r="CC79" i="5"/>
  <c r="CB79" i="5"/>
  <c r="BY79" i="5" s="1"/>
  <c r="BV79" i="5"/>
  <c r="CD79" i="5" s="1"/>
  <c r="BT79" i="5"/>
  <c r="BS79" i="5"/>
  <c r="BR79" i="5"/>
  <c r="BH79" i="5"/>
  <c r="BO79" i="5" s="1"/>
  <c r="BF79" i="5"/>
  <c r="BE79" i="5"/>
  <c r="BD79" i="5"/>
  <c r="AS79" i="5"/>
  <c r="AQ79" i="5"/>
  <c r="AP79" i="5"/>
  <c r="AO79" i="5"/>
  <c r="AC79" i="5"/>
  <c r="AA79" i="5"/>
  <c r="Z79" i="5"/>
  <c r="Y79" i="5"/>
  <c r="U79" i="5"/>
  <c r="R79" i="5" s="1"/>
  <c r="N79" i="5"/>
  <c r="X79" i="5" s="1"/>
  <c r="L79" i="5"/>
  <c r="H61" i="4" s="1"/>
  <c r="K79" i="5"/>
  <c r="G61" i="4" s="1"/>
  <c r="F61" i="4"/>
  <c r="I79" i="5"/>
  <c r="E61" i="4" s="1"/>
  <c r="G79" i="5"/>
  <c r="D79" i="5"/>
  <c r="CV78" i="5"/>
  <c r="CU78" i="5"/>
  <c r="CT78" i="5"/>
  <c r="CJ78" i="5"/>
  <c r="CH78" i="5"/>
  <c r="CG78" i="5"/>
  <c r="CF78" i="5"/>
  <c r="CB78" i="5"/>
  <c r="BY78" i="5" s="1"/>
  <c r="BV78" i="5"/>
  <c r="CE78" i="5" s="1"/>
  <c r="BT78" i="5"/>
  <c r="BS78" i="5"/>
  <c r="BR78" i="5"/>
  <c r="BO78" i="5"/>
  <c r="BH78" i="5"/>
  <c r="BF78" i="5"/>
  <c r="BE78" i="5"/>
  <c r="BD78" i="5"/>
  <c r="AS78" i="5"/>
  <c r="AQ78" i="5"/>
  <c r="AP78" i="5"/>
  <c r="AO78" i="5"/>
  <c r="AC78" i="5"/>
  <c r="AL78" i="5" s="1"/>
  <c r="AA78" i="5"/>
  <c r="Z78" i="5"/>
  <c r="Y78" i="5"/>
  <c r="X78" i="5"/>
  <c r="N78" i="5"/>
  <c r="W78" i="5" s="1"/>
  <c r="L78" i="5"/>
  <c r="H60" i="4" s="1"/>
  <c r="K78" i="5"/>
  <c r="G60" i="4" s="1"/>
  <c r="F60" i="4"/>
  <c r="I78" i="5"/>
  <c r="E60" i="4" s="1"/>
  <c r="G78" i="5"/>
  <c r="D78" i="5"/>
  <c r="B60" i="4" s="1"/>
  <c r="CV77" i="5"/>
  <c r="CU77" i="5"/>
  <c r="CT77" i="5"/>
  <c r="CJ77" i="5"/>
  <c r="CQ77" i="5" s="1"/>
  <c r="CH77" i="5"/>
  <c r="CG77" i="5"/>
  <c r="CF77" i="5"/>
  <c r="CC77" i="5"/>
  <c r="BV77" i="5"/>
  <c r="CD77" i="5" s="1"/>
  <c r="BT77" i="5"/>
  <c r="BS77" i="5"/>
  <c r="BR77" i="5"/>
  <c r="BH77" i="5"/>
  <c r="BF77" i="5"/>
  <c r="BE77" i="5"/>
  <c r="BD77" i="5"/>
  <c r="AS77" i="5"/>
  <c r="AQ77" i="5"/>
  <c r="AP77" i="5"/>
  <c r="AO77" i="5"/>
  <c r="AK77" i="5"/>
  <c r="AH77" i="5" s="1"/>
  <c r="AC77" i="5"/>
  <c r="AN77" i="5" s="1"/>
  <c r="AA77" i="5"/>
  <c r="Z77" i="5"/>
  <c r="Y77" i="5"/>
  <c r="N77" i="5"/>
  <c r="V77" i="5" s="1"/>
  <c r="L77" i="5"/>
  <c r="H59" i="4" s="1"/>
  <c r="K77" i="5"/>
  <c r="G59" i="4" s="1"/>
  <c r="F59" i="4"/>
  <c r="I77" i="5"/>
  <c r="E59" i="4" s="1"/>
  <c r="G77" i="5"/>
  <c r="D77" i="5"/>
  <c r="B59" i="4" s="1"/>
  <c r="CV76" i="5"/>
  <c r="CU76" i="5"/>
  <c r="CT76" i="5"/>
  <c r="CS76" i="5"/>
  <c r="CQ76" i="5"/>
  <c r="CP76" i="5"/>
  <c r="CM76" i="5" s="1"/>
  <c r="CJ76" i="5"/>
  <c r="CR76" i="5" s="1"/>
  <c r="CH76" i="5"/>
  <c r="CG76" i="5"/>
  <c r="CF76" i="5"/>
  <c r="BV76" i="5"/>
  <c r="CC76" i="5" s="1"/>
  <c r="BT76" i="5"/>
  <c r="BS76" i="5"/>
  <c r="BR76" i="5"/>
  <c r="BO76" i="5"/>
  <c r="BH76" i="5"/>
  <c r="BP76" i="5" s="1"/>
  <c r="BF76" i="5"/>
  <c r="BE76" i="5"/>
  <c r="AS76" i="5"/>
  <c r="AQ76" i="5"/>
  <c r="AP76" i="5"/>
  <c r="AO76" i="5"/>
  <c r="AK76" i="5"/>
  <c r="AH76" i="5" s="1"/>
  <c r="AC76" i="5"/>
  <c r="AN76" i="5" s="1"/>
  <c r="AA76" i="5"/>
  <c r="Z76" i="5"/>
  <c r="Y76" i="5"/>
  <c r="V76" i="5"/>
  <c r="N76" i="5"/>
  <c r="W76" i="5" s="1"/>
  <c r="L76" i="5"/>
  <c r="H58" i="4" s="1"/>
  <c r="K76" i="5"/>
  <c r="G58" i="4" s="1"/>
  <c r="F58" i="4"/>
  <c r="I76" i="5"/>
  <c r="E58" i="4" s="1"/>
  <c r="G76" i="5"/>
  <c r="D76" i="5"/>
  <c r="B58" i="4" s="1"/>
  <c r="CV75" i="5"/>
  <c r="CU75" i="5"/>
  <c r="CT75" i="5"/>
  <c r="CJ75" i="5"/>
  <c r="CH75" i="5"/>
  <c r="CG75" i="5"/>
  <c r="CF75" i="5"/>
  <c r="CB75" i="5"/>
  <c r="BY75" i="5" s="1"/>
  <c r="BV75" i="5"/>
  <c r="CE75" i="5" s="1"/>
  <c r="BT75" i="5"/>
  <c r="BS75" i="5"/>
  <c r="BR75" i="5"/>
  <c r="BH75" i="5"/>
  <c r="BO75" i="5" s="1"/>
  <c r="BF75" i="5"/>
  <c r="BE75" i="5"/>
  <c r="BD75" i="5"/>
  <c r="AS75" i="5"/>
  <c r="AQ75" i="5"/>
  <c r="AP75" i="5"/>
  <c r="AO75" i="5"/>
  <c r="AC75" i="5"/>
  <c r="AA75" i="5"/>
  <c r="Z75" i="5"/>
  <c r="Y75" i="5"/>
  <c r="U75" i="5"/>
  <c r="R75" i="5" s="1"/>
  <c r="N75" i="5"/>
  <c r="X75" i="5" s="1"/>
  <c r="L75" i="5"/>
  <c r="H57" i="4" s="1"/>
  <c r="K75" i="5"/>
  <c r="G57" i="4" s="1"/>
  <c r="F57" i="4"/>
  <c r="I75" i="5"/>
  <c r="E57" i="4" s="1"/>
  <c r="G75" i="5"/>
  <c r="D75" i="5"/>
  <c r="B57" i="4" s="1"/>
  <c r="CV74" i="5"/>
  <c r="CU74" i="5"/>
  <c r="CT74" i="5"/>
  <c r="CS74" i="5"/>
  <c r="CQ74" i="5"/>
  <c r="CJ74" i="5"/>
  <c r="CR74" i="5" s="1"/>
  <c r="CH74" i="5"/>
  <c r="CG74" i="5"/>
  <c r="CF74" i="5"/>
  <c r="BV74" i="5"/>
  <c r="BT74" i="5"/>
  <c r="BS74" i="5"/>
  <c r="BR74" i="5"/>
  <c r="BN74" i="5"/>
  <c r="BK74" i="5" s="1"/>
  <c r="BH74" i="5"/>
  <c r="BQ74" i="5" s="1"/>
  <c r="BF74" i="5"/>
  <c r="BE74" i="5"/>
  <c r="BD74" i="5"/>
  <c r="AS74" i="5"/>
  <c r="AQ74" i="5"/>
  <c r="AP74" i="5"/>
  <c r="AO74" i="5"/>
  <c r="AC74" i="5"/>
  <c r="AA74" i="5"/>
  <c r="Z74" i="5"/>
  <c r="Y74" i="5"/>
  <c r="N74" i="5"/>
  <c r="L74" i="5"/>
  <c r="H56" i="4" s="1"/>
  <c r="K74" i="5"/>
  <c r="G56" i="4" s="1"/>
  <c r="F56" i="4"/>
  <c r="I74" i="5"/>
  <c r="E56" i="4" s="1"/>
  <c r="G74" i="5"/>
  <c r="D74" i="5"/>
  <c r="B56" i="4" s="1"/>
  <c r="CV73" i="5"/>
  <c r="CU73" i="5"/>
  <c r="CT73" i="5"/>
  <c r="CJ73" i="5"/>
  <c r="CH73" i="5"/>
  <c r="CG73" i="5"/>
  <c r="CF73" i="5"/>
  <c r="CE73" i="5"/>
  <c r="BV73" i="5"/>
  <c r="BT73" i="5"/>
  <c r="BS73" i="5"/>
  <c r="BR73" i="5"/>
  <c r="BM73" i="5"/>
  <c r="BK73" i="5" s="1"/>
  <c r="BH73" i="5"/>
  <c r="BQ73" i="5" s="1"/>
  <c r="BF73" i="5"/>
  <c r="BE73" i="5"/>
  <c r="BD73" i="5"/>
  <c r="AS73" i="5"/>
  <c r="AQ73" i="5"/>
  <c r="AP73" i="5"/>
  <c r="AO73" i="5"/>
  <c r="AL73" i="5"/>
  <c r="AJ73" i="5"/>
  <c r="AH73" i="5"/>
  <c r="AC73" i="5"/>
  <c r="AM73" i="5" s="1"/>
  <c r="AA73" i="5"/>
  <c r="Z73" i="5"/>
  <c r="Y73" i="5"/>
  <c r="N73" i="5"/>
  <c r="W73" i="5" s="1"/>
  <c r="L73" i="5"/>
  <c r="H55" i="4" s="1"/>
  <c r="K73" i="5"/>
  <c r="G55" i="4" s="1"/>
  <c r="F55" i="4"/>
  <c r="I73" i="5"/>
  <c r="E55" i="4" s="1"/>
  <c r="G73" i="5"/>
  <c r="D73" i="5"/>
  <c r="B55" i="4" s="1"/>
  <c r="CV72" i="5"/>
  <c r="CU72" i="5"/>
  <c r="CT72" i="5"/>
  <c r="CO72" i="5"/>
  <c r="CM72" i="5" s="1"/>
  <c r="CJ72" i="5"/>
  <c r="CS72" i="5" s="1"/>
  <c r="CH72" i="5"/>
  <c r="CG72" i="5"/>
  <c r="CF72" i="5"/>
  <c r="BV72" i="5"/>
  <c r="BT72" i="5"/>
  <c r="BS72" i="5"/>
  <c r="BR72" i="5"/>
  <c r="BH72" i="5"/>
  <c r="BF72" i="5"/>
  <c r="BE72" i="5"/>
  <c r="BD72" i="5"/>
  <c r="AS72" i="5"/>
  <c r="AQ72" i="5"/>
  <c r="AP72" i="5"/>
  <c r="AO72" i="5"/>
  <c r="AJ72" i="5"/>
  <c r="AH72" i="5" s="1"/>
  <c r="AC72" i="5"/>
  <c r="AN72" i="5" s="1"/>
  <c r="AA72" i="5"/>
  <c r="Z72" i="5"/>
  <c r="Y72" i="5"/>
  <c r="V72" i="5"/>
  <c r="N72" i="5"/>
  <c r="W72" i="5" s="1"/>
  <c r="L72" i="5"/>
  <c r="H54" i="4" s="1"/>
  <c r="K72" i="5"/>
  <c r="G54" i="4" s="1"/>
  <c r="F54" i="4"/>
  <c r="I72" i="5"/>
  <c r="E54" i="4" s="1"/>
  <c r="G72" i="5"/>
  <c r="D72" i="5"/>
  <c r="B54" i="4" s="1"/>
  <c r="CV71" i="5"/>
  <c r="CU71" i="5"/>
  <c r="CT71" i="5"/>
  <c r="CJ71" i="5"/>
  <c r="CH71" i="5"/>
  <c r="CG71" i="5"/>
  <c r="CF71" i="5"/>
  <c r="CC71" i="5"/>
  <c r="BV71" i="5"/>
  <c r="CD71" i="5" s="1"/>
  <c r="BT71" i="5"/>
  <c r="BS71" i="5"/>
  <c r="BR71" i="5"/>
  <c r="BH71" i="5"/>
  <c r="BF71" i="5"/>
  <c r="BE71" i="5"/>
  <c r="BD71" i="5"/>
  <c r="AQ71" i="5"/>
  <c r="AP71" i="5"/>
  <c r="AO71" i="5"/>
  <c r="AC71" i="5"/>
  <c r="AA71" i="5"/>
  <c r="Z71" i="5"/>
  <c r="Y71" i="5"/>
  <c r="N71" i="5"/>
  <c r="L71" i="5"/>
  <c r="H53" i="4" s="1"/>
  <c r="K71" i="5"/>
  <c r="G53" i="4" s="1"/>
  <c r="F53" i="4"/>
  <c r="I71" i="5"/>
  <c r="E53" i="4" s="1"/>
  <c r="G71" i="5"/>
  <c r="D71" i="5"/>
  <c r="B53" i="4" s="1"/>
  <c r="CV70" i="5"/>
  <c r="CU70" i="5"/>
  <c r="CT70" i="5"/>
  <c r="CJ70" i="5"/>
  <c r="CR70" i="5" s="1"/>
  <c r="CH70" i="5"/>
  <c r="CG70" i="5"/>
  <c r="CF70" i="5"/>
  <c r="CE70" i="5"/>
  <c r="BV70" i="5"/>
  <c r="CD70" i="5" s="1"/>
  <c r="BT70" i="5"/>
  <c r="BS70" i="5"/>
  <c r="BR70" i="5"/>
  <c r="BP70" i="5"/>
  <c r="BH70" i="5"/>
  <c r="BM70" i="5" s="1"/>
  <c r="BK70" i="5" s="1"/>
  <c r="BF70" i="5"/>
  <c r="BE70" i="5"/>
  <c r="BD70" i="5"/>
  <c r="AQ70" i="5"/>
  <c r="AP70" i="5"/>
  <c r="AO70" i="5"/>
  <c r="AC70" i="5"/>
  <c r="AM70" i="5" s="1"/>
  <c r="AA70" i="5"/>
  <c r="Z70" i="5"/>
  <c r="Y70" i="5"/>
  <c r="V70" i="5"/>
  <c r="T70" i="5"/>
  <c r="R70" i="5"/>
  <c r="N70" i="5"/>
  <c r="W70" i="5" s="1"/>
  <c r="L70" i="5"/>
  <c r="H52" i="4" s="1"/>
  <c r="K70" i="5"/>
  <c r="G52" i="4" s="1"/>
  <c r="I70" i="5"/>
  <c r="E52" i="4" s="1"/>
  <c r="G70" i="5"/>
  <c r="D70" i="5"/>
  <c r="B52" i="4" s="1"/>
  <c r="CV69" i="5"/>
  <c r="CU69" i="5"/>
  <c r="CT69" i="5"/>
  <c r="CJ69" i="5"/>
  <c r="CR69" i="5" s="1"/>
  <c r="CH69" i="5"/>
  <c r="CG69" i="5"/>
  <c r="CF69" i="5"/>
  <c r="CE69" i="5"/>
  <c r="CC69" i="5"/>
  <c r="CA69" i="5"/>
  <c r="BY69" i="5" s="1"/>
  <c r="BV69" i="5"/>
  <c r="CD69" i="5" s="1"/>
  <c r="BT69" i="5"/>
  <c r="BS69" i="5"/>
  <c r="BR69" i="5"/>
  <c r="BM69" i="5"/>
  <c r="BK69" i="5" s="1"/>
  <c r="BH69" i="5"/>
  <c r="BP69" i="5" s="1"/>
  <c r="BF69" i="5"/>
  <c r="BE69" i="5"/>
  <c r="BD69" i="5"/>
  <c r="AS69" i="5"/>
  <c r="AQ69" i="5"/>
  <c r="AP69" i="5"/>
  <c r="AO69" i="5"/>
  <c r="AC69" i="5"/>
  <c r="AA69" i="5"/>
  <c r="Z69" i="5"/>
  <c r="Y69" i="5"/>
  <c r="W69" i="5"/>
  <c r="N69" i="5"/>
  <c r="T69" i="5" s="1"/>
  <c r="R69" i="5" s="1"/>
  <c r="L69" i="5"/>
  <c r="H51" i="4" s="1"/>
  <c r="K69" i="5"/>
  <c r="G51" i="4" s="1"/>
  <c r="I69" i="5"/>
  <c r="E51" i="4" s="1"/>
  <c r="D69" i="5"/>
  <c r="B51" i="4" s="1"/>
  <c r="CV68" i="5"/>
  <c r="CU68" i="5"/>
  <c r="CT68" i="5"/>
  <c r="CS68" i="5"/>
  <c r="CJ68" i="5"/>
  <c r="CH68" i="5"/>
  <c r="CG68" i="5"/>
  <c r="CF68" i="5"/>
  <c r="BV68" i="5"/>
  <c r="CD68" i="5" s="1"/>
  <c r="BT68" i="5"/>
  <c r="BS68" i="5"/>
  <c r="BR68" i="5"/>
  <c r="BO68" i="5"/>
  <c r="BH68" i="5"/>
  <c r="BP68" i="5" s="1"/>
  <c r="BF68" i="5"/>
  <c r="BE68" i="5"/>
  <c r="BD68" i="5"/>
  <c r="AS68" i="5"/>
  <c r="AQ68" i="5"/>
  <c r="AP68" i="5"/>
  <c r="AO68" i="5"/>
  <c r="AC68" i="5"/>
  <c r="AM68" i="5" s="1"/>
  <c r="AA68" i="5"/>
  <c r="Z68" i="5"/>
  <c r="Y68" i="5"/>
  <c r="X68" i="5"/>
  <c r="N68" i="5"/>
  <c r="L68" i="5"/>
  <c r="H45" i="4" s="1"/>
  <c r="K68" i="5"/>
  <c r="G45" i="4" s="1"/>
  <c r="I68" i="5"/>
  <c r="E45" i="4" s="1"/>
  <c r="D68" i="5"/>
  <c r="B45" i="4" s="1"/>
  <c r="CV67" i="5"/>
  <c r="CU67" i="5"/>
  <c r="CT67" i="5"/>
  <c r="CJ67" i="5"/>
  <c r="CH67" i="5"/>
  <c r="CG67" i="5"/>
  <c r="CF67" i="5"/>
  <c r="BV67" i="5"/>
  <c r="CA67" i="5" s="1"/>
  <c r="BY67" i="5" s="1"/>
  <c r="BT67" i="5"/>
  <c r="BS67" i="5"/>
  <c r="BR67" i="5"/>
  <c r="BH67" i="5"/>
  <c r="BO67" i="5" s="1"/>
  <c r="BF67" i="5"/>
  <c r="BE67" i="5"/>
  <c r="BD67" i="5"/>
  <c r="AS67" i="5"/>
  <c r="AQ67" i="5"/>
  <c r="AP67" i="5"/>
  <c r="AO67" i="5"/>
  <c r="AC67" i="5"/>
  <c r="AM67" i="5" s="1"/>
  <c r="AA67" i="5"/>
  <c r="Z67" i="5"/>
  <c r="Y67" i="5"/>
  <c r="W67" i="5"/>
  <c r="N67" i="5"/>
  <c r="X67" i="5" s="1"/>
  <c r="L67" i="5"/>
  <c r="H44" i="4" s="1"/>
  <c r="K67" i="5"/>
  <c r="G44" i="4" s="1"/>
  <c r="F44" i="4"/>
  <c r="I67" i="5"/>
  <c r="E44" i="4" s="1"/>
  <c r="G67" i="5"/>
  <c r="D67" i="5"/>
  <c r="B44" i="4" s="1"/>
  <c r="CV66" i="5"/>
  <c r="CU66" i="5"/>
  <c r="CT66" i="5"/>
  <c r="CQ66" i="5"/>
  <c r="CO66" i="5"/>
  <c r="CM66" i="5" s="1"/>
  <c r="CJ66" i="5"/>
  <c r="CR66" i="5" s="1"/>
  <c r="CH66" i="5"/>
  <c r="CG66" i="5"/>
  <c r="CF66" i="5"/>
  <c r="BV66" i="5"/>
  <c r="CE66" i="5" s="1"/>
  <c r="BT66" i="5"/>
  <c r="BS66" i="5"/>
  <c r="BR66" i="5"/>
  <c r="BH66" i="5"/>
  <c r="BM66" i="5" s="1"/>
  <c r="BK66" i="5" s="1"/>
  <c r="BF66" i="5"/>
  <c r="BE66" i="5"/>
  <c r="BD66" i="5"/>
  <c r="AS66" i="5"/>
  <c r="AQ66" i="5"/>
  <c r="AP66" i="5"/>
  <c r="AO66" i="5"/>
  <c r="AC66" i="5"/>
  <c r="AL66" i="5" s="1"/>
  <c r="AA66" i="5"/>
  <c r="Z66" i="5"/>
  <c r="Y66" i="5"/>
  <c r="V66" i="5"/>
  <c r="T66" i="5"/>
  <c r="R66" i="5"/>
  <c r="N66" i="5"/>
  <c r="W66" i="5" s="1"/>
  <c r="L66" i="5"/>
  <c r="H43" i="4" s="1"/>
  <c r="K66" i="5"/>
  <c r="G43" i="4" s="1"/>
  <c r="F43" i="4"/>
  <c r="D66" i="5"/>
  <c r="B43" i="4" s="1"/>
  <c r="CV65" i="5"/>
  <c r="CU65" i="5"/>
  <c r="CT65" i="5"/>
  <c r="CJ65" i="5"/>
  <c r="CH65" i="5"/>
  <c r="CG65" i="5"/>
  <c r="CF65" i="5"/>
  <c r="CE65" i="5"/>
  <c r="CC65" i="5"/>
  <c r="CA65" i="5"/>
  <c r="BY65" i="5" s="1"/>
  <c r="BV65" i="5"/>
  <c r="CD65" i="5" s="1"/>
  <c r="BT65" i="5"/>
  <c r="BS65" i="5"/>
  <c r="BR65" i="5"/>
  <c r="BH65" i="5"/>
  <c r="BF65" i="5"/>
  <c r="BE65" i="5"/>
  <c r="BD65" i="5"/>
  <c r="AS65" i="5"/>
  <c r="AQ65" i="5"/>
  <c r="AP65" i="5"/>
  <c r="AO65" i="5"/>
  <c r="AH65" i="5"/>
  <c r="AC65" i="5"/>
  <c r="AJ65" i="5" s="1"/>
  <c r="AA65" i="5"/>
  <c r="Z65" i="5"/>
  <c r="Y65" i="5"/>
  <c r="N65" i="5"/>
  <c r="V65" i="5" s="1"/>
  <c r="L65" i="5"/>
  <c r="H42" i="4" s="1"/>
  <c r="K65" i="5"/>
  <c r="G42" i="4" s="1"/>
  <c r="I65" i="5"/>
  <c r="E42" i="4" s="1"/>
  <c r="D65" i="5"/>
  <c r="B42" i="4" s="1"/>
  <c r="CV64" i="5"/>
  <c r="CU64" i="5"/>
  <c r="CT64" i="5"/>
  <c r="CJ64" i="5"/>
  <c r="CO64" i="5" s="1"/>
  <c r="CM64" i="5" s="1"/>
  <c r="CH64" i="5"/>
  <c r="CG64" i="5"/>
  <c r="CF64" i="5"/>
  <c r="CD64" i="5"/>
  <c r="BV64" i="5"/>
  <c r="CC64" i="5" s="1"/>
  <c r="BT64" i="5"/>
  <c r="BS64" i="5"/>
  <c r="BR64" i="5"/>
  <c r="BQ64" i="5"/>
  <c r="BO64" i="5"/>
  <c r="BM64" i="5"/>
  <c r="BK64" i="5" s="1"/>
  <c r="BH64" i="5"/>
  <c r="BP64" i="5" s="1"/>
  <c r="BF64" i="5"/>
  <c r="BE64" i="5"/>
  <c r="BD64" i="5"/>
  <c r="AS64" i="5"/>
  <c r="AQ64" i="5"/>
  <c r="AP64" i="5"/>
  <c r="AO64" i="5"/>
  <c r="AC64" i="5"/>
  <c r="AN64" i="5" s="1"/>
  <c r="AA64" i="5"/>
  <c r="Z64" i="5"/>
  <c r="Y64" i="5"/>
  <c r="R64" i="5"/>
  <c r="N64" i="5"/>
  <c r="T64" i="5" s="1"/>
  <c r="L64" i="5"/>
  <c r="H41" i="4" s="1"/>
  <c r="K64" i="5"/>
  <c r="G41" i="4" s="1"/>
  <c r="I64" i="5"/>
  <c r="E41" i="4" s="1"/>
  <c r="D64" i="5"/>
  <c r="B41" i="4" s="1"/>
  <c r="CV63" i="5"/>
  <c r="CU63" i="5"/>
  <c r="CT63" i="5"/>
  <c r="CJ63" i="5"/>
  <c r="CS63" i="5" s="1"/>
  <c r="CH63" i="5"/>
  <c r="CG63" i="5"/>
  <c r="CF63" i="5"/>
  <c r="BV63" i="5"/>
  <c r="CA63" i="5" s="1"/>
  <c r="BY63" i="5" s="1"/>
  <c r="BT63" i="5"/>
  <c r="BS63" i="5"/>
  <c r="BR63" i="5"/>
  <c r="BQ63" i="5"/>
  <c r="BM63" i="5"/>
  <c r="BK63" i="5" s="1"/>
  <c r="BH63" i="5"/>
  <c r="BP63" i="5" s="1"/>
  <c r="BF63" i="5"/>
  <c r="BE63" i="5"/>
  <c r="BD63" i="5"/>
  <c r="AQ63" i="5"/>
  <c r="AP63" i="5"/>
  <c r="AO63" i="5"/>
  <c r="AN63" i="5"/>
  <c r="AL63" i="5"/>
  <c r="AJ63" i="5"/>
  <c r="AH63" i="5" s="1"/>
  <c r="AC63" i="5"/>
  <c r="AM63" i="5" s="1"/>
  <c r="AA63" i="5"/>
  <c r="Z63" i="5"/>
  <c r="Y63" i="5"/>
  <c r="T63" i="5"/>
  <c r="R63" i="5" s="1"/>
  <c r="N63" i="5"/>
  <c r="W63" i="5" s="1"/>
  <c r="L63" i="5"/>
  <c r="H40" i="4" s="1"/>
  <c r="K63" i="5"/>
  <c r="G40" i="4" s="1"/>
  <c r="F40" i="4"/>
  <c r="D63" i="5"/>
  <c r="CV62" i="5"/>
  <c r="CU62" i="5"/>
  <c r="CT62" i="5"/>
  <c r="CQ62" i="5"/>
  <c r="CJ62" i="5"/>
  <c r="CR62" i="5" s="1"/>
  <c r="CH62" i="5"/>
  <c r="CG62" i="5"/>
  <c r="CF62" i="5"/>
  <c r="CC62" i="5"/>
  <c r="BV62" i="5"/>
  <c r="CD62" i="5" s="1"/>
  <c r="BT62" i="5"/>
  <c r="BS62" i="5"/>
  <c r="BR62" i="5"/>
  <c r="BH62" i="5"/>
  <c r="BQ62" i="5" s="1"/>
  <c r="BF62" i="5"/>
  <c r="BE62" i="5"/>
  <c r="BD62" i="5"/>
  <c r="AQ62" i="5"/>
  <c r="AP62" i="5"/>
  <c r="AO62" i="5"/>
  <c r="AC62" i="5"/>
  <c r="AN62" i="5" s="1"/>
  <c r="AA62" i="5"/>
  <c r="Z62" i="5"/>
  <c r="Y62" i="5"/>
  <c r="X62" i="5"/>
  <c r="N62" i="5"/>
  <c r="T62" i="5" s="1"/>
  <c r="R62" i="5" s="1"/>
  <c r="L62" i="5"/>
  <c r="H39" i="4" s="1"/>
  <c r="K62" i="5"/>
  <c r="G39" i="4" s="1"/>
  <c r="F39" i="4"/>
  <c r="I62" i="5"/>
  <c r="E39" i="4" s="1"/>
  <c r="G62" i="5"/>
  <c r="D62" i="5"/>
  <c r="CV61" i="5"/>
  <c r="CU61" i="5"/>
  <c r="CT61" i="5"/>
  <c r="CJ61" i="5"/>
  <c r="CS61" i="5" s="1"/>
  <c r="CH61" i="5"/>
  <c r="CG61" i="5"/>
  <c r="CF61" i="5"/>
  <c r="BV61" i="5"/>
  <c r="CD61" i="5" s="1"/>
  <c r="BT61" i="5"/>
  <c r="BS61" i="5"/>
  <c r="BR61" i="5"/>
  <c r="BQ61" i="5"/>
  <c r="BM61" i="5"/>
  <c r="BK61" i="5" s="1"/>
  <c r="BH61" i="5"/>
  <c r="BP61" i="5" s="1"/>
  <c r="BF61" i="5"/>
  <c r="BE61" i="5"/>
  <c r="BD61" i="5"/>
  <c r="AS61" i="5"/>
  <c r="AQ61" i="5"/>
  <c r="AP61" i="5"/>
  <c r="AO61" i="5"/>
  <c r="AC61" i="5"/>
  <c r="AM61" i="5" s="1"/>
  <c r="AA61" i="5"/>
  <c r="Z61" i="5"/>
  <c r="Y61" i="5"/>
  <c r="N61" i="5"/>
  <c r="X61" i="5" s="1"/>
  <c r="L61" i="5"/>
  <c r="H38" i="4" s="1"/>
  <c r="K61" i="5"/>
  <c r="G38" i="4" s="1"/>
  <c r="F38" i="4"/>
  <c r="D61" i="5"/>
  <c r="B38" i="4" s="1"/>
  <c r="CV60" i="5"/>
  <c r="CU60" i="5"/>
  <c r="CT60" i="5"/>
  <c r="CQ60" i="5"/>
  <c r="CJ60" i="5"/>
  <c r="CR60" i="5" s="1"/>
  <c r="CH60" i="5"/>
  <c r="CG60" i="5"/>
  <c r="CF60" i="5"/>
  <c r="BV60" i="5"/>
  <c r="CE60" i="5" s="1"/>
  <c r="BT60" i="5"/>
  <c r="BS60" i="5"/>
  <c r="BR60" i="5"/>
  <c r="BH60" i="5"/>
  <c r="BP60" i="5" s="1"/>
  <c r="BF60" i="5"/>
  <c r="BE60" i="5"/>
  <c r="BD60" i="5"/>
  <c r="AS60" i="5"/>
  <c r="AQ60" i="5"/>
  <c r="AP60" i="5"/>
  <c r="AO60" i="5"/>
  <c r="AN60" i="5"/>
  <c r="AJ60" i="5"/>
  <c r="AH60" i="5" s="1"/>
  <c r="AC60" i="5"/>
  <c r="AM60" i="5" s="1"/>
  <c r="AA60" i="5"/>
  <c r="Z60" i="5"/>
  <c r="Y60" i="5"/>
  <c r="N60" i="5"/>
  <c r="W60" i="5" s="1"/>
  <c r="L60" i="5"/>
  <c r="H37" i="4" s="1"/>
  <c r="K60" i="5"/>
  <c r="G37" i="4" s="1"/>
  <c r="F37" i="4"/>
  <c r="D60" i="5"/>
  <c r="CV59" i="5"/>
  <c r="CU59" i="5"/>
  <c r="CT59" i="5"/>
  <c r="CS59" i="5"/>
  <c r="CO59" i="5"/>
  <c r="CM59" i="5" s="1"/>
  <c r="CJ59" i="5"/>
  <c r="CR59" i="5" s="1"/>
  <c r="CH59" i="5"/>
  <c r="CG59" i="5"/>
  <c r="CF59" i="5"/>
  <c r="BV59" i="5"/>
  <c r="CD59" i="5" s="1"/>
  <c r="BT59" i="5"/>
  <c r="BS59" i="5"/>
  <c r="BR59" i="5"/>
  <c r="BH59" i="5"/>
  <c r="BQ59" i="5" s="1"/>
  <c r="BF59" i="5"/>
  <c r="BE59" i="5"/>
  <c r="BD59" i="5"/>
  <c r="AS59" i="5"/>
  <c r="AQ59" i="5"/>
  <c r="AP59" i="5"/>
  <c r="AO59" i="5"/>
  <c r="AN59" i="5"/>
  <c r="AC59" i="5"/>
  <c r="AM59" i="5" s="1"/>
  <c r="AA59" i="5"/>
  <c r="Z59" i="5"/>
  <c r="Y59" i="5"/>
  <c r="V59" i="5"/>
  <c r="N59" i="5"/>
  <c r="W59" i="5" s="1"/>
  <c r="L59" i="5"/>
  <c r="H36" i="4" s="1"/>
  <c r="K59" i="5"/>
  <c r="G36" i="4" s="1"/>
  <c r="F36" i="4"/>
  <c r="D59" i="5"/>
  <c r="CV58" i="5"/>
  <c r="CU58" i="5"/>
  <c r="CT58" i="5"/>
  <c r="CS58" i="5"/>
  <c r="CN58" i="5"/>
  <c r="CM58" i="5"/>
  <c r="CJ58" i="5"/>
  <c r="CR58" i="5" s="1"/>
  <c r="CH58" i="5"/>
  <c r="CG58" i="5"/>
  <c r="CF58" i="5"/>
  <c r="BV58" i="5"/>
  <c r="CD58" i="5" s="1"/>
  <c r="BT58" i="5"/>
  <c r="BS58" i="5"/>
  <c r="BR58" i="5"/>
  <c r="BO58" i="5"/>
  <c r="BH58" i="5"/>
  <c r="BP58" i="5" s="1"/>
  <c r="BF58" i="5"/>
  <c r="BE58" i="5"/>
  <c r="BD58" i="5"/>
  <c r="AS58" i="5"/>
  <c r="AQ58" i="5"/>
  <c r="AP58" i="5"/>
  <c r="AO58" i="5"/>
  <c r="AC58" i="5"/>
  <c r="AN58" i="5" s="1"/>
  <c r="AA58" i="5"/>
  <c r="Z58" i="5"/>
  <c r="Y58" i="5"/>
  <c r="N58" i="5"/>
  <c r="W58" i="5" s="1"/>
  <c r="L58" i="5"/>
  <c r="H35" i="4" s="1"/>
  <c r="K58" i="5"/>
  <c r="G35" i="4" s="1"/>
  <c r="F35" i="4"/>
  <c r="I58" i="5"/>
  <c r="E35" i="4" s="1"/>
  <c r="G58" i="5"/>
  <c r="D58" i="5"/>
  <c r="CV57" i="5"/>
  <c r="CU57" i="5"/>
  <c r="CT57" i="5"/>
  <c r="CJ57" i="5"/>
  <c r="CS57" i="5" s="1"/>
  <c r="CH57" i="5"/>
  <c r="CG57" i="5"/>
  <c r="CF57" i="5"/>
  <c r="CE57" i="5"/>
  <c r="BZ57" i="5"/>
  <c r="BY57" i="5"/>
  <c r="BV57" i="5"/>
  <c r="CD57" i="5" s="1"/>
  <c r="BT57" i="5"/>
  <c r="BS57" i="5"/>
  <c r="BR57" i="5"/>
  <c r="BH57" i="5"/>
  <c r="BP57" i="5" s="1"/>
  <c r="BF57" i="5"/>
  <c r="BE57" i="5"/>
  <c r="BD57" i="5"/>
  <c r="AS57" i="5"/>
  <c r="AQ57" i="5"/>
  <c r="AP57" i="5"/>
  <c r="AO57" i="5"/>
  <c r="AL57" i="5"/>
  <c r="AC57" i="5"/>
  <c r="AM57" i="5" s="1"/>
  <c r="AA57" i="5"/>
  <c r="Z57" i="5"/>
  <c r="Y57" i="5"/>
  <c r="N57" i="5"/>
  <c r="X57" i="5" s="1"/>
  <c r="L57" i="5"/>
  <c r="H34" i="4" s="1"/>
  <c r="K57" i="5"/>
  <c r="G34" i="4" s="1"/>
  <c r="F34" i="4"/>
  <c r="D57" i="5"/>
  <c r="B34" i="4" s="1"/>
  <c r="CV56" i="5"/>
  <c r="CU56" i="5"/>
  <c r="CT56" i="5"/>
  <c r="CJ56" i="5"/>
  <c r="CR56" i="5" s="1"/>
  <c r="CH56" i="5"/>
  <c r="CG56" i="5"/>
  <c r="CF56" i="5"/>
  <c r="BV56" i="5"/>
  <c r="CE56" i="5" s="1"/>
  <c r="BT56" i="5"/>
  <c r="BS56" i="5"/>
  <c r="BR56" i="5"/>
  <c r="BQ56" i="5"/>
  <c r="BL56" i="5"/>
  <c r="BK56" i="5"/>
  <c r="BH56" i="5"/>
  <c r="BP56" i="5" s="1"/>
  <c r="BF56" i="5"/>
  <c r="BE56" i="5"/>
  <c r="BD56" i="5"/>
  <c r="AS56" i="5"/>
  <c r="AQ56" i="5"/>
  <c r="AP56" i="5"/>
  <c r="AO56" i="5"/>
  <c r="AC56" i="5"/>
  <c r="AM56" i="5" s="1"/>
  <c r="AA56" i="5"/>
  <c r="Z56" i="5"/>
  <c r="Y56" i="5"/>
  <c r="V56" i="5"/>
  <c r="N56" i="5"/>
  <c r="W56" i="5" s="1"/>
  <c r="L56" i="5"/>
  <c r="H33" i="4" s="1"/>
  <c r="K56" i="5"/>
  <c r="G33" i="4" s="1"/>
  <c r="F33" i="4"/>
  <c r="D56" i="5"/>
  <c r="B33" i="4" s="1"/>
  <c r="CV55" i="5"/>
  <c r="CU55" i="5"/>
  <c r="CT55" i="5"/>
  <c r="CJ55" i="5"/>
  <c r="CR55" i="5" s="1"/>
  <c r="CH55" i="5"/>
  <c r="CG55" i="5"/>
  <c r="CF55" i="5"/>
  <c r="CC55" i="5"/>
  <c r="BV55" i="5"/>
  <c r="CD55" i="5" s="1"/>
  <c r="BT55" i="5"/>
  <c r="BS55" i="5"/>
  <c r="BR55" i="5"/>
  <c r="BH55" i="5"/>
  <c r="BQ55" i="5" s="1"/>
  <c r="BF55" i="5"/>
  <c r="BE55" i="5"/>
  <c r="BD55" i="5"/>
  <c r="AS55" i="5"/>
  <c r="AQ55" i="5"/>
  <c r="AP55" i="5"/>
  <c r="AO55" i="5"/>
  <c r="AC55" i="5"/>
  <c r="AM55" i="5" s="1"/>
  <c r="AA55" i="5"/>
  <c r="Z55" i="5"/>
  <c r="Y55" i="5"/>
  <c r="X55" i="5"/>
  <c r="S55" i="5"/>
  <c r="R55" i="5" s="1"/>
  <c r="N55" i="5"/>
  <c r="W55" i="5" s="1"/>
  <c r="L55" i="5"/>
  <c r="H32" i="4" s="1"/>
  <c r="K55" i="5"/>
  <c r="G32" i="4" s="1"/>
  <c r="F32" i="4"/>
  <c r="D55" i="5"/>
  <c r="CV54" i="5"/>
  <c r="CU54" i="5"/>
  <c r="CT54" i="5"/>
  <c r="CN54" i="5"/>
  <c r="CM54" i="5" s="1"/>
  <c r="CJ54" i="5"/>
  <c r="CR54" i="5" s="1"/>
  <c r="CH54" i="5"/>
  <c r="CG54" i="5"/>
  <c r="CF54" i="5"/>
  <c r="CE54" i="5"/>
  <c r="CC54" i="5"/>
  <c r="BZ54" i="5"/>
  <c r="BY54" i="5" s="1"/>
  <c r="BV54" i="5"/>
  <c r="CD54" i="5" s="1"/>
  <c r="BT54" i="5"/>
  <c r="BS54" i="5"/>
  <c r="BR54" i="5"/>
  <c r="BH54" i="5"/>
  <c r="BP54" i="5" s="1"/>
  <c r="BF54" i="5"/>
  <c r="BE54" i="5"/>
  <c r="BD54" i="5"/>
  <c r="AS54" i="5"/>
  <c r="AQ54" i="5"/>
  <c r="AP54" i="5"/>
  <c r="AO54" i="5"/>
  <c r="AC54" i="5"/>
  <c r="AN54" i="5" s="1"/>
  <c r="AA54" i="5"/>
  <c r="Z54" i="5"/>
  <c r="Y54" i="5"/>
  <c r="X54" i="5"/>
  <c r="S54" i="5"/>
  <c r="R54" i="5"/>
  <c r="N54" i="5"/>
  <c r="W54" i="5" s="1"/>
  <c r="L54" i="5"/>
  <c r="H31" i="4" s="1"/>
  <c r="K54" i="5"/>
  <c r="G31" i="4" s="1"/>
  <c r="F31" i="4"/>
  <c r="D54" i="5"/>
  <c r="CV53" i="5"/>
  <c r="CU53" i="5"/>
  <c r="CT53" i="5"/>
  <c r="CJ53" i="5"/>
  <c r="CS53" i="5" s="1"/>
  <c r="CH53" i="5"/>
  <c r="CG53" i="5"/>
  <c r="CF53" i="5"/>
  <c r="BV53" i="5"/>
  <c r="CD53" i="5" s="1"/>
  <c r="BT53" i="5"/>
  <c r="BS53" i="5"/>
  <c r="BR53" i="5"/>
  <c r="BQ53" i="5"/>
  <c r="BL53" i="5"/>
  <c r="BK53" i="5" s="1"/>
  <c r="BH53" i="5"/>
  <c r="BP53" i="5" s="1"/>
  <c r="BF53" i="5"/>
  <c r="BE53" i="5"/>
  <c r="BD53" i="5"/>
  <c r="AS53" i="5"/>
  <c r="AQ53" i="5"/>
  <c r="AP53" i="5"/>
  <c r="AO53" i="5"/>
  <c r="AC53" i="5"/>
  <c r="AM53" i="5" s="1"/>
  <c r="AA53" i="5"/>
  <c r="Z53" i="5"/>
  <c r="Y53" i="5"/>
  <c r="N53" i="5"/>
  <c r="X53" i="5" s="1"/>
  <c r="L53" i="5"/>
  <c r="H30" i="4" s="1"/>
  <c r="K53" i="5"/>
  <c r="G30" i="4" s="1"/>
  <c r="F30" i="4"/>
  <c r="D53" i="5"/>
  <c r="B30" i="4" s="1"/>
  <c r="CV52" i="5"/>
  <c r="CU52" i="5"/>
  <c r="CT52" i="5"/>
  <c r="CQ52" i="5"/>
  <c r="CJ52" i="5"/>
  <c r="CR52" i="5" s="1"/>
  <c r="CH52" i="5"/>
  <c r="CG52" i="5"/>
  <c r="CF52" i="5"/>
  <c r="BV52" i="5"/>
  <c r="CE52" i="5" s="1"/>
  <c r="BT52" i="5"/>
  <c r="BS52" i="5"/>
  <c r="BR52" i="5"/>
  <c r="BH52" i="5"/>
  <c r="BP52" i="5" s="1"/>
  <c r="BF52" i="5"/>
  <c r="BE52" i="5"/>
  <c r="BD52" i="5"/>
  <c r="AQ52" i="5"/>
  <c r="AP52" i="5"/>
  <c r="AO52" i="5"/>
  <c r="AI52" i="5"/>
  <c r="AH52" i="5" s="1"/>
  <c r="AC52" i="5"/>
  <c r="AM52" i="5" s="1"/>
  <c r="AA52" i="5"/>
  <c r="Z52" i="5"/>
  <c r="Y52" i="5"/>
  <c r="X52" i="5"/>
  <c r="V52" i="5"/>
  <c r="S52" i="5"/>
  <c r="R52" i="5" s="1"/>
  <c r="N52" i="5"/>
  <c r="W52" i="5" s="1"/>
  <c r="L52" i="5"/>
  <c r="H29" i="4" s="1"/>
  <c r="K52" i="5"/>
  <c r="G29" i="4" s="1"/>
  <c r="F29" i="4"/>
  <c r="I52" i="5"/>
  <c r="E29" i="4" s="1"/>
  <c r="G52" i="5"/>
  <c r="D52" i="5"/>
  <c r="B29" i="4" s="1"/>
  <c r="CV51" i="5"/>
  <c r="CU51" i="5"/>
  <c r="CT51" i="5"/>
  <c r="CS51" i="5"/>
  <c r="CN51" i="5"/>
  <c r="CM51" i="5" s="1"/>
  <c r="CJ51" i="5"/>
  <c r="CR51" i="5" s="1"/>
  <c r="CH51" i="5"/>
  <c r="CG51" i="5"/>
  <c r="CF51" i="5"/>
  <c r="BV51" i="5"/>
  <c r="CD51" i="5" s="1"/>
  <c r="BT51" i="5"/>
  <c r="BS51" i="5"/>
  <c r="BR51" i="5"/>
  <c r="BH51" i="5"/>
  <c r="BP51" i="5" s="1"/>
  <c r="BF51" i="5"/>
  <c r="BE51" i="5"/>
  <c r="BD51" i="5"/>
  <c r="AQ51" i="5"/>
  <c r="AP51" i="5"/>
  <c r="AO51" i="5"/>
  <c r="AC51" i="5"/>
  <c r="AM51" i="5" s="1"/>
  <c r="AA51" i="5"/>
  <c r="Z51" i="5"/>
  <c r="Y51" i="5"/>
  <c r="R51" i="5"/>
  <c r="N51" i="5"/>
  <c r="X51" i="5" s="1"/>
  <c r="L51" i="5"/>
  <c r="H28" i="4" s="1"/>
  <c r="K51" i="5"/>
  <c r="G28" i="4" s="1"/>
  <c r="F28" i="4"/>
  <c r="I51" i="5"/>
  <c r="E28" i="4" s="1"/>
  <c r="G51" i="5"/>
  <c r="D51" i="5"/>
  <c r="CV50" i="5"/>
  <c r="CU50" i="5"/>
  <c r="CT50" i="5"/>
  <c r="CS50" i="5"/>
  <c r="CQ50" i="5"/>
  <c r="CN50" i="5"/>
  <c r="CM50" i="5" s="1"/>
  <c r="CJ50" i="5"/>
  <c r="CR50" i="5" s="1"/>
  <c r="CH50" i="5"/>
  <c r="CG50" i="5"/>
  <c r="CF50" i="5"/>
  <c r="BV50" i="5"/>
  <c r="CD50" i="5" s="1"/>
  <c r="BT50" i="5"/>
  <c r="BS50" i="5"/>
  <c r="BR50" i="5"/>
  <c r="BH50" i="5"/>
  <c r="BQ50" i="5" s="1"/>
  <c r="BF50" i="5"/>
  <c r="BE50" i="5"/>
  <c r="BD50" i="5"/>
  <c r="AS50" i="5"/>
  <c r="AQ50" i="5"/>
  <c r="AP50" i="5"/>
  <c r="AC50" i="5"/>
  <c r="AA50" i="5"/>
  <c r="Z50" i="5"/>
  <c r="Y50" i="5"/>
  <c r="R50" i="5"/>
  <c r="N50" i="5"/>
  <c r="L50" i="5"/>
  <c r="H27" i="4" s="1"/>
  <c r="K50" i="5"/>
  <c r="G27" i="4" s="1"/>
  <c r="F27" i="4"/>
  <c r="I50" i="5"/>
  <c r="E27" i="4" s="1"/>
  <c r="G50" i="5"/>
  <c r="D50" i="5"/>
  <c r="CV49" i="5"/>
  <c r="CU49" i="5"/>
  <c r="CT49" i="5"/>
  <c r="CS49" i="5"/>
  <c r="CN49" i="5"/>
  <c r="CM49" i="5" s="1"/>
  <c r="CJ49" i="5"/>
  <c r="CR49" i="5" s="1"/>
  <c r="CH49" i="5"/>
  <c r="CG49" i="5"/>
  <c r="CF49" i="5"/>
  <c r="BV49" i="5"/>
  <c r="CD49" i="5" s="1"/>
  <c r="BT49" i="5"/>
  <c r="BS49" i="5"/>
  <c r="BR49" i="5"/>
  <c r="BH49" i="5"/>
  <c r="BP49" i="5" s="1"/>
  <c r="BF49" i="5"/>
  <c r="BE49" i="5"/>
  <c r="BD49" i="5"/>
  <c r="AS49" i="5"/>
  <c r="AQ49" i="5"/>
  <c r="AP49" i="5"/>
  <c r="AC49" i="5"/>
  <c r="AA49" i="5"/>
  <c r="Z49" i="5"/>
  <c r="Y49" i="5"/>
  <c r="R49" i="5"/>
  <c r="N49" i="5"/>
  <c r="L49" i="5"/>
  <c r="H26" i="4" s="1"/>
  <c r="K49" i="5"/>
  <c r="G26" i="4" s="1"/>
  <c r="F26" i="4"/>
  <c r="I49" i="5"/>
  <c r="E26" i="4" s="1"/>
  <c r="G49" i="5"/>
  <c r="D49" i="5"/>
  <c r="CV48" i="5"/>
  <c r="CU48" i="5"/>
  <c r="CT48" i="5"/>
  <c r="CS48" i="5"/>
  <c r="CQ48" i="5"/>
  <c r="CN48" i="5"/>
  <c r="CM48" i="5" s="1"/>
  <c r="CJ48" i="5"/>
  <c r="CR48" i="5" s="1"/>
  <c r="CH48" i="5"/>
  <c r="CG48" i="5"/>
  <c r="CF48" i="5"/>
  <c r="BV48" i="5"/>
  <c r="CD48" i="5" s="1"/>
  <c r="BT48" i="5"/>
  <c r="BS48" i="5"/>
  <c r="BR48" i="5"/>
  <c r="BH48" i="5"/>
  <c r="BP48" i="5" s="1"/>
  <c r="BF48" i="5"/>
  <c r="BE48" i="5"/>
  <c r="BD48" i="5"/>
  <c r="AS48" i="5"/>
  <c r="AQ48" i="5"/>
  <c r="AP48" i="5"/>
  <c r="AC48" i="5"/>
  <c r="AA48" i="5"/>
  <c r="Z48" i="5"/>
  <c r="Y48" i="5"/>
  <c r="R48" i="5"/>
  <c r="N48" i="5"/>
  <c r="L48" i="5"/>
  <c r="H25" i="4" s="1"/>
  <c r="K48" i="5"/>
  <c r="G25" i="4" s="1"/>
  <c r="F25" i="4"/>
  <c r="I48" i="5"/>
  <c r="E25" i="4" s="1"/>
  <c r="G48" i="5"/>
  <c r="D48" i="5"/>
  <c r="CV47" i="5"/>
  <c r="CU47" i="5"/>
  <c r="CT47" i="5"/>
  <c r="CM47" i="5"/>
  <c r="CJ47" i="5"/>
  <c r="CH47" i="5"/>
  <c r="CG47" i="5"/>
  <c r="CF47" i="5"/>
  <c r="BV47" i="5"/>
  <c r="CD47" i="5" s="1"/>
  <c r="BT47" i="5"/>
  <c r="BS47" i="5"/>
  <c r="BR47" i="5"/>
  <c r="BH47" i="5"/>
  <c r="BQ47" i="5" s="1"/>
  <c r="BF47" i="5"/>
  <c r="BE47" i="5"/>
  <c r="AQ47" i="5"/>
  <c r="AP47" i="5"/>
  <c r="AC47" i="5"/>
  <c r="AM47" i="5" s="1"/>
  <c r="AA47" i="5"/>
  <c r="Z47" i="5"/>
  <c r="Y47" i="5"/>
  <c r="R47" i="5"/>
  <c r="N47" i="5"/>
  <c r="L47" i="5"/>
  <c r="H24" i="4" s="1"/>
  <c r="K47" i="5"/>
  <c r="G24" i="4" s="1"/>
  <c r="F24" i="4"/>
  <c r="D47" i="5"/>
  <c r="CV46" i="5"/>
  <c r="CU46" i="5"/>
  <c r="CT46" i="5"/>
  <c r="CM46" i="5"/>
  <c r="CJ46" i="5"/>
  <c r="CH46" i="5"/>
  <c r="CG46" i="5"/>
  <c r="CF46" i="5"/>
  <c r="CE46" i="5"/>
  <c r="CC46" i="5"/>
  <c r="BZ46" i="5"/>
  <c r="BY46" i="5" s="1"/>
  <c r="BV46" i="5"/>
  <c r="CD46" i="5" s="1"/>
  <c r="BT46" i="5"/>
  <c r="BS46" i="5"/>
  <c r="BR46" i="5"/>
  <c r="BH46" i="5"/>
  <c r="BP46" i="5" s="1"/>
  <c r="BF46" i="5"/>
  <c r="BE46" i="5"/>
  <c r="AQ46" i="5"/>
  <c r="AP46" i="5"/>
  <c r="AC46" i="5"/>
  <c r="AM46" i="5" s="1"/>
  <c r="AA46" i="5"/>
  <c r="Z46" i="5"/>
  <c r="Y46" i="5"/>
  <c r="N46" i="5"/>
  <c r="L46" i="5"/>
  <c r="H23" i="4" s="1"/>
  <c r="K46" i="5"/>
  <c r="G23" i="4" s="1"/>
  <c r="F23" i="4"/>
  <c r="I46" i="5"/>
  <c r="E23" i="4" s="1"/>
  <c r="G46" i="5"/>
  <c r="D46" i="5"/>
  <c r="CV45" i="5"/>
  <c r="CU45" i="5"/>
  <c r="CJ45" i="5"/>
  <c r="CR45" i="5" s="1"/>
  <c r="CH45" i="5"/>
  <c r="CG45" i="5"/>
  <c r="CF45" i="5"/>
  <c r="CE45" i="5"/>
  <c r="CC45" i="5"/>
  <c r="BZ45" i="5"/>
  <c r="BY45" i="5" s="1"/>
  <c r="BV45" i="5"/>
  <c r="CD45" i="5" s="1"/>
  <c r="BT45" i="5"/>
  <c r="BS45" i="5"/>
  <c r="BR45" i="5"/>
  <c r="BH45" i="5"/>
  <c r="BP45" i="5" s="1"/>
  <c r="BF45" i="5"/>
  <c r="BE45" i="5"/>
  <c r="AS45" i="5"/>
  <c r="AQ45" i="5"/>
  <c r="AP45" i="5"/>
  <c r="AL45" i="5"/>
  <c r="G68" i="5" s="1"/>
  <c r="AC45" i="5"/>
  <c r="AM45" i="5" s="1"/>
  <c r="AA45" i="5"/>
  <c r="Z45" i="5"/>
  <c r="Y45" i="5"/>
  <c r="N45" i="5"/>
  <c r="L45" i="5"/>
  <c r="H22" i="4" s="1"/>
  <c r="K45" i="5"/>
  <c r="G22" i="4" s="1"/>
  <c r="F22" i="4"/>
  <c r="D45" i="5"/>
  <c r="B22" i="4" s="1"/>
  <c r="CV44" i="5"/>
  <c r="CU44" i="5"/>
  <c r="CS44" i="5"/>
  <c r="CJ44" i="5"/>
  <c r="CR44" i="5" s="1"/>
  <c r="CH44" i="5"/>
  <c r="CG44" i="5"/>
  <c r="CF44" i="5"/>
  <c r="CC44" i="5"/>
  <c r="BV44" i="5"/>
  <c r="CE44" i="5" s="1"/>
  <c r="BT44" i="5"/>
  <c r="BS44" i="5"/>
  <c r="BR44" i="5"/>
  <c r="BO44" i="5"/>
  <c r="BH44" i="5"/>
  <c r="BL44" i="5" s="1"/>
  <c r="BK44" i="5" s="1"/>
  <c r="BF44" i="5"/>
  <c r="BE44" i="5"/>
  <c r="BD44" i="5"/>
  <c r="AS44" i="5"/>
  <c r="AQ44" i="5"/>
  <c r="AP44" i="5"/>
  <c r="AC44" i="5"/>
  <c r="AL44" i="5" s="1"/>
  <c r="G65" i="5" s="1"/>
  <c r="AA44" i="5"/>
  <c r="Z44" i="5"/>
  <c r="Y44" i="5"/>
  <c r="N44" i="5"/>
  <c r="L44" i="5"/>
  <c r="H21" i="4" s="1"/>
  <c r="K44" i="5"/>
  <c r="G21" i="4" s="1"/>
  <c r="F21" i="4"/>
  <c r="D44" i="5"/>
  <c r="B21" i="4" s="1"/>
  <c r="CV43" i="5"/>
  <c r="CU43" i="5"/>
  <c r="CT43" i="5"/>
  <c r="CR43" i="5"/>
  <c r="CQ43" i="5"/>
  <c r="G56" i="5" s="1"/>
  <c r="CJ43" i="5"/>
  <c r="CH43" i="5"/>
  <c r="CG43" i="5"/>
  <c r="CF43" i="5"/>
  <c r="BT43" i="5"/>
  <c r="BS43" i="5"/>
  <c r="BR43" i="5"/>
  <c r="BP43" i="5"/>
  <c r="BH43" i="5"/>
  <c r="BQ43" i="5" s="1"/>
  <c r="BF43" i="5"/>
  <c r="BE43" i="5"/>
  <c r="BD43" i="5"/>
  <c r="AS43" i="5"/>
  <c r="AQ43" i="5"/>
  <c r="AP43" i="5"/>
  <c r="AO43" i="5"/>
  <c r="AM43" i="5"/>
  <c r="AL43" i="5"/>
  <c r="G66" i="5" s="1"/>
  <c r="AC43" i="5"/>
  <c r="AA43" i="5"/>
  <c r="Z43" i="5"/>
  <c r="Y43" i="5"/>
  <c r="N43" i="5"/>
  <c r="L43" i="5"/>
  <c r="H20" i="4" s="1"/>
  <c r="K43" i="5"/>
  <c r="G20" i="4" s="1"/>
  <c r="F20" i="4"/>
  <c r="D43" i="5"/>
  <c r="B20" i="4" s="1"/>
  <c r="CV42" i="5"/>
  <c r="CU42" i="5"/>
  <c r="CT42" i="5"/>
  <c r="CJ42" i="5"/>
  <c r="CQ42" i="5" s="1"/>
  <c r="G60" i="5" s="1"/>
  <c r="CH42" i="5"/>
  <c r="CG42" i="5"/>
  <c r="CF42" i="5"/>
  <c r="BV42" i="5"/>
  <c r="BT42" i="5"/>
  <c r="BS42" i="5"/>
  <c r="BR42" i="5"/>
  <c r="BH42" i="5"/>
  <c r="BF42" i="5"/>
  <c r="BE42" i="5"/>
  <c r="BD42" i="5"/>
  <c r="AS42" i="5"/>
  <c r="AQ42" i="5"/>
  <c r="AP42" i="5"/>
  <c r="AO42" i="5"/>
  <c r="AC42" i="5"/>
  <c r="AL42" i="5" s="1"/>
  <c r="G63" i="5" s="1"/>
  <c r="AA42" i="5"/>
  <c r="Z42" i="5"/>
  <c r="Y42" i="5"/>
  <c r="N42" i="5"/>
  <c r="L42" i="5"/>
  <c r="H19" i="4" s="1"/>
  <c r="K42" i="5"/>
  <c r="G19" i="4" s="1"/>
  <c r="F19" i="4"/>
  <c r="I42" i="5"/>
  <c r="E19" i="4" s="1"/>
  <c r="G42" i="5"/>
  <c r="D42" i="5"/>
  <c r="B19" i="4" s="1"/>
  <c r="CV41" i="5"/>
  <c r="CU41" i="5"/>
  <c r="CT41" i="5"/>
  <c r="CJ41" i="5"/>
  <c r="CR41" i="5" s="1"/>
  <c r="CH41" i="5"/>
  <c r="CG41" i="5"/>
  <c r="CF41" i="5"/>
  <c r="BV41" i="5"/>
  <c r="BT41" i="5"/>
  <c r="BS41" i="5"/>
  <c r="BR41" i="5"/>
  <c r="BH41" i="5"/>
  <c r="BF41" i="5"/>
  <c r="BE41" i="5"/>
  <c r="BD41" i="5"/>
  <c r="AS41" i="5"/>
  <c r="AQ41" i="5"/>
  <c r="AP41" i="5"/>
  <c r="AO41" i="5"/>
  <c r="AM41" i="5"/>
  <c r="AC41" i="5"/>
  <c r="AL41" i="5" s="1"/>
  <c r="AA41" i="5"/>
  <c r="Z41" i="5"/>
  <c r="Y41" i="5"/>
  <c r="N41" i="5"/>
  <c r="L41" i="5"/>
  <c r="H18" i="4" s="1"/>
  <c r="K41" i="5"/>
  <c r="G18" i="4" s="1"/>
  <c r="F18" i="4"/>
  <c r="D41" i="5"/>
  <c r="CV40" i="5"/>
  <c r="CU40" i="5"/>
  <c r="CT40" i="5"/>
  <c r="CR40" i="5"/>
  <c r="CJ40" i="5"/>
  <c r="CQ40" i="5" s="1"/>
  <c r="G59" i="5" s="1"/>
  <c r="CH40" i="5"/>
  <c r="CG40" i="5"/>
  <c r="CF40" i="5"/>
  <c r="BV40" i="5"/>
  <c r="BT40" i="5"/>
  <c r="BS40" i="5"/>
  <c r="BR40" i="5"/>
  <c r="BH40" i="5"/>
  <c r="BF40" i="5"/>
  <c r="BE40" i="5"/>
  <c r="BD40" i="5"/>
  <c r="AS40" i="5"/>
  <c r="AQ40" i="5"/>
  <c r="AP40" i="5"/>
  <c r="AO40" i="5"/>
  <c r="AC40" i="5"/>
  <c r="AL40" i="5" s="1"/>
  <c r="G45" i="5" s="1"/>
  <c r="AA40" i="5"/>
  <c r="Z40" i="5"/>
  <c r="Y40" i="5"/>
  <c r="N40" i="5"/>
  <c r="L40" i="5"/>
  <c r="H17" i="4" s="1"/>
  <c r="K40" i="5"/>
  <c r="G17" i="4" s="1"/>
  <c r="F17" i="4"/>
  <c r="D40" i="5"/>
  <c r="CV39" i="5"/>
  <c r="CU39" i="5"/>
  <c r="CT39" i="5"/>
  <c r="CJ39" i="5"/>
  <c r="CR39" i="5" s="1"/>
  <c r="CH39" i="5"/>
  <c r="CG39" i="5"/>
  <c r="CF39" i="5"/>
  <c r="BV39" i="5"/>
  <c r="BT39" i="5"/>
  <c r="BS39" i="5"/>
  <c r="BR39" i="5"/>
  <c r="BH39" i="5"/>
  <c r="BF39" i="5"/>
  <c r="BE39" i="5"/>
  <c r="BD39" i="5"/>
  <c r="AS39" i="5"/>
  <c r="AQ39" i="5"/>
  <c r="AP39" i="5"/>
  <c r="AO39" i="5"/>
  <c r="AM39" i="5"/>
  <c r="AC39" i="5"/>
  <c r="AA39" i="5"/>
  <c r="Z39" i="5"/>
  <c r="Y39" i="5"/>
  <c r="N39" i="5"/>
  <c r="L39" i="5"/>
  <c r="H16" i="4" s="1"/>
  <c r="K39" i="5"/>
  <c r="G16" i="4" s="1"/>
  <c r="F16" i="4"/>
  <c r="D39" i="5"/>
  <c r="CV38" i="5"/>
  <c r="CU38" i="5"/>
  <c r="CT38" i="5"/>
  <c r="CJ38" i="5"/>
  <c r="CQ38" i="5" s="1"/>
  <c r="G53" i="5" s="1"/>
  <c r="CH38" i="5"/>
  <c r="CG38" i="5"/>
  <c r="CF38" i="5"/>
  <c r="BV38" i="5"/>
  <c r="BT38" i="5"/>
  <c r="BS38" i="5"/>
  <c r="BR38" i="5"/>
  <c r="BH38" i="5"/>
  <c r="BF38" i="5"/>
  <c r="BE38" i="5"/>
  <c r="BD38" i="5"/>
  <c r="AS38" i="5"/>
  <c r="AQ38" i="5"/>
  <c r="AP38" i="5"/>
  <c r="AO38" i="5"/>
  <c r="AC38" i="5"/>
  <c r="AL38" i="5" s="1"/>
  <c r="AA38" i="5"/>
  <c r="Z38" i="5"/>
  <c r="Y38" i="5"/>
  <c r="N38" i="5"/>
  <c r="L38" i="5"/>
  <c r="H15" i="4" s="1"/>
  <c r="K38" i="5"/>
  <c r="G15" i="4" s="1"/>
  <c r="F15" i="4"/>
  <c r="I38" i="5"/>
  <c r="E15" i="4" s="1"/>
  <c r="G38" i="5"/>
  <c r="D38" i="5"/>
  <c r="CV37" i="5"/>
  <c r="CU37" i="5"/>
  <c r="CT37" i="5"/>
  <c r="CJ37" i="5"/>
  <c r="CQ37" i="5" s="1"/>
  <c r="CH37" i="5"/>
  <c r="CG37" i="5"/>
  <c r="CF37" i="5"/>
  <c r="BV37" i="5"/>
  <c r="BT37" i="5"/>
  <c r="BS37" i="5"/>
  <c r="BR37" i="5"/>
  <c r="BH37" i="5"/>
  <c r="BF37" i="5"/>
  <c r="BE37" i="5"/>
  <c r="BD37" i="5"/>
  <c r="AS37" i="5"/>
  <c r="AQ37" i="5"/>
  <c r="AP37" i="5"/>
  <c r="AO37" i="5"/>
  <c r="AM37" i="5"/>
  <c r="AL37" i="5"/>
  <c r="G47" i="5" s="1"/>
  <c r="AC37" i="5"/>
  <c r="AA37" i="5"/>
  <c r="Z37" i="5"/>
  <c r="Y37" i="5"/>
  <c r="N37" i="5"/>
  <c r="H14" i="4"/>
  <c r="G14" i="4"/>
  <c r="F14" i="4"/>
  <c r="D37" i="5"/>
  <c r="CV36" i="5"/>
  <c r="CU36" i="5"/>
  <c r="CT36" i="5"/>
  <c r="CJ36" i="5"/>
  <c r="CQ36" i="5" s="1"/>
  <c r="G55" i="5" s="1"/>
  <c r="CH36" i="5"/>
  <c r="CG36" i="5"/>
  <c r="CF36" i="5"/>
  <c r="BV36" i="5"/>
  <c r="BT36" i="5"/>
  <c r="BS36" i="5"/>
  <c r="BR36" i="5"/>
  <c r="BH36" i="5"/>
  <c r="BF36" i="5"/>
  <c r="BE36" i="5"/>
  <c r="BD36" i="5"/>
  <c r="AS36" i="5"/>
  <c r="AQ36" i="5"/>
  <c r="AP36" i="5"/>
  <c r="AO36" i="5"/>
  <c r="AC36" i="5"/>
  <c r="AL36" i="5" s="1"/>
  <c r="AA36" i="5"/>
  <c r="Z36" i="5"/>
  <c r="Y36" i="5"/>
  <c r="N36" i="5"/>
  <c r="L36" i="5"/>
  <c r="H13" i="4" s="1"/>
  <c r="K36" i="5"/>
  <c r="G13" i="4" s="1"/>
  <c r="J36" i="5"/>
  <c r="F13" i="4" s="1"/>
  <c r="I36" i="5"/>
  <c r="E13" i="4" s="1"/>
  <c r="G36" i="5"/>
  <c r="D36" i="5"/>
  <c r="CV35" i="5"/>
  <c r="CU35" i="5"/>
  <c r="CT35" i="5"/>
  <c r="CJ35" i="5"/>
  <c r="CR35" i="5" s="1"/>
  <c r="CH35" i="5"/>
  <c r="CG35" i="5"/>
  <c r="CF35" i="5"/>
  <c r="BV35" i="5"/>
  <c r="BT35" i="5"/>
  <c r="BS35" i="5"/>
  <c r="BR35" i="5"/>
  <c r="BH35" i="5"/>
  <c r="BF35" i="5"/>
  <c r="BE35" i="5"/>
  <c r="BD35" i="5"/>
  <c r="AQ35" i="5"/>
  <c r="AP35" i="5"/>
  <c r="AO35" i="5"/>
  <c r="AC35" i="5"/>
  <c r="AL35" i="5" s="1"/>
  <c r="AA35" i="5"/>
  <c r="Z35" i="5"/>
  <c r="Y35" i="5"/>
  <c r="N35" i="5"/>
  <c r="L35" i="5"/>
  <c r="H12" i="4" s="1"/>
  <c r="K35" i="5"/>
  <c r="G12" i="4" s="1"/>
  <c r="J35" i="5"/>
  <c r="F12" i="4" s="1"/>
  <c r="D35" i="5"/>
  <c r="CV34" i="5"/>
  <c r="CU34" i="5"/>
  <c r="CT34" i="5"/>
  <c r="CR34" i="5"/>
  <c r="CQ34" i="5"/>
  <c r="CJ34" i="5"/>
  <c r="CH34" i="5"/>
  <c r="CG34" i="5"/>
  <c r="CF34" i="5"/>
  <c r="BV34" i="5"/>
  <c r="BT34" i="5"/>
  <c r="BS34" i="5"/>
  <c r="BR34" i="5"/>
  <c r="BH34" i="5"/>
  <c r="BF34" i="5"/>
  <c r="BE34" i="5"/>
  <c r="BD34" i="5"/>
  <c r="AQ34" i="5"/>
  <c r="AP34" i="5"/>
  <c r="AO34" i="5"/>
  <c r="AM34" i="5"/>
  <c r="AC34" i="5"/>
  <c r="AL34" i="5" s="1"/>
  <c r="G35" i="5" s="1"/>
  <c r="AA34" i="5"/>
  <c r="Z34" i="5"/>
  <c r="Y34" i="5"/>
  <c r="N34" i="5"/>
  <c r="L34" i="5"/>
  <c r="H11" i="4" s="1"/>
  <c r="K34" i="5"/>
  <c r="G11" i="4" s="1"/>
  <c r="J34" i="5"/>
  <c r="F11" i="4" s="1"/>
  <c r="I34" i="5"/>
  <c r="E11" i="4" s="1"/>
  <c r="G34" i="5"/>
  <c r="D34" i="5"/>
  <c r="CV33" i="5"/>
  <c r="CU33" i="5"/>
  <c r="CT33" i="5"/>
  <c r="CJ33" i="5"/>
  <c r="CQ33" i="5" s="1"/>
  <c r="G40" i="5" s="1"/>
  <c r="CH33" i="5"/>
  <c r="CG33" i="5"/>
  <c r="CF33" i="5"/>
  <c r="BV33" i="5"/>
  <c r="BT33" i="5"/>
  <c r="BS33" i="5"/>
  <c r="BR33" i="5"/>
  <c r="BH33" i="5"/>
  <c r="BF33" i="5"/>
  <c r="BE33" i="5"/>
  <c r="BD33" i="5"/>
  <c r="AS33" i="5"/>
  <c r="AQ33" i="5"/>
  <c r="AP33" i="5"/>
  <c r="AO33" i="5"/>
  <c r="AC33" i="5"/>
  <c r="AA33" i="5"/>
  <c r="Z33" i="5"/>
  <c r="Y33" i="5"/>
  <c r="N33" i="5"/>
  <c r="L33" i="5"/>
  <c r="H10" i="4" s="1"/>
  <c r="K33" i="5"/>
  <c r="G10" i="4" s="1"/>
  <c r="J33" i="5"/>
  <c r="F10" i="4" s="1"/>
  <c r="D33" i="5"/>
  <c r="CV32" i="5"/>
  <c r="CU32" i="5"/>
  <c r="CT32" i="5"/>
  <c r="CJ32" i="5"/>
  <c r="CR32" i="5" s="1"/>
  <c r="CH32" i="5"/>
  <c r="CG32" i="5"/>
  <c r="CF32" i="5"/>
  <c r="BV32" i="5"/>
  <c r="BT32" i="5"/>
  <c r="BS32" i="5"/>
  <c r="BR32" i="5"/>
  <c r="BH32" i="5"/>
  <c r="BF32" i="5"/>
  <c r="BE32" i="5"/>
  <c r="BD32" i="5"/>
  <c r="AS32" i="5"/>
  <c r="AQ32" i="5"/>
  <c r="AP32" i="5"/>
  <c r="AO32" i="5"/>
  <c r="AM32" i="5"/>
  <c r="AL32" i="5"/>
  <c r="G33" i="5" s="1"/>
  <c r="AC32" i="5"/>
  <c r="AA32" i="5"/>
  <c r="Z32" i="5"/>
  <c r="Y32" i="5"/>
  <c r="N32" i="5"/>
  <c r="L32" i="5"/>
  <c r="H9" i="4" s="1"/>
  <c r="K32" i="5"/>
  <c r="G9" i="4" s="1"/>
  <c r="J32" i="5"/>
  <c r="F9" i="4" s="1"/>
  <c r="D32" i="5"/>
  <c r="B9" i="4" s="1"/>
  <c r="CV31" i="5"/>
  <c r="CU31" i="5"/>
  <c r="CT31" i="5"/>
  <c r="CJ31" i="5"/>
  <c r="CH31" i="5"/>
  <c r="CG31" i="5"/>
  <c r="CF31" i="5"/>
  <c r="BV31" i="5"/>
  <c r="BT31" i="5"/>
  <c r="BS31" i="5"/>
  <c r="BR31" i="5"/>
  <c r="BH31" i="5"/>
  <c r="BF31" i="5"/>
  <c r="BE31" i="5"/>
  <c r="BD31" i="5"/>
  <c r="AS31" i="5"/>
  <c r="AQ31" i="5"/>
  <c r="AP31" i="5"/>
  <c r="AO31" i="5"/>
  <c r="AC31" i="5"/>
  <c r="AA31" i="5"/>
  <c r="Z31" i="5"/>
  <c r="Y31" i="5"/>
  <c r="N31" i="5"/>
  <c r="L31" i="5"/>
  <c r="H8" i="4" s="1"/>
  <c r="K31" i="5"/>
  <c r="G8" i="4" s="1"/>
  <c r="J31" i="5"/>
  <c r="F8" i="4" s="1"/>
  <c r="D31" i="5"/>
  <c r="B8" i="4" s="1"/>
  <c r="CV30" i="5"/>
  <c r="CU30" i="5"/>
  <c r="CT30" i="5"/>
  <c r="CJ30" i="5"/>
  <c r="CR30" i="5" s="1"/>
  <c r="CH30" i="5"/>
  <c r="CG30" i="5"/>
  <c r="CF30" i="5"/>
  <c r="BV30" i="5"/>
  <c r="BT30" i="5"/>
  <c r="BS30" i="5"/>
  <c r="BR30" i="5"/>
  <c r="BH30" i="5"/>
  <c r="BF30" i="5"/>
  <c r="BE30" i="5"/>
  <c r="BD30" i="5"/>
  <c r="AS30" i="5"/>
  <c r="AQ30" i="5"/>
  <c r="AP30" i="5"/>
  <c r="AO30" i="5"/>
  <c r="AM30" i="5"/>
  <c r="AL30" i="5"/>
  <c r="AC30" i="5"/>
  <c r="AA30" i="5"/>
  <c r="Z30" i="5"/>
  <c r="Y30" i="5"/>
  <c r="N30" i="5"/>
  <c r="L30" i="5"/>
  <c r="H7" i="4" s="1"/>
  <c r="K30" i="5"/>
  <c r="G7" i="4" s="1"/>
  <c r="J30" i="5"/>
  <c r="F7" i="4" s="1"/>
  <c r="D30" i="5"/>
  <c r="B7" i="4" s="1"/>
  <c r="CV29" i="5"/>
  <c r="CU29" i="5"/>
  <c r="CT29" i="5"/>
  <c r="CJ29" i="5"/>
  <c r="CR29" i="5" s="1"/>
  <c r="CH29" i="5"/>
  <c r="CG29" i="5"/>
  <c r="CF29" i="5"/>
  <c r="BV29" i="5"/>
  <c r="BT29" i="5"/>
  <c r="BS29" i="5"/>
  <c r="BR29" i="5"/>
  <c r="BH29" i="5"/>
  <c r="BF29" i="5"/>
  <c r="BE29" i="5"/>
  <c r="BD29" i="5"/>
  <c r="AS29" i="5"/>
  <c r="AQ29" i="5"/>
  <c r="AP29" i="5"/>
  <c r="AO29" i="5"/>
  <c r="AC29" i="5"/>
  <c r="AM29" i="5" s="1"/>
  <c r="AA29" i="5"/>
  <c r="Z29" i="5"/>
  <c r="Y29" i="5"/>
  <c r="N29" i="5"/>
  <c r="L29" i="5"/>
  <c r="H6" i="4" s="1"/>
  <c r="K29" i="5"/>
  <c r="G6" i="4" s="1"/>
  <c r="J29" i="5"/>
  <c r="F6" i="4" s="1"/>
  <c r="D29" i="5"/>
  <c r="B6" i="4" s="1"/>
  <c r="CQ28" i="5"/>
  <c r="CJ28" i="5"/>
  <c r="BV28" i="5"/>
  <c r="CC28" i="5" s="1"/>
  <c r="BO28" i="5"/>
  <c r="BH28" i="5"/>
  <c r="AS28" i="5"/>
  <c r="BA28" i="5" s="1"/>
  <c r="AL28" i="5"/>
  <c r="AC28" i="5"/>
  <c r="N28" i="5"/>
  <c r="V28" i="5" s="1"/>
  <c r="CV27" i="5"/>
  <c r="CU27" i="5"/>
  <c r="CT27" i="5"/>
  <c r="CJ27" i="5"/>
  <c r="CR27" i="5" s="1"/>
  <c r="CH27" i="5"/>
  <c r="CG27" i="5"/>
  <c r="CF27" i="5"/>
  <c r="CE27" i="5"/>
  <c r="CC27" i="5"/>
  <c r="BV27" i="5"/>
  <c r="CD27" i="5" s="1"/>
  <c r="BT27" i="5"/>
  <c r="BS27" i="5"/>
  <c r="BR27" i="5"/>
  <c r="BH27" i="5"/>
  <c r="BQ27" i="5" s="1"/>
  <c r="BF27" i="5"/>
  <c r="BE27" i="5"/>
  <c r="BD27" i="5"/>
  <c r="BA27" i="5"/>
  <c r="AZ27" i="5"/>
  <c r="AW27" i="5" s="1"/>
  <c r="AS27" i="5"/>
  <c r="BB27" i="5" s="1"/>
  <c r="AQ27" i="5"/>
  <c r="AP27" i="5"/>
  <c r="AO27" i="5"/>
  <c r="AC27" i="5"/>
  <c r="AM27" i="5" s="1"/>
  <c r="AA27" i="5"/>
  <c r="Z27" i="5"/>
  <c r="Y27" i="5"/>
  <c r="N27" i="5"/>
  <c r="W27" i="5" s="1"/>
  <c r="D27" i="5"/>
  <c r="L26" i="5"/>
  <c r="H26" i="3" s="1"/>
  <c r="K26" i="5"/>
  <c r="G26" i="3" s="1"/>
  <c r="J26" i="5"/>
  <c r="F26" i="3" s="1"/>
  <c r="I26" i="5"/>
  <c r="E26" i="3" s="1"/>
  <c r="G26" i="5"/>
  <c r="D26" i="5"/>
  <c r="B26" i="3" s="1"/>
  <c r="L25" i="5"/>
  <c r="H25" i="3" s="1"/>
  <c r="K25" i="5"/>
  <c r="G25" i="3" s="1"/>
  <c r="J25" i="5"/>
  <c r="F25" i="3" s="1"/>
  <c r="I25" i="5"/>
  <c r="E25" i="3" s="1"/>
  <c r="G25" i="5"/>
  <c r="D25" i="5"/>
  <c r="B25" i="3" s="1"/>
  <c r="L24" i="5"/>
  <c r="H24" i="3" s="1"/>
  <c r="K24" i="5"/>
  <c r="G24" i="3" s="1"/>
  <c r="J24" i="5"/>
  <c r="F24" i="3" s="1"/>
  <c r="I24" i="5"/>
  <c r="E24" i="3" s="1"/>
  <c r="G24" i="5"/>
  <c r="D24" i="5"/>
  <c r="B24" i="3" s="1"/>
  <c r="CV23" i="5"/>
  <c r="CU23" i="5"/>
  <c r="CT23" i="5"/>
  <c r="CS23" i="5"/>
  <c r="CQ23" i="5"/>
  <c r="CJ23" i="5"/>
  <c r="CR23" i="5" s="1"/>
  <c r="CH23" i="5"/>
  <c r="CG23" i="5"/>
  <c r="CF23" i="5"/>
  <c r="BV23" i="5"/>
  <c r="CE23" i="5" s="1"/>
  <c r="BT23" i="5"/>
  <c r="BS23" i="5"/>
  <c r="BR23" i="5"/>
  <c r="BO23" i="5"/>
  <c r="BN23" i="5"/>
  <c r="BK23" i="5" s="1"/>
  <c r="BH23" i="5"/>
  <c r="BP23" i="5" s="1"/>
  <c r="BF23" i="5"/>
  <c r="BE23" i="5"/>
  <c r="BD23" i="5"/>
  <c r="AS23" i="5"/>
  <c r="AQ23" i="5"/>
  <c r="AP23" i="5"/>
  <c r="AO23" i="5"/>
  <c r="AC23" i="5"/>
  <c r="AM23" i="5" s="1"/>
  <c r="AA23" i="5"/>
  <c r="Z23" i="5"/>
  <c r="Y23" i="5"/>
  <c r="N23" i="5"/>
  <c r="W23" i="5" s="1"/>
  <c r="L23" i="5"/>
  <c r="H23" i="3" s="1"/>
  <c r="K23" i="5"/>
  <c r="G23" i="3" s="1"/>
  <c r="J23" i="5"/>
  <c r="F23" i="3" s="1"/>
  <c r="I23" i="5"/>
  <c r="E23" i="3" s="1"/>
  <c r="G23" i="5"/>
  <c r="D23" i="5"/>
  <c r="B23" i="3" s="1"/>
  <c r="CV22" i="5"/>
  <c r="CU22" i="5"/>
  <c r="CT22" i="5"/>
  <c r="CJ22" i="5"/>
  <c r="CR22" i="5" s="1"/>
  <c r="CH22" i="5"/>
  <c r="CG22" i="5"/>
  <c r="CF22" i="5"/>
  <c r="BV22" i="5"/>
  <c r="CD22" i="5" s="1"/>
  <c r="BT22" i="5"/>
  <c r="BS22" i="5"/>
  <c r="BR22" i="5"/>
  <c r="BN22" i="5"/>
  <c r="BK22" i="5" s="1"/>
  <c r="BH22" i="5"/>
  <c r="BQ22" i="5" s="1"/>
  <c r="BF22" i="5"/>
  <c r="BE22" i="5"/>
  <c r="BD22" i="5"/>
  <c r="AS22" i="5"/>
  <c r="AQ22" i="5"/>
  <c r="AP22" i="5"/>
  <c r="AO22" i="5"/>
  <c r="AL22" i="5"/>
  <c r="AK22" i="5"/>
  <c r="AH22" i="5"/>
  <c r="AC22" i="5"/>
  <c r="AM22" i="5" s="1"/>
  <c r="AA22" i="5"/>
  <c r="Z22" i="5"/>
  <c r="Y22" i="5"/>
  <c r="N22" i="5"/>
  <c r="W22" i="5" s="1"/>
  <c r="L22" i="5"/>
  <c r="H22" i="3" s="1"/>
  <c r="K22" i="5"/>
  <c r="G22" i="3" s="1"/>
  <c r="J22" i="5"/>
  <c r="F22" i="3" s="1"/>
  <c r="I22" i="5"/>
  <c r="E22" i="3" s="1"/>
  <c r="G22" i="5"/>
  <c r="D22" i="5"/>
  <c r="B22" i="3" s="1"/>
  <c r="CV21" i="5"/>
  <c r="CU21" i="5"/>
  <c r="CT21" i="5"/>
  <c r="CQ21" i="5"/>
  <c r="CJ21" i="5"/>
  <c r="CR21" i="5" s="1"/>
  <c r="CH21" i="5"/>
  <c r="CG21" i="5"/>
  <c r="CF21" i="5"/>
  <c r="BV21" i="5"/>
  <c r="CD21" i="5" s="1"/>
  <c r="BT21" i="5"/>
  <c r="BS21" i="5"/>
  <c r="BR21" i="5"/>
  <c r="BQ21" i="5"/>
  <c r="BO21" i="5"/>
  <c r="BH21" i="5"/>
  <c r="BP21" i="5" s="1"/>
  <c r="BF21" i="5"/>
  <c r="BE21" i="5"/>
  <c r="BD21" i="5"/>
  <c r="AS21" i="5"/>
  <c r="AQ21" i="5"/>
  <c r="AP21" i="5"/>
  <c r="AO21" i="5"/>
  <c r="AC21" i="5"/>
  <c r="AN21" i="5" s="1"/>
  <c r="AA21" i="5"/>
  <c r="Z21" i="5"/>
  <c r="Y21" i="5"/>
  <c r="V21" i="5"/>
  <c r="U21" i="5"/>
  <c r="R21" i="5" s="1"/>
  <c r="N21" i="5"/>
  <c r="W21" i="5" s="1"/>
  <c r="L21" i="5"/>
  <c r="H21" i="3" s="1"/>
  <c r="K21" i="5"/>
  <c r="G21" i="3" s="1"/>
  <c r="J21" i="5"/>
  <c r="F21" i="3" s="1"/>
  <c r="I21" i="5"/>
  <c r="E21" i="3" s="1"/>
  <c r="G21" i="5"/>
  <c r="D21" i="5"/>
  <c r="B21" i="3" s="1"/>
  <c r="CV20" i="5"/>
  <c r="CU20" i="5"/>
  <c r="CT20" i="5"/>
  <c r="CO20" i="5"/>
  <c r="CM20" i="5" s="1"/>
  <c r="CJ20" i="5"/>
  <c r="CS20" i="5" s="1"/>
  <c r="CH20" i="5"/>
  <c r="CG20" i="5"/>
  <c r="CF20" i="5"/>
  <c r="CC20" i="5"/>
  <c r="CA20" i="5"/>
  <c r="BY20" i="5"/>
  <c r="BV20" i="5"/>
  <c r="CD20" i="5" s="1"/>
  <c r="BT20" i="5"/>
  <c r="BS20" i="5"/>
  <c r="BR20" i="5"/>
  <c r="BH20" i="5"/>
  <c r="BP20" i="5" s="1"/>
  <c r="BF20" i="5"/>
  <c r="BE20" i="5"/>
  <c r="BD20" i="5"/>
  <c r="AS20" i="5"/>
  <c r="AQ20" i="5"/>
  <c r="AP20" i="5"/>
  <c r="AO20" i="5"/>
  <c r="AC20" i="5"/>
  <c r="AM20" i="5" s="1"/>
  <c r="AA20" i="5"/>
  <c r="Z20" i="5"/>
  <c r="Y20" i="5"/>
  <c r="N20" i="5"/>
  <c r="X20" i="5" s="1"/>
  <c r="L20" i="5"/>
  <c r="H20" i="3" s="1"/>
  <c r="K20" i="5"/>
  <c r="G20" i="3" s="1"/>
  <c r="J20" i="5"/>
  <c r="F20" i="3" s="1"/>
  <c r="I20" i="5"/>
  <c r="E20" i="3" s="1"/>
  <c r="G20" i="5"/>
  <c r="D20" i="5"/>
  <c r="CV19" i="5"/>
  <c r="CU19" i="5"/>
  <c r="CT19" i="5"/>
  <c r="CJ19" i="5"/>
  <c r="CR19" i="5" s="1"/>
  <c r="CH19" i="5"/>
  <c r="CG19" i="5"/>
  <c r="CF19" i="5"/>
  <c r="CA19" i="5"/>
  <c r="BY19" i="5" s="1"/>
  <c r="BV19" i="5"/>
  <c r="CE19" i="5" s="1"/>
  <c r="BT19" i="5"/>
  <c r="BS19" i="5"/>
  <c r="BR19" i="5"/>
  <c r="BO19" i="5"/>
  <c r="BM19" i="5"/>
  <c r="BK19" i="5"/>
  <c r="BH19" i="5"/>
  <c r="BP19" i="5" s="1"/>
  <c r="BF19" i="5"/>
  <c r="BE19" i="5"/>
  <c r="BD19" i="5"/>
  <c r="AS19" i="5"/>
  <c r="AQ19" i="5"/>
  <c r="AP19" i="5"/>
  <c r="AO19" i="5"/>
  <c r="AC19" i="5"/>
  <c r="AM19" i="5" s="1"/>
  <c r="AA19" i="5"/>
  <c r="Z19" i="5"/>
  <c r="Y19" i="5"/>
  <c r="N19" i="5"/>
  <c r="W19" i="5" s="1"/>
  <c r="L19" i="5"/>
  <c r="H19" i="3" s="1"/>
  <c r="K19" i="5"/>
  <c r="G19" i="3" s="1"/>
  <c r="J19" i="5"/>
  <c r="F19" i="3" s="1"/>
  <c r="I19" i="5"/>
  <c r="E19" i="3" s="1"/>
  <c r="G19" i="5"/>
  <c r="D19" i="5"/>
  <c r="CV18" i="5"/>
  <c r="CU18" i="5"/>
  <c r="CT18" i="5"/>
  <c r="CJ18" i="5"/>
  <c r="CR18" i="5" s="1"/>
  <c r="CH18" i="5"/>
  <c r="CG18" i="5"/>
  <c r="CF18" i="5"/>
  <c r="BV18" i="5"/>
  <c r="CD18" i="5" s="1"/>
  <c r="BT18" i="5"/>
  <c r="BS18" i="5"/>
  <c r="BR18" i="5"/>
  <c r="BH18" i="5"/>
  <c r="BQ18" i="5" s="1"/>
  <c r="BF18" i="5"/>
  <c r="BE18" i="5"/>
  <c r="BD18" i="5"/>
  <c r="AS18" i="5"/>
  <c r="AQ18" i="5"/>
  <c r="AP18" i="5"/>
  <c r="AO18" i="5"/>
  <c r="AC18" i="5"/>
  <c r="AM18" i="5" s="1"/>
  <c r="AA18" i="5"/>
  <c r="Z18" i="5"/>
  <c r="Y18" i="5"/>
  <c r="N18" i="5"/>
  <c r="W18" i="5" s="1"/>
  <c r="L18" i="5"/>
  <c r="H18" i="3" s="1"/>
  <c r="K18" i="5"/>
  <c r="G18" i="3" s="1"/>
  <c r="J18" i="5"/>
  <c r="F18" i="3" s="1"/>
  <c r="D18" i="5"/>
  <c r="CV17" i="5"/>
  <c r="CU17" i="5"/>
  <c r="CT17" i="5"/>
  <c r="CJ17" i="5"/>
  <c r="CR17" i="5" s="1"/>
  <c r="CH17" i="5"/>
  <c r="CG17" i="5"/>
  <c r="CF17" i="5"/>
  <c r="BV17" i="5"/>
  <c r="CD17" i="5" s="1"/>
  <c r="BT17" i="5"/>
  <c r="BS17" i="5"/>
  <c r="BR17" i="5"/>
  <c r="BQ17" i="5"/>
  <c r="BH17" i="5"/>
  <c r="BP17" i="5" s="1"/>
  <c r="BF17" i="5"/>
  <c r="BE17" i="5"/>
  <c r="BD17" i="5"/>
  <c r="AS17" i="5"/>
  <c r="AQ17" i="5"/>
  <c r="AP17" i="5"/>
  <c r="AO17" i="5"/>
  <c r="AC17" i="5"/>
  <c r="AN17" i="5" s="1"/>
  <c r="AA17" i="5"/>
  <c r="Z17" i="5"/>
  <c r="Y17" i="5"/>
  <c r="V17" i="5"/>
  <c r="N17" i="5"/>
  <c r="W17" i="5" s="1"/>
  <c r="L17" i="5"/>
  <c r="K17" i="5"/>
  <c r="J17" i="5"/>
  <c r="I17" i="5"/>
  <c r="G17" i="5"/>
  <c r="D17" i="5"/>
  <c r="CV16" i="5"/>
  <c r="CU16" i="5"/>
  <c r="CT16" i="5"/>
  <c r="CJ16" i="5"/>
  <c r="CS16" i="5" s="1"/>
  <c r="CH16" i="5"/>
  <c r="CG16" i="5"/>
  <c r="CF16" i="5"/>
  <c r="CC16" i="5"/>
  <c r="CA16" i="5"/>
  <c r="BY16" i="5" s="1"/>
  <c r="BV16" i="5"/>
  <c r="CD16" i="5" s="1"/>
  <c r="BT16" i="5"/>
  <c r="BS16" i="5"/>
  <c r="BR16" i="5"/>
  <c r="BH16" i="5"/>
  <c r="BP16" i="5" s="1"/>
  <c r="BF16" i="5"/>
  <c r="BE16" i="5"/>
  <c r="BD16" i="5"/>
  <c r="AS16" i="5"/>
  <c r="AQ16" i="5"/>
  <c r="AP16" i="5"/>
  <c r="AO16" i="5"/>
  <c r="AC16" i="5"/>
  <c r="AM16" i="5" s="1"/>
  <c r="AA16" i="5"/>
  <c r="Z16" i="5"/>
  <c r="Y16" i="5"/>
  <c r="T16" i="5"/>
  <c r="R16" i="5" s="1"/>
  <c r="N16" i="5"/>
  <c r="X16" i="5" s="1"/>
  <c r="L16" i="5"/>
  <c r="K16" i="5"/>
  <c r="J16" i="5"/>
  <c r="I16" i="5"/>
  <c r="G16" i="5"/>
  <c r="D16" i="5"/>
  <c r="CV15" i="5"/>
  <c r="CU15" i="5"/>
  <c r="CT15" i="5"/>
  <c r="CQ15" i="5"/>
  <c r="CJ15" i="5"/>
  <c r="CR15" i="5" s="1"/>
  <c r="CH15" i="5"/>
  <c r="CG15" i="5"/>
  <c r="CF15" i="5"/>
  <c r="BZ15" i="5"/>
  <c r="BY15" i="5" s="1"/>
  <c r="BV15" i="5"/>
  <c r="CE15" i="5" s="1"/>
  <c r="BT15" i="5"/>
  <c r="BS15" i="5"/>
  <c r="BH15" i="5"/>
  <c r="BL15" i="5" s="1"/>
  <c r="BF15" i="5"/>
  <c r="BE15" i="5"/>
  <c r="BD15" i="5"/>
  <c r="AS15" i="5"/>
  <c r="AQ15" i="5"/>
  <c r="AP15" i="5"/>
  <c r="AO15" i="5"/>
  <c r="AA15" i="5"/>
  <c r="Z15" i="5"/>
  <c r="Y15" i="5"/>
  <c r="N15" i="5"/>
  <c r="W15" i="5" s="1"/>
  <c r="L15" i="5"/>
  <c r="K15" i="5"/>
  <c r="J15" i="5"/>
  <c r="I15" i="5"/>
  <c r="G15" i="5"/>
  <c r="D15" i="5"/>
  <c r="CV14" i="5"/>
  <c r="CU14" i="5"/>
  <c r="CT14" i="5"/>
  <c r="CQ14" i="5"/>
  <c r="CN14" i="5"/>
  <c r="CM14" i="5" s="1"/>
  <c r="CJ14" i="5"/>
  <c r="CR14" i="5" s="1"/>
  <c r="CH14" i="5"/>
  <c r="CG14" i="5"/>
  <c r="CF14" i="5"/>
  <c r="BV14" i="5"/>
  <c r="CD14" i="5" s="1"/>
  <c r="BT14" i="5"/>
  <c r="BS14" i="5"/>
  <c r="BL14" i="5"/>
  <c r="BK14" i="5" s="1"/>
  <c r="BH14" i="5"/>
  <c r="BF14" i="5"/>
  <c r="BE14" i="5"/>
  <c r="BD14" i="5"/>
  <c r="AS14" i="5"/>
  <c r="AQ14" i="5"/>
  <c r="AP14" i="5"/>
  <c r="AO14" i="5"/>
  <c r="AA14" i="5"/>
  <c r="Z14" i="5"/>
  <c r="Y14" i="5"/>
  <c r="S14" i="5"/>
  <c r="R14" i="5" s="1"/>
  <c r="N14" i="5"/>
  <c r="X14" i="5" s="1"/>
  <c r="L14" i="5"/>
  <c r="K14" i="5"/>
  <c r="J14" i="5"/>
  <c r="D14" i="5"/>
  <c r="CV13" i="5"/>
  <c r="CU13" i="5"/>
  <c r="CT13" i="5"/>
  <c r="CJ13" i="5"/>
  <c r="CR13" i="5" s="1"/>
  <c r="CH13" i="5"/>
  <c r="CG13" i="5"/>
  <c r="CF13" i="5"/>
  <c r="BZ13" i="5"/>
  <c r="BY13" i="5" s="1"/>
  <c r="BV13" i="5"/>
  <c r="CE13" i="5" s="1"/>
  <c r="BT13" i="5"/>
  <c r="BS13" i="5"/>
  <c r="BR13" i="5"/>
  <c r="BH13" i="5"/>
  <c r="BF13" i="5"/>
  <c r="BE13" i="5"/>
  <c r="BD13" i="5"/>
  <c r="AS13" i="5"/>
  <c r="AQ13" i="5"/>
  <c r="AP13" i="5"/>
  <c r="AO13" i="5"/>
  <c r="AA13" i="5"/>
  <c r="Z13" i="5"/>
  <c r="Y13" i="5"/>
  <c r="S13" i="5"/>
  <c r="R13" i="5" s="1"/>
  <c r="N13" i="5"/>
  <c r="X13" i="5" s="1"/>
  <c r="L13" i="5"/>
  <c r="K13" i="5"/>
  <c r="J13" i="5"/>
  <c r="D13" i="5"/>
  <c r="CV12" i="5"/>
  <c r="CU12" i="5"/>
  <c r="CT12" i="5"/>
  <c r="CS12" i="5"/>
  <c r="CJ12" i="5"/>
  <c r="CR12" i="5" s="1"/>
  <c r="CH12" i="5"/>
  <c r="CG12" i="5"/>
  <c r="CF12" i="5"/>
  <c r="BV12" i="5"/>
  <c r="CE12" i="5" s="1"/>
  <c r="BT12" i="5"/>
  <c r="BS12" i="5"/>
  <c r="BR12" i="5"/>
  <c r="BH12" i="5"/>
  <c r="BF12" i="5"/>
  <c r="BE12" i="5"/>
  <c r="BD12" i="5"/>
  <c r="AS12" i="5"/>
  <c r="AQ12" i="5"/>
  <c r="AP12" i="5"/>
  <c r="AO12" i="5"/>
  <c r="AA12" i="5"/>
  <c r="Z12" i="5"/>
  <c r="Y12" i="5"/>
  <c r="N12" i="5"/>
  <c r="X12" i="5" s="1"/>
  <c r="L12" i="5"/>
  <c r="K12" i="5"/>
  <c r="J12" i="5"/>
  <c r="I12" i="5"/>
  <c r="G12" i="5"/>
  <c r="D12" i="5"/>
  <c r="CV11" i="5"/>
  <c r="CU11" i="5"/>
  <c r="CT11" i="5"/>
  <c r="CJ11" i="5"/>
  <c r="CR11" i="5" s="1"/>
  <c r="CH11" i="5"/>
  <c r="CG11" i="5"/>
  <c r="CF11" i="5"/>
  <c r="BZ11" i="5"/>
  <c r="BY11" i="5" s="1"/>
  <c r="BV11" i="5"/>
  <c r="CE11" i="5" s="1"/>
  <c r="BT11" i="5"/>
  <c r="BS11" i="5"/>
  <c r="BR11" i="5"/>
  <c r="BF11" i="5"/>
  <c r="BE11" i="5"/>
  <c r="BD11" i="5"/>
  <c r="AQ11" i="5"/>
  <c r="AP11" i="5"/>
  <c r="AO11" i="5"/>
  <c r="AA11" i="5"/>
  <c r="Z11" i="5"/>
  <c r="Y11" i="5"/>
  <c r="N11" i="5"/>
  <c r="V11" i="5" s="1"/>
  <c r="L11" i="5"/>
  <c r="K11" i="5"/>
  <c r="J11" i="5"/>
  <c r="I11" i="5"/>
  <c r="G11" i="5"/>
  <c r="D11" i="5"/>
  <c r="CV10" i="5"/>
  <c r="CU10" i="5"/>
  <c r="CT10" i="5"/>
  <c r="CQ10" i="5"/>
  <c r="G18" i="5" s="1"/>
  <c r="CJ10" i="5"/>
  <c r="CH10" i="5"/>
  <c r="CG10" i="5"/>
  <c r="CF10" i="5"/>
  <c r="CC10" i="5"/>
  <c r="BV10" i="5"/>
  <c r="BY10" i="5" s="1"/>
  <c r="BT10" i="5"/>
  <c r="BS10" i="5"/>
  <c r="BR10" i="5"/>
  <c r="BF10" i="5"/>
  <c r="BE10" i="5"/>
  <c r="BD10" i="5"/>
  <c r="AQ10" i="5"/>
  <c r="AP10" i="5"/>
  <c r="AO10" i="5"/>
  <c r="AA10" i="5"/>
  <c r="Z10" i="5"/>
  <c r="Y10" i="5"/>
  <c r="W10" i="5"/>
  <c r="V10" i="5"/>
  <c r="R10" i="5"/>
  <c r="N10" i="5"/>
  <c r="X10" i="5" s="1"/>
  <c r="L10" i="5"/>
  <c r="K10" i="5"/>
  <c r="J10" i="5"/>
  <c r="I10" i="5"/>
  <c r="G10" i="5"/>
  <c r="D10" i="5"/>
  <c r="CV9" i="5"/>
  <c r="CU9" i="5"/>
  <c r="CT9" i="5"/>
  <c r="CJ9" i="5"/>
  <c r="CH9" i="5"/>
  <c r="CG9" i="5"/>
  <c r="CF9" i="5"/>
  <c r="CD9" i="5"/>
  <c r="BY9" i="5"/>
  <c r="BV9" i="5"/>
  <c r="CE9" i="5" s="1"/>
  <c r="BT9" i="5"/>
  <c r="BS9" i="5"/>
  <c r="BR9" i="5"/>
  <c r="BH9" i="5"/>
  <c r="BF9" i="5"/>
  <c r="BE9" i="5"/>
  <c r="BD9" i="5"/>
  <c r="AS9" i="5"/>
  <c r="AQ9" i="5"/>
  <c r="AP9" i="5"/>
  <c r="AO9" i="5"/>
  <c r="AA9" i="5"/>
  <c r="Z9" i="5"/>
  <c r="Y9" i="5"/>
  <c r="N9" i="5"/>
  <c r="L9" i="5"/>
  <c r="K9" i="5"/>
  <c r="J9" i="5"/>
  <c r="I9" i="5"/>
  <c r="G9" i="5"/>
  <c r="D9" i="5"/>
  <c r="CV8" i="5"/>
  <c r="CU8" i="5"/>
  <c r="CT8" i="5"/>
  <c r="CJ8" i="5"/>
  <c r="CQ8" i="5" s="1"/>
  <c r="G13" i="5" s="1"/>
  <c r="CH8" i="5"/>
  <c r="CG8" i="5"/>
  <c r="CF8" i="5"/>
  <c r="BV8" i="5"/>
  <c r="BT8" i="5"/>
  <c r="BS8" i="5"/>
  <c r="BR8" i="5"/>
  <c r="BH8" i="5"/>
  <c r="BF8" i="5"/>
  <c r="BE8" i="5"/>
  <c r="BD8" i="5"/>
  <c r="AS8" i="5"/>
  <c r="AQ8" i="5"/>
  <c r="AP8" i="5"/>
  <c r="AO8" i="5"/>
  <c r="AA8" i="5"/>
  <c r="Z8" i="5"/>
  <c r="Y8" i="5"/>
  <c r="N8" i="5"/>
  <c r="L8" i="5"/>
  <c r="K8" i="5"/>
  <c r="J8" i="5"/>
  <c r="D8" i="5"/>
  <c r="CV7" i="5"/>
  <c r="CU7" i="5"/>
  <c r="CT7" i="5"/>
  <c r="CJ7" i="5"/>
  <c r="CQ7" i="5" s="1"/>
  <c r="G8" i="5" s="1"/>
  <c r="CH7" i="5"/>
  <c r="CG7" i="5"/>
  <c r="CF7" i="5"/>
  <c r="BT7" i="5"/>
  <c r="BS7" i="5"/>
  <c r="BR7" i="5"/>
  <c r="BH7" i="5"/>
  <c r="BF7" i="5"/>
  <c r="BE7" i="5"/>
  <c r="BD7" i="5"/>
  <c r="AS7" i="5"/>
  <c r="AQ7" i="5"/>
  <c r="AP7" i="5"/>
  <c r="AO7" i="5"/>
  <c r="AA7" i="5"/>
  <c r="Z7" i="5"/>
  <c r="Y7" i="5"/>
  <c r="N7" i="5"/>
  <c r="L7" i="5"/>
  <c r="K7" i="5"/>
  <c r="J7" i="5"/>
  <c r="D7" i="5"/>
  <c r="CV6" i="5"/>
  <c r="CU6" i="5"/>
  <c r="CT6" i="5"/>
  <c r="CJ6" i="5"/>
  <c r="CQ6" i="5" s="1"/>
  <c r="CH6" i="5"/>
  <c r="CG6" i="5"/>
  <c r="CF6" i="5"/>
  <c r="BT6" i="5"/>
  <c r="BS6" i="5"/>
  <c r="BR6" i="5"/>
  <c r="BH6" i="5"/>
  <c r="BF6" i="5"/>
  <c r="BE6" i="5"/>
  <c r="BD6" i="5"/>
  <c r="AS6" i="5"/>
  <c r="AQ6" i="5"/>
  <c r="AP6" i="5"/>
  <c r="AO6" i="5"/>
  <c r="AA6" i="5"/>
  <c r="Z6" i="5"/>
  <c r="Y6" i="5"/>
  <c r="N6" i="5"/>
  <c r="L6" i="5"/>
  <c r="K6" i="5"/>
  <c r="J6" i="5"/>
  <c r="I6" i="5"/>
  <c r="G6" i="5"/>
  <c r="D6" i="5"/>
  <c r="G37" i="5" l="1"/>
  <c r="BQ65" i="5"/>
  <c r="BM65" i="5"/>
  <c r="BK65" i="5" s="1"/>
  <c r="AM69" i="5"/>
  <c r="AL69" i="5"/>
  <c r="W80" i="5"/>
  <c r="U80" i="5"/>
  <c r="R80" i="5" s="1"/>
  <c r="X80" i="5"/>
  <c r="CD81" i="5"/>
  <c r="CE81" i="5"/>
  <c r="W84" i="5"/>
  <c r="X84" i="5"/>
  <c r="U84" i="5"/>
  <c r="R84" i="5" s="1"/>
  <c r="CR84" i="5"/>
  <c r="CP84" i="5"/>
  <c r="CM84" i="5" s="1"/>
  <c r="CS84" i="5"/>
  <c r="CS87" i="5"/>
  <c r="CP87" i="5"/>
  <c r="CM87" i="5" s="1"/>
  <c r="CS17" i="5"/>
  <c r="AN18" i="5"/>
  <c r="CR7" i="5"/>
  <c r="CQ11" i="5"/>
  <c r="S12" i="5"/>
  <c r="R12" i="5" s="1"/>
  <c r="BZ12" i="5"/>
  <c r="BY12" i="5" s="1"/>
  <c r="CS15" i="5"/>
  <c r="X17" i="5"/>
  <c r="BM18" i="5"/>
  <c r="BK18" i="5" s="1"/>
  <c r="CQ19" i="5"/>
  <c r="T20" i="5"/>
  <c r="R20" i="5" s="1"/>
  <c r="CS21" i="5"/>
  <c r="CC22" i="5"/>
  <c r="V23" i="5"/>
  <c r="V27" i="5"/>
  <c r="AH36" i="5"/>
  <c r="CR46" i="5"/>
  <c r="CQ41" i="5"/>
  <c r="AH42" i="5"/>
  <c r="I63" i="5" s="1"/>
  <c r="E40" i="4" s="1"/>
  <c r="AL46" i="5"/>
  <c r="G69" i="5" s="1"/>
  <c r="AL47" i="5"/>
  <c r="G82" i="5" s="1"/>
  <c r="BQ49" i="5"/>
  <c r="BZ51" i="5"/>
  <c r="BY51" i="5" s="1"/>
  <c r="AN52" i="5"/>
  <c r="AL53" i="5"/>
  <c r="CS54" i="5"/>
  <c r="CN55" i="5"/>
  <c r="CM55" i="5" s="1"/>
  <c r="AI56" i="5"/>
  <c r="AH56" i="5" s="1"/>
  <c r="BL57" i="5"/>
  <c r="BK57" i="5" s="1"/>
  <c r="BZ58" i="5"/>
  <c r="BY58" i="5" s="1"/>
  <c r="X59" i="5"/>
  <c r="CC59" i="5"/>
  <c r="V60" i="5"/>
  <c r="AL61" i="5"/>
  <c r="CS62" i="5"/>
  <c r="CE63" i="5"/>
  <c r="AJ67" i="5"/>
  <c r="AH67" i="5" s="1"/>
  <c r="AJ68" i="5"/>
  <c r="AH68" i="5" s="1"/>
  <c r="BQ68" i="5"/>
  <c r="CR68" i="5"/>
  <c r="CQ68" i="5"/>
  <c r="AN69" i="5"/>
  <c r="CE71" i="5"/>
  <c r="CS71" i="5"/>
  <c r="CO71" i="5"/>
  <c r="CM71" i="5" s="1"/>
  <c r="CE74" i="5"/>
  <c r="CB74" i="5"/>
  <c r="BY74" i="5" s="1"/>
  <c r="CS75" i="5"/>
  <c r="CP75" i="5"/>
  <c r="CM75" i="5" s="1"/>
  <c r="BQ77" i="5"/>
  <c r="BN77" i="5"/>
  <c r="BK77" i="5" s="1"/>
  <c r="BP78" i="5"/>
  <c r="BN78" i="5"/>
  <c r="BK78" i="5" s="1"/>
  <c r="BQ78" i="5"/>
  <c r="CR79" i="5"/>
  <c r="CP79" i="5"/>
  <c r="CM79" i="5" s="1"/>
  <c r="V80" i="5"/>
  <c r="BP82" i="5"/>
  <c r="BN82" i="5"/>
  <c r="BK82" i="5" s="1"/>
  <c r="BQ82" i="5"/>
  <c r="CR83" i="5"/>
  <c r="CP83" i="5"/>
  <c r="CM83" i="5" s="1"/>
  <c r="V84" i="5"/>
  <c r="CQ84" i="5"/>
  <c r="CC86" i="5"/>
  <c r="CS86" i="5"/>
  <c r="CP86" i="5"/>
  <c r="CM86" i="5" s="1"/>
  <c r="BB87" i="5"/>
  <c r="BC87" i="5"/>
  <c r="AZ87" i="5"/>
  <c r="AW87" i="5" s="1"/>
  <c r="CQ87" i="5"/>
  <c r="CQ13" i="5"/>
  <c r="AL16" i="5"/>
  <c r="CR6" i="5"/>
  <c r="CS11" i="5"/>
  <c r="CQ12" i="5"/>
  <c r="CS13" i="5"/>
  <c r="CR9" i="5"/>
  <c r="CS14" i="5"/>
  <c r="AN16" i="5"/>
  <c r="CE16" i="5"/>
  <c r="AJ17" i="5"/>
  <c r="AH17" i="5" s="1"/>
  <c r="CO17" i="5"/>
  <c r="CM17" i="5" s="1"/>
  <c r="AJ18" i="5"/>
  <c r="AH18" i="5" s="1"/>
  <c r="CC18" i="5"/>
  <c r="V19" i="5"/>
  <c r="CS19" i="5"/>
  <c r="AL20" i="5"/>
  <c r="X21" i="5"/>
  <c r="CE22" i="5"/>
  <c r="X23" i="5"/>
  <c r="BQ23" i="5"/>
  <c r="X27" i="5"/>
  <c r="BC27" i="5"/>
  <c r="CQ30" i="5"/>
  <c r="G39" i="5" s="1"/>
  <c r="CQ32" i="5"/>
  <c r="CQ35" i="5"/>
  <c r="AM36" i="5"/>
  <c r="CR37" i="5"/>
  <c r="AH39" i="5"/>
  <c r="I54" i="5" s="1"/>
  <c r="E31" i="4" s="1"/>
  <c r="CQ39" i="5"/>
  <c r="G57" i="5" s="1"/>
  <c r="AH41" i="5"/>
  <c r="AM42" i="5"/>
  <c r="BK43" i="5"/>
  <c r="CC51" i="5"/>
  <c r="BL52" i="5"/>
  <c r="BK52" i="5" s="1"/>
  <c r="BZ53" i="5"/>
  <c r="BY53" i="5" s="1"/>
  <c r="AI55" i="5"/>
  <c r="AH55" i="5" s="1"/>
  <c r="CQ55" i="5"/>
  <c r="AL56" i="5"/>
  <c r="BO57" i="5"/>
  <c r="S58" i="5"/>
  <c r="R58" i="5" s="1"/>
  <c r="CC58" i="5"/>
  <c r="BM60" i="5"/>
  <c r="BK60" i="5" s="1"/>
  <c r="CA61" i="5"/>
  <c r="BY61" i="5" s="1"/>
  <c r="CQ64" i="5"/>
  <c r="AL67" i="5"/>
  <c r="W71" i="5"/>
  <c r="X71" i="5"/>
  <c r="BP72" i="5"/>
  <c r="BO72" i="5"/>
  <c r="W74" i="5"/>
  <c r="V74" i="5"/>
  <c r="AM75" i="5"/>
  <c r="AL75" i="5"/>
  <c r="AM79" i="5"/>
  <c r="AN79" i="5"/>
  <c r="W83" i="5"/>
  <c r="U83" i="5"/>
  <c r="R83" i="5" s="1"/>
  <c r="BP85" i="5"/>
  <c r="BN85" i="5"/>
  <c r="BK85" i="5" s="1"/>
  <c r="BB86" i="5"/>
  <c r="BC86" i="5"/>
  <c r="AZ86" i="5"/>
  <c r="AW86" i="5" s="1"/>
  <c r="BA87" i="5"/>
  <c r="J146" i="5"/>
  <c r="F57" i="7" s="1"/>
  <c r="AH127" i="5"/>
  <c r="CM10" i="5"/>
  <c r="I18" i="5" s="1"/>
  <c r="E18" i="3" s="1"/>
  <c r="CO16" i="5"/>
  <c r="CM16" i="5" s="1"/>
  <c r="T17" i="5"/>
  <c r="R17" i="5" s="1"/>
  <c r="BO17" i="5"/>
  <c r="CQ17" i="5"/>
  <c r="AL18" i="5"/>
  <c r="CE18" i="5"/>
  <c r="X19" i="5"/>
  <c r="BQ19" i="5"/>
  <c r="AN20" i="5"/>
  <c r="CE20" i="5"/>
  <c r="AK21" i="5"/>
  <c r="AH21" i="5" s="1"/>
  <c r="CP21" i="5"/>
  <c r="CM21" i="5" s="1"/>
  <c r="AN22" i="5"/>
  <c r="CB23" i="5"/>
  <c r="BY23" i="5" s="1"/>
  <c r="BN27" i="5"/>
  <c r="BK27" i="5" s="1"/>
  <c r="AL39" i="5"/>
  <c r="G54" i="5" s="1"/>
  <c r="CR42" i="5"/>
  <c r="BO43" i="5"/>
  <c r="CQ44" i="5"/>
  <c r="G81" i="5" s="1"/>
  <c r="BO45" i="5"/>
  <c r="CS45" i="5"/>
  <c r="BO46" i="5"/>
  <c r="CC47" i="5"/>
  <c r="BQ48" i="5"/>
  <c r="CQ49" i="5"/>
  <c r="CC50" i="5"/>
  <c r="CE51" i="5"/>
  <c r="BQ52" i="5"/>
  <c r="BO53" i="5"/>
  <c r="CE53" i="5"/>
  <c r="BO54" i="5"/>
  <c r="V55" i="5"/>
  <c r="AN55" i="5"/>
  <c r="CS55" i="5"/>
  <c r="AN56" i="5"/>
  <c r="CQ56" i="5"/>
  <c r="BQ57" i="5"/>
  <c r="X58" i="5"/>
  <c r="CE58" i="5"/>
  <c r="T59" i="5"/>
  <c r="R59" i="5" s="1"/>
  <c r="AJ59" i="5"/>
  <c r="AH59" i="5" s="1"/>
  <c r="CQ59" i="5"/>
  <c r="AL60" i="5"/>
  <c r="BQ60" i="5"/>
  <c r="BO61" i="5"/>
  <c r="CE61" i="5"/>
  <c r="CO62" i="5"/>
  <c r="CM62" i="5" s="1"/>
  <c r="V63" i="5"/>
  <c r="BO63" i="5"/>
  <c r="AJ64" i="5"/>
  <c r="AH64" i="5" s="1"/>
  <c r="CA64" i="5"/>
  <c r="BY64" i="5" s="1"/>
  <c r="CR64" i="5"/>
  <c r="CQ65" i="5"/>
  <c r="CO65" i="5"/>
  <c r="CM65" i="5" s="1"/>
  <c r="AN67" i="5"/>
  <c r="W68" i="5"/>
  <c r="V68" i="5"/>
  <c r="BM68" i="5"/>
  <c r="BK68" i="5" s="1"/>
  <c r="CC70" i="5"/>
  <c r="V71" i="5"/>
  <c r="CA71" i="5"/>
  <c r="BY71" i="5" s="1"/>
  <c r="BQ72" i="5"/>
  <c r="CR72" i="5"/>
  <c r="CQ72" i="5"/>
  <c r="CD73" i="5"/>
  <c r="CC73" i="5"/>
  <c r="X74" i="5"/>
  <c r="BP74" i="5"/>
  <c r="BO74" i="5"/>
  <c r="AN75" i="5"/>
  <c r="CD75" i="5"/>
  <c r="CC75" i="5"/>
  <c r="AM77" i="5"/>
  <c r="AL77" i="5"/>
  <c r="CR78" i="5"/>
  <c r="CS78" i="5"/>
  <c r="CR80" i="5"/>
  <c r="CS80" i="5"/>
  <c r="CP80" i="5"/>
  <c r="CM80" i="5" s="1"/>
  <c r="BP81" i="5"/>
  <c r="BN81" i="5"/>
  <c r="BK81" i="5" s="1"/>
  <c r="X83" i="5"/>
  <c r="AM83" i="5"/>
  <c r="AN83" i="5"/>
  <c r="BQ85" i="5"/>
  <c r="CD85" i="5"/>
  <c r="CE85" i="5"/>
  <c r="BA86" i="5"/>
  <c r="AM102" i="5"/>
  <c r="CQ125" i="5"/>
  <c r="CC126" i="5"/>
  <c r="CQ127" i="5"/>
  <c r="V130" i="5"/>
  <c r="CQ130" i="5"/>
  <c r="CO131" i="5"/>
  <c r="CM131" i="5" s="1"/>
  <c r="CC132" i="5"/>
  <c r="CS132" i="5"/>
  <c r="CC134" i="5"/>
  <c r="BM135" i="5"/>
  <c r="BK135" i="5" s="1"/>
  <c r="CE135" i="5"/>
  <c r="T136" i="5"/>
  <c r="R136" i="5" s="1"/>
  <c r="CC136" i="5"/>
  <c r="CC137" i="5"/>
  <c r="X138" i="5"/>
  <c r="CC139" i="5"/>
  <c r="AN140" i="5"/>
  <c r="CC141" i="5"/>
  <c r="AN142" i="5"/>
  <c r="CO143" i="5"/>
  <c r="CM143" i="5" s="1"/>
  <c r="V144" i="5"/>
  <c r="AN144" i="5"/>
  <c r="AM145" i="5"/>
  <c r="X146" i="5"/>
  <c r="CC146" i="5"/>
  <c r="U148" i="5"/>
  <c r="R148" i="5" s="1"/>
  <c r="AK148" i="5"/>
  <c r="AH148" i="5" s="1"/>
  <c r="CD148" i="5"/>
  <c r="CB149" i="5"/>
  <c r="BY149" i="5" s="1"/>
  <c r="V150" i="5"/>
  <c r="AL151" i="5"/>
  <c r="CC151" i="5"/>
  <c r="CC153" i="5"/>
  <c r="AL155" i="5"/>
  <c r="CE155" i="5"/>
  <c r="BO157" i="5"/>
  <c r="CE159" i="5"/>
  <c r="X160" i="5"/>
  <c r="CE163" i="5"/>
  <c r="BQ165" i="5"/>
  <c r="X166" i="5"/>
  <c r="CS166" i="5"/>
  <c r="BQ167" i="5"/>
  <c r="X169" i="5"/>
  <c r="BQ169" i="5"/>
  <c r="CE170" i="5"/>
  <c r="CD171" i="5"/>
  <c r="CE171" i="5"/>
  <c r="W172" i="5"/>
  <c r="U172" i="5"/>
  <c r="R172" i="5" s="1"/>
  <c r="CR172" i="5"/>
  <c r="CP172" i="5"/>
  <c r="CM172" i="5" s="1"/>
  <c r="X72" i="5"/>
  <c r="X76" i="5"/>
  <c r="AZ98" i="5"/>
  <c r="AW98" i="5" s="1"/>
  <c r="BQ98" i="5"/>
  <c r="BZ123" i="5"/>
  <c r="BY123" i="5" s="1"/>
  <c r="CE124" i="5"/>
  <c r="CN126" i="5"/>
  <c r="CM126" i="5" s="1"/>
  <c r="BL128" i="5"/>
  <c r="BK128" i="5" s="1"/>
  <c r="X130" i="5"/>
  <c r="CS130" i="5"/>
  <c r="CE132" i="5"/>
  <c r="CE134" i="5"/>
  <c r="V136" i="5"/>
  <c r="CE137" i="5"/>
  <c r="CE139" i="5"/>
  <c r="CE141" i="5"/>
  <c r="CQ143" i="5"/>
  <c r="X144" i="5"/>
  <c r="CD146" i="5"/>
  <c r="V148" i="5"/>
  <c r="CC149" i="5"/>
  <c r="X150" i="5"/>
  <c r="CE151" i="5"/>
  <c r="CE153" i="5"/>
  <c r="W173" i="5"/>
  <c r="X173" i="5"/>
  <c r="U174" i="5"/>
  <c r="R174" i="5" s="1"/>
  <c r="V174" i="5"/>
  <c r="CD174" i="5"/>
  <c r="CE174" i="5"/>
  <c r="CD175" i="5"/>
  <c r="CC175" i="5"/>
  <c r="AM191" i="5"/>
  <c r="AL191" i="5"/>
  <c r="AK191" i="5"/>
  <c r="AH191" i="5" s="1"/>
  <c r="BA98" i="5"/>
  <c r="CR103" i="5"/>
  <c r="B8" i="7"/>
  <c r="CR122" i="5"/>
  <c r="X136" i="5"/>
  <c r="CS143" i="5"/>
  <c r="X148" i="5"/>
  <c r="CE149" i="5"/>
  <c r="CQ158" i="5"/>
  <c r="CB159" i="5"/>
  <c r="BY159" i="5" s="1"/>
  <c r="U160" i="5"/>
  <c r="R160" i="5" s="1"/>
  <c r="CP160" i="5"/>
  <c r="CM160" i="5" s="1"/>
  <c r="AK161" i="5"/>
  <c r="AH161" i="5" s="1"/>
  <c r="CC161" i="5"/>
  <c r="AN162" i="5"/>
  <c r="BQ162" i="5"/>
  <c r="CB163" i="5"/>
  <c r="BY163" i="5" s="1"/>
  <c r="BN165" i="5"/>
  <c r="BK165" i="5" s="1"/>
  <c r="CB165" i="5"/>
  <c r="BY165" i="5" s="1"/>
  <c r="CP166" i="5"/>
  <c r="CM166" i="5" s="1"/>
  <c r="BN167" i="5"/>
  <c r="BK167" i="5" s="1"/>
  <c r="CE167" i="5"/>
  <c r="CC168" i="5"/>
  <c r="U169" i="5"/>
  <c r="R169" i="5" s="1"/>
  <c r="AN169" i="5"/>
  <c r="AL170" i="5"/>
  <c r="CC171" i="5"/>
  <c r="X172" i="5"/>
  <c r="CS172" i="5"/>
  <c r="U173" i="5"/>
  <c r="R173" i="5" s="1"/>
  <c r="BQ173" i="5"/>
  <c r="CP173" i="5"/>
  <c r="CM173" i="5" s="1"/>
  <c r="CQ173" i="5"/>
  <c r="CB175" i="5"/>
  <c r="BY175" i="5" s="1"/>
  <c r="X176" i="5"/>
  <c r="CC176" i="5"/>
  <c r="CR176" i="5"/>
  <c r="CQ176" i="5"/>
  <c r="AN191" i="5"/>
  <c r="X66" i="5"/>
  <c r="CS66" i="5"/>
  <c r="X70" i="5"/>
  <c r="T72" i="5"/>
  <c r="R72" i="5" s="1"/>
  <c r="AN73" i="5"/>
  <c r="U76" i="5"/>
  <c r="R76" i="5" s="1"/>
  <c r="BQ76" i="5"/>
  <c r="CE77" i="5"/>
  <c r="AN80" i="5"/>
  <c r="CE82" i="5"/>
  <c r="CC83" i="5"/>
  <c r="BN98" i="5"/>
  <c r="BK98" i="5" s="1"/>
  <c r="AL114" i="5"/>
  <c r="G124" i="5" s="1"/>
  <c r="AM118" i="5"/>
  <c r="CE119" i="5"/>
  <c r="CE121" i="5"/>
  <c r="BZ124" i="5"/>
  <c r="BY124" i="5" s="1"/>
  <c r="CN125" i="5"/>
  <c r="CM125" i="5" s="1"/>
  <c r="BZ126" i="5"/>
  <c r="BY126" i="5" s="1"/>
  <c r="CS126" i="5"/>
  <c r="CN127" i="5"/>
  <c r="CM127" i="5" s="1"/>
  <c r="BQ128" i="5"/>
  <c r="BO129" i="5"/>
  <c r="CE129" i="5"/>
  <c r="T130" i="5"/>
  <c r="R130" i="5" s="1"/>
  <c r="CO130" i="5"/>
  <c r="CM130" i="5" s="1"/>
  <c r="V131" i="5"/>
  <c r="CC131" i="5"/>
  <c r="CA132" i="5"/>
  <c r="BY132" i="5" s="1"/>
  <c r="CO132" i="5"/>
  <c r="CM132" i="5" s="1"/>
  <c r="CQ133" i="5"/>
  <c r="CA134" i="5"/>
  <c r="BY134" i="5" s="1"/>
  <c r="CS134" i="5"/>
  <c r="V135" i="5"/>
  <c r="CA137" i="5"/>
  <c r="BY137" i="5" s="1"/>
  <c r="CS137" i="5"/>
  <c r="V138" i="5"/>
  <c r="BQ138" i="5"/>
  <c r="X139" i="5"/>
  <c r="CA139" i="5"/>
  <c r="BY139" i="5" s="1"/>
  <c r="CS139" i="5"/>
  <c r="AJ140" i="5"/>
  <c r="AH140" i="5" s="1"/>
  <c r="X141" i="5"/>
  <c r="CA141" i="5"/>
  <c r="BY141" i="5" s="1"/>
  <c r="CS141" i="5"/>
  <c r="AJ142" i="5"/>
  <c r="AH142" i="5" s="1"/>
  <c r="T144" i="5"/>
  <c r="R144" i="5" s="1"/>
  <c r="AJ144" i="5"/>
  <c r="AH144" i="5" s="1"/>
  <c r="AL145" i="5"/>
  <c r="CE145" i="5"/>
  <c r="V146" i="5"/>
  <c r="CR146" i="5"/>
  <c r="BO147" i="5"/>
  <c r="CE147" i="5"/>
  <c r="CC148" i="5"/>
  <c r="CR148" i="5"/>
  <c r="AL149" i="5"/>
  <c r="U150" i="5"/>
  <c r="R150" i="5" s="1"/>
  <c r="AM150" i="5"/>
  <c r="BP150" i="5"/>
  <c r="AK151" i="5"/>
  <c r="AH151" i="5" s="1"/>
  <c r="CB151" i="5"/>
  <c r="BY151" i="5" s="1"/>
  <c r="X152" i="5"/>
  <c r="CQ152" i="5"/>
  <c r="CB153" i="5"/>
  <c r="BY153" i="5" s="1"/>
  <c r="X154" i="5"/>
  <c r="CQ154" i="5"/>
  <c r="AK155" i="5"/>
  <c r="AH155" i="5" s="1"/>
  <c r="CC155" i="5"/>
  <c r="AN156" i="5"/>
  <c r="BQ156" i="5"/>
  <c r="AL157" i="5"/>
  <c r="BN157" i="5"/>
  <c r="BK157" i="5" s="1"/>
  <c r="CE157" i="5"/>
  <c r="X158" i="5"/>
  <c r="AK159" i="5"/>
  <c r="AH159" i="5" s="1"/>
  <c r="CC159" i="5"/>
  <c r="V160" i="5"/>
  <c r="CQ160" i="5"/>
  <c r="AL161" i="5"/>
  <c r="BN161" i="5"/>
  <c r="BK161" i="5" s="1"/>
  <c r="CE161" i="5"/>
  <c r="U162" i="5"/>
  <c r="R162" i="5" s="1"/>
  <c r="CP162" i="5"/>
  <c r="CM162" i="5" s="1"/>
  <c r="AK163" i="5"/>
  <c r="AH163" i="5" s="1"/>
  <c r="CC163" i="5"/>
  <c r="AN164" i="5"/>
  <c r="CB164" i="5"/>
  <c r="BY164" i="5" s="1"/>
  <c r="U165" i="5"/>
  <c r="R165" i="5" s="1"/>
  <c r="BO165" i="5"/>
  <c r="CE165" i="5"/>
  <c r="U166" i="5"/>
  <c r="R166" i="5" s="1"/>
  <c r="CQ166" i="5"/>
  <c r="V167" i="5"/>
  <c r="BO167" i="5"/>
  <c r="U168" i="5"/>
  <c r="R168" i="5" s="1"/>
  <c r="V169" i="5"/>
  <c r="BN169" i="5"/>
  <c r="BK169" i="5" s="1"/>
  <c r="AN170" i="5"/>
  <c r="BN170" i="5"/>
  <c r="BK170" i="5" s="1"/>
  <c r="CB170" i="5"/>
  <c r="BY170" i="5" s="1"/>
  <c r="V173" i="5"/>
  <c r="BP174" i="5"/>
  <c r="BO174" i="5"/>
  <c r="CB174" i="5"/>
  <c r="BY174" i="5" s="1"/>
  <c r="CE175" i="5"/>
  <c r="CR175" i="5"/>
  <c r="CS175" i="5"/>
  <c r="CP176" i="5"/>
  <c r="CM176" i="5" s="1"/>
  <c r="CB191" i="5"/>
  <c r="BY191" i="5" s="1"/>
  <c r="CS191" i="5"/>
  <c r="G7" i="5"/>
  <c r="BR15" i="5"/>
  <c r="BK15" i="5"/>
  <c r="W11" i="5"/>
  <c r="CR8" i="5"/>
  <c r="CC9" i="5"/>
  <c r="CQ9" i="5"/>
  <c r="CM6" i="5" s="1"/>
  <c r="I7" i="5" s="1"/>
  <c r="CS6" i="5" s="1"/>
  <c r="CD10" i="5"/>
  <c r="CR10" i="5"/>
  <c r="X11" i="5"/>
  <c r="CC11" i="5"/>
  <c r="CN11" i="5"/>
  <c r="CM11" i="5" s="1"/>
  <c r="V12" i="5"/>
  <c r="CC12" i="5"/>
  <c r="CN12" i="5"/>
  <c r="CM12" i="5" s="1"/>
  <c r="V13" i="5"/>
  <c r="CC13" i="5"/>
  <c r="CN13" i="5"/>
  <c r="CM13" i="5" s="1"/>
  <c r="V14" i="5"/>
  <c r="BR14" i="5"/>
  <c r="CE14" i="5"/>
  <c r="X15" i="5"/>
  <c r="CC15" i="5"/>
  <c r="CN15" i="5"/>
  <c r="CM15" i="5" s="1"/>
  <c r="V16" i="5"/>
  <c r="AJ16" i="5"/>
  <c r="AH16" i="5" s="1"/>
  <c r="BQ16" i="5"/>
  <c r="CQ16" i="5"/>
  <c r="AL17" i="5"/>
  <c r="BM17" i="5"/>
  <c r="BK17" i="5" s="1"/>
  <c r="CE17" i="5"/>
  <c r="X18" i="5"/>
  <c r="BO18" i="5"/>
  <c r="CA18" i="5"/>
  <c r="BY18" i="5" s="1"/>
  <c r="CS18" i="5"/>
  <c r="T19" i="5"/>
  <c r="R19" i="5" s="1"/>
  <c r="AN19" i="5"/>
  <c r="CC19" i="5"/>
  <c r="CO19" i="5"/>
  <c r="CM19" i="5" s="1"/>
  <c r="V20" i="5"/>
  <c r="AJ20" i="5"/>
  <c r="AH20" i="5" s="1"/>
  <c r="BQ20" i="5"/>
  <c r="CQ20" i="5"/>
  <c r="AL21" i="5"/>
  <c r="BN21" i="5"/>
  <c r="BK21" i="5" s="1"/>
  <c r="CE21" i="5"/>
  <c r="X22" i="5"/>
  <c r="BO22" i="5"/>
  <c r="CB22" i="5"/>
  <c r="BY22" i="5" s="1"/>
  <c r="CS22" i="5"/>
  <c r="U23" i="5"/>
  <c r="R23" i="5" s="1"/>
  <c r="AN23" i="5"/>
  <c r="CC23" i="5"/>
  <c r="CP23" i="5"/>
  <c r="CM23" i="5" s="1"/>
  <c r="U27" i="5"/>
  <c r="R27" i="5" s="1"/>
  <c r="AN27" i="5"/>
  <c r="BO27" i="5"/>
  <c r="CB27" i="5"/>
  <c r="BY27" i="5" s="1"/>
  <c r="CS27" i="5"/>
  <c r="AL29" i="5"/>
  <c r="CQ29" i="5"/>
  <c r="AL31" i="5"/>
  <c r="CQ31" i="5"/>
  <c r="AL33" i="5"/>
  <c r="CR33" i="5"/>
  <c r="AH34" i="5"/>
  <c r="I35" i="5" s="1"/>
  <c r="E12" i="4" s="1"/>
  <c r="CM36" i="5"/>
  <c r="I55" i="5" s="1"/>
  <c r="E32" i="4" s="1"/>
  <c r="AH37" i="5"/>
  <c r="I47" i="5" s="1"/>
  <c r="E24" i="4" s="1"/>
  <c r="AH38" i="5"/>
  <c r="I43" i="5" s="1"/>
  <c r="E20" i="4" s="1"/>
  <c r="CR38" i="5"/>
  <c r="AM40" i="5"/>
  <c r="G43" i="5"/>
  <c r="AM44" i="5"/>
  <c r="BP44" i="5"/>
  <c r="CD44" i="5"/>
  <c r="CM7" i="5"/>
  <c r="I8" i="5" s="1"/>
  <c r="CS7" i="5" s="1"/>
  <c r="CE10" i="5"/>
  <c r="CS10" i="5"/>
  <c r="S11" i="5"/>
  <c r="R11" i="5" s="1"/>
  <c r="CD11" i="5"/>
  <c r="W12" i="5"/>
  <c r="CD12" i="5"/>
  <c r="W13" i="5"/>
  <c r="CD13" i="5"/>
  <c r="W14" i="5"/>
  <c r="BZ14" i="5"/>
  <c r="BY14" i="5" s="1"/>
  <c r="S15" i="5"/>
  <c r="R15" i="5" s="1"/>
  <c r="CD15" i="5"/>
  <c r="W16" i="5"/>
  <c r="BM16" i="5"/>
  <c r="BK16" i="5" s="1"/>
  <c r="CR16" i="5"/>
  <c r="AM17" i="5"/>
  <c r="CA17" i="5"/>
  <c r="BY17" i="5" s="1"/>
  <c r="T18" i="5"/>
  <c r="R18" i="5" s="1"/>
  <c r="BP18" i="5"/>
  <c r="CO18" i="5"/>
  <c r="CM18" i="5" s="1"/>
  <c r="AJ19" i="5"/>
  <c r="AH19" i="5" s="1"/>
  <c r="CD19" i="5"/>
  <c r="W20" i="5"/>
  <c r="BM20" i="5"/>
  <c r="BK20" i="5" s="1"/>
  <c r="CR20" i="5"/>
  <c r="AM21" i="5"/>
  <c r="CB21" i="5"/>
  <c r="BY21" i="5" s="1"/>
  <c r="U22" i="5"/>
  <c r="R22" i="5" s="1"/>
  <c r="BP22" i="5"/>
  <c r="CP22" i="5"/>
  <c r="CM22" i="5" s="1"/>
  <c r="AK23" i="5"/>
  <c r="AH23" i="5" s="1"/>
  <c r="CD23" i="5"/>
  <c r="AK27" i="5"/>
  <c r="AH27" i="5" s="1"/>
  <c r="BP27" i="5"/>
  <c r="CP27" i="5"/>
  <c r="CM27" i="5" s="1"/>
  <c r="AM31" i="5"/>
  <c r="CR31" i="5"/>
  <c r="AH32" i="5"/>
  <c r="AM33" i="5"/>
  <c r="CM34" i="5"/>
  <c r="AM35" i="5"/>
  <c r="CR36" i="5"/>
  <c r="AM38" i="5"/>
  <c r="CM42" i="5"/>
  <c r="I60" i="5" s="1"/>
  <c r="AH43" i="5"/>
  <c r="I66" i="5" s="1"/>
  <c r="BQ44" i="5"/>
  <c r="CC14" i="5"/>
  <c r="V15" i="5"/>
  <c r="BO16" i="5"/>
  <c r="CC17" i="5"/>
  <c r="V18" i="5"/>
  <c r="CQ18" i="5"/>
  <c r="AL19" i="5"/>
  <c r="BO20" i="5"/>
  <c r="CC21" i="5"/>
  <c r="V22" i="5"/>
  <c r="CQ22" i="5"/>
  <c r="AL23" i="5"/>
  <c r="AL27" i="5"/>
  <c r="CQ27" i="5"/>
  <c r="BZ44" i="5"/>
  <c r="BY44" i="5" s="1"/>
  <c r="BL45" i="5"/>
  <c r="BK45" i="5" s="1"/>
  <c r="BQ45" i="5"/>
  <c r="AH40" i="5"/>
  <c r="I45" i="5" s="1"/>
  <c r="G44" i="5"/>
  <c r="CQ45" i="5"/>
  <c r="BQ46" i="5"/>
  <c r="BL47" i="5"/>
  <c r="BK47" i="5" s="1"/>
  <c r="CE47" i="5"/>
  <c r="BL48" i="5"/>
  <c r="BK48" i="5" s="1"/>
  <c r="CE48" i="5"/>
  <c r="BL49" i="5"/>
  <c r="BK49" i="5" s="1"/>
  <c r="CE49" i="5"/>
  <c r="BL50" i="5"/>
  <c r="BK50" i="5" s="1"/>
  <c r="CE50" i="5"/>
  <c r="AN51" i="5"/>
  <c r="BQ51" i="5"/>
  <c r="CQ51" i="5"/>
  <c r="AL52" i="5"/>
  <c r="BO52" i="5"/>
  <c r="BZ52" i="5"/>
  <c r="BY52" i="5" s="1"/>
  <c r="CS52" i="5"/>
  <c r="S53" i="5"/>
  <c r="R53" i="5" s="1"/>
  <c r="AN53" i="5"/>
  <c r="CC53" i="5"/>
  <c r="CN53" i="5"/>
  <c r="CM53" i="5" s="1"/>
  <c r="V54" i="5"/>
  <c r="AI54" i="5"/>
  <c r="AH54" i="5" s="1"/>
  <c r="BQ54" i="5"/>
  <c r="CQ54" i="5"/>
  <c r="AL55" i="5"/>
  <c r="BL55" i="5"/>
  <c r="BK55" i="5" s="1"/>
  <c r="CE55" i="5"/>
  <c r="X56" i="5"/>
  <c r="BO56" i="5"/>
  <c r="BZ56" i="5"/>
  <c r="BY56" i="5" s="1"/>
  <c r="CS56" i="5"/>
  <c r="S57" i="5"/>
  <c r="R57" i="5" s="1"/>
  <c r="AN57" i="5"/>
  <c r="CC57" i="5"/>
  <c r="CN57" i="5"/>
  <c r="CM57" i="5" s="1"/>
  <c r="V58" i="5"/>
  <c r="AI58" i="5"/>
  <c r="AH58" i="5" s="1"/>
  <c r="BQ58" i="5"/>
  <c r="CQ58" i="5"/>
  <c r="AL59" i="5"/>
  <c r="BM59" i="5"/>
  <c r="BK59" i="5" s="1"/>
  <c r="CE59" i="5"/>
  <c r="X60" i="5"/>
  <c r="BO60" i="5"/>
  <c r="CA60" i="5"/>
  <c r="BY60" i="5" s="1"/>
  <c r="CS60" i="5"/>
  <c r="T61" i="5"/>
  <c r="R61" i="5" s="1"/>
  <c r="AN61" i="5"/>
  <c r="CC61" i="5"/>
  <c r="CO61" i="5"/>
  <c r="CM61" i="5" s="1"/>
  <c r="V62" i="5"/>
  <c r="AJ62" i="5"/>
  <c r="AH62" i="5" s="1"/>
  <c r="BM62" i="5"/>
  <c r="BK62" i="5" s="1"/>
  <c r="CE62" i="5"/>
  <c r="X63" i="5"/>
  <c r="CC63" i="5"/>
  <c r="CO63" i="5"/>
  <c r="CM63" i="5" s="1"/>
  <c r="W64" i="5"/>
  <c r="AM64" i="5"/>
  <c r="CE64" i="5"/>
  <c r="CS64" i="5"/>
  <c r="W65" i="5"/>
  <c r="AM65" i="5"/>
  <c r="BP65" i="5"/>
  <c r="CS65" i="5"/>
  <c r="AM66" i="5"/>
  <c r="BP66" i="5"/>
  <c r="CD66" i="5"/>
  <c r="V67" i="5"/>
  <c r="BP67" i="5"/>
  <c r="CD67" i="5"/>
  <c r="AL68" i="5"/>
  <c r="AN68" i="5"/>
  <c r="BO69" i="5"/>
  <c r="BQ69" i="5"/>
  <c r="CQ70" i="5"/>
  <c r="CO70" i="5"/>
  <c r="CM70" i="5" s="1"/>
  <c r="CS70" i="5"/>
  <c r="AL74" i="5"/>
  <c r="AK74" i="5"/>
  <c r="AH74" i="5" s="1"/>
  <c r="AN74" i="5"/>
  <c r="BL46" i="5"/>
  <c r="BK46" i="5" s="1"/>
  <c r="BO47" i="5"/>
  <c r="BZ47" i="5"/>
  <c r="BY47" i="5" s="1"/>
  <c r="BO48" i="5"/>
  <c r="BZ48" i="5"/>
  <c r="BY48" i="5" s="1"/>
  <c r="BO49" i="5"/>
  <c r="BZ49" i="5"/>
  <c r="BY49" i="5" s="1"/>
  <c r="BO50" i="5"/>
  <c r="BZ50" i="5"/>
  <c r="BY50" i="5" s="1"/>
  <c r="V51" i="5"/>
  <c r="AI51" i="5"/>
  <c r="AH51" i="5" s="1"/>
  <c r="BL51" i="5"/>
  <c r="BK51" i="5" s="1"/>
  <c r="CC52" i="5"/>
  <c r="CN52" i="5"/>
  <c r="CM52" i="5" s="1"/>
  <c r="V53" i="5"/>
  <c r="AI53" i="5"/>
  <c r="AH53" i="5" s="1"/>
  <c r="CQ53" i="5"/>
  <c r="AL54" i="5"/>
  <c r="BL54" i="5"/>
  <c r="BK54" i="5" s="1"/>
  <c r="BO55" i="5"/>
  <c r="BZ55" i="5"/>
  <c r="BY55" i="5" s="1"/>
  <c r="S56" i="5"/>
  <c r="R56" i="5" s="1"/>
  <c r="CC56" i="5"/>
  <c r="CN56" i="5"/>
  <c r="CM56" i="5" s="1"/>
  <c r="V57" i="5"/>
  <c r="AI57" i="5"/>
  <c r="AH57" i="5" s="1"/>
  <c r="CQ57" i="5"/>
  <c r="AL58" i="5"/>
  <c r="BL58" i="5"/>
  <c r="BK58" i="5" s="1"/>
  <c r="BO59" i="5"/>
  <c r="CA59" i="5"/>
  <c r="BY59" i="5" s="1"/>
  <c r="T60" i="5"/>
  <c r="R60" i="5" s="1"/>
  <c r="CC60" i="5"/>
  <c r="CO60" i="5"/>
  <c r="CM60" i="5" s="1"/>
  <c r="V61" i="5"/>
  <c r="AJ61" i="5"/>
  <c r="AH61" i="5" s="1"/>
  <c r="CQ61" i="5"/>
  <c r="W62" i="5"/>
  <c r="AL62" i="5"/>
  <c r="BO62" i="5"/>
  <c r="CA62" i="5"/>
  <c r="BY62" i="5" s="1"/>
  <c r="CD63" i="5"/>
  <c r="CQ63" i="5"/>
  <c r="X64" i="5"/>
  <c r="X65" i="5"/>
  <c r="AN65" i="5"/>
  <c r="AN66" i="5"/>
  <c r="BQ66" i="5"/>
  <c r="BQ67" i="5"/>
  <c r="CE67" i="5"/>
  <c r="CQ67" i="5"/>
  <c r="CS67" i="5"/>
  <c r="V73" i="5"/>
  <c r="T73" i="5"/>
  <c r="R73" i="5" s="1"/>
  <c r="X73" i="5"/>
  <c r="AM74" i="5"/>
  <c r="BP47" i="5"/>
  <c r="CC48" i="5"/>
  <c r="CC49" i="5"/>
  <c r="BP50" i="5"/>
  <c r="W51" i="5"/>
  <c r="AL51" i="5"/>
  <c r="AI47" i="5" s="1"/>
  <c r="BO51" i="5"/>
  <c r="CD52" i="5"/>
  <c r="W53" i="5"/>
  <c r="CR53" i="5"/>
  <c r="AM54" i="5"/>
  <c r="BP55" i="5"/>
  <c r="CD56" i="5"/>
  <c r="W57" i="5"/>
  <c r="CR57" i="5"/>
  <c r="AM58" i="5"/>
  <c r="BP59" i="5"/>
  <c r="CD60" i="5"/>
  <c r="W61" i="5"/>
  <c r="CR61" i="5"/>
  <c r="AM62" i="5"/>
  <c r="BP62" i="5"/>
  <c r="CR63" i="5"/>
  <c r="CA66" i="5"/>
  <c r="BY66" i="5" s="1"/>
  <c r="CO67" i="5"/>
  <c r="CM67" i="5" s="1"/>
  <c r="CE68" i="5"/>
  <c r="CC68" i="5"/>
  <c r="CS69" i="5"/>
  <c r="CQ69" i="5"/>
  <c r="AN70" i="5"/>
  <c r="AL70" i="5"/>
  <c r="AL71" i="5"/>
  <c r="AJ71" i="5"/>
  <c r="AH71" i="5" s="1"/>
  <c r="AN71" i="5"/>
  <c r="BO71" i="5"/>
  <c r="BM71" i="5"/>
  <c r="BK71" i="5" s="1"/>
  <c r="BQ71" i="5"/>
  <c r="CC72" i="5"/>
  <c r="CA72" i="5"/>
  <c r="BY72" i="5" s="1"/>
  <c r="CE72" i="5"/>
  <c r="CQ73" i="5"/>
  <c r="CO73" i="5"/>
  <c r="CM73" i="5" s="1"/>
  <c r="CS73" i="5"/>
  <c r="V64" i="5"/>
  <c r="AL64" i="5"/>
  <c r="T65" i="5"/>
  <c r="R65" i="5" s="1"/>
  <c r="AL65" i="5"/>
  <c r="BO65" i="5"/>
  <c r="CR65" i="5"/>
  <c r="AJ66" i="5"/>
  <c r="AH66" i="5" s="1"/>
  <c r="BO66" i="5"/>
  <c r="CC66" i="5"/>
  <c r="T67" i="5"/>
  <c r="R67" i="5" s="1"/>
  <c r="BM67" i="5"/>
  <c r="BK67" i="5" s="1"/>
  <c r="CC67" i="5"/>
  <c r="CR67" i="5"/>
  <c r="CA68" i="5"/>
  <c r="BY68" i="5" s="1"/>
  <c r="X69" i="5"/>
  <c r="V69" i="5"/>
  <c r="CO69" i="5"/>
  <c r="CM69" i="5" s="1"/>
  <c r="AJ70" i="5"/>
  <c r="AH70" i="5" s="1"/>
  <c r="BQ70" i="5"/>
  <c r="BO70" i="5"/>
  <c r="AM71" i="5"/>
  <c r="BP71" i="5"/>
  <c r="CD72" i="5"/>
  <c r="CR73" i="5"/>
  <c r="BP75" i="5"/>
  <c r="CD76" i="5"/>
  <c r="W77" i="5"/>
  <c r="CR77" i="5"/>
  <c r="AM78" i="5"/>
  <c r="BP79" i="5"/>
  <c r="CD80" i="5"/>
  <c r="W81" i="5"/>
  <c r="CR81" i="5"/>
  <c r="AM82" i="5"/>
  <c r="BP83" i="5"/>
  <c r="CD84" i="5"/>
  <c r="W85" i="5"/>
  <c r="CR85" i="5"/>
  <c r="AM86" i="5"/>
  <c r="AM100" i="5"/>
  <c r="AL100" i="5"/>
  <c r="G100" i="5" s="1"/>
  <c r="T68" i="5"/>
  <c r="R68" i="5" s="1"/>
  <c r="CO68" i="5"/>
  <c r="CM68" i="5" s="1"/>
  <c r="AJ69" i="5"/>
  <c r="AH69" i="5" s="1"/>
  <c r="CA70" i="5"/>
  <c r="BY70" i="5" s="1"/>
  <c r="T71" i="5"/>
  <c r="R71" i="5" s="1"/>
  <c r="CQ71" i="5"/>
  <c r="AL72" i="5"/>
  <c r="BM72" i="5"/>
  <c r="BK72" i="5" s="1"/>
  <c r="BO73" i="5"/>
  <c r="CA73" i="5"/>
  <c r="BY73" i="5" s="1"/>
  <c r="U74" i="5"/>
  <c r="R74" i="5" s="1"/>
  <c r="CC74" i="5"/>
  <c r="CP74" i="5"/>
  <c r="CM74" i="5" s="1"/>
  <c r="V75" i="5"/>
  <c r="AK75" i="5"/>
  <c r="AH75" i="5" s="1"/>
  <c r="BQ75" i="5"/>
  <c r="CQ75" i="5"/>
  <c r="AL76" i="5"/>
  <c r="BN76" i="5"/>
  <c r="BK76" i="5" s="1"/>
  <c r="CE76" i="5"/>
  <c r="X77" i="5"/>
  <c r="BO77" i="5"/>
  <c r="CB77" i="5"/>
  <c r="BY77" i="5" s="1"/>
  <c r="CS77" i="5"/>
  <c r="U78" i="5"/>
  <c r="R78" i="5" s="1"/>
  <c r="AN78" i="5"/>
  <c r="CC78" i="5"/>
  <c r="CP78" i="5"/>
  <c r="CM78" i="5" s="1"/>
  <c r="V79" i="5"/>
  <c r="AK79" i="5"/>
  <c r="AH79" i="5" s="1"/>
  <c r="BQ79" i="5"/>
  <c r="CQ79" i="5"/>
  <c r="AL80" i="5"/>
  <c r="BN80" i="5"/>
  <c r="BK80" i="5" s="1"/>
  <c r="CE80" i="5"/>
  <c r="X81" i="5"/>
  <c r="BO81" i="5"/>
  <c r="CB81" i="5"/>
  <c r="BY81" i="5" s="1"/>
  <c r="CS81" i="5"/>
  <c r="U82" i="5"/>
  <c r="R82" i="5" s="1"/>
  <c r="AN82" i="5"/>
  <c r="CC82" i="5"/>
  <c r="CP82" i="5"/>
  <c r="CM82" i="5" s="1"/>
  <c r="V83" i="5"/>
  <c r="AK83" i="5"/>
  <c r="AH83" i="5" s="1"/>
  <c r="BQ83" i="5"/>
  <c r="CQ83" i="5"/>
  <c r="AL84" i="5"/>
  <c r="BN84" i="5"/>
  <c r="BK84" i="5" s="1"/>
  <c r="CE84" i="5"/>
  <c r="X85" i="5"/>
  <c r="BO85" i="5"/>
  <c r="CB85" i="5"/>
  <c r="BY85" i="5" s="1"/>
  <c r="CS85" i="5"/>
  <c r="U86" i="5"/>
  <c r="R86" i="5" s="1"/>
  <c r="AN86" i="5"/>
  <c r="BP86" i="5"/>
  <c r="CD86" i="5"/>
  <c r="CR86" i="5"/>
  <c r="V87" i="5"/>
  <c r="AL87" i="5"/>
  <c r="BP87" i="5"/>
  <c r="CD87" i="5"/>
  <c r="CR87" i="5"/>
  <c r="W98" i="5"/>
  <c r="CP98" i="5"/>
  <c r="CM98" i="5" s="1"/>
  <c r="CS98" i="5"/>
  <c r="AL101" i="5"/>
  <c r="G101" i="5" s="1"/>
  <c r="AM104" i="5"/>
  <c r="AL104" i="5"/>
  <c r="CR71" i="5"/>
  <c r="AM72" i="5"/>
  <c r="BP73" i="5"/>
  <c r="CD74" i="5"/>
  <c r="W75" i="5"/>
  <c r="BN75" i="5"/>
  <c r="BK75" i="5" s="1"/>
  <c r="CR75" i="5"/>
  <c r="AM76" i="5"/>
  <c r="CB76" i="5"/>
  <c r="BY76" i="5" s="1"/>
  <c r="U77" i="5"/>
  <c r="R77" i="5" s="1"/>
  <c r="BP77" i="5"/>
  <c r="CP77" i="5"/>
  <c r="CM77" i="5" s="1"/>
  <c r="V78" i="5"/>
  <c r="AK78" i="5"/>
  <c r="AH78" i="5" s="1"/>
  <c r="CD78" i="5"/>
  <c r="CQ78" i="5"/>
  <c r="W79" i="5"/>
  <c r="AL79" i="5"/>
  <c r="BN79" i="5"/>
  <c r="BK79" i="5" s="1"/>
  <c r="BO80" i="5"/>
  <c r="CB80" i="5"/>
  <c r="BY80" i="5" s="1"/>
  <c r="U81" i="5"/>
  <c r="R81" i="5" s="1"/>
  <c r="CC81" i="5"/>
  <c r="CP81" i="5"/>
  <c r="CM81" i="5" s="1"/>
  <c r="V82" i="5"/>
  <c r="AK82" i="5"/>
  <c r="AH82" i="5" s="1"/>
  <c r="CQ82" i="5"/>
  <c r="AL83" i="5"/>
  <c r="BN83" i="5"/>
  <c r="BK83" i="5" s="1"/>
  <c r="BO84" i="5"/>
  <c r="CB84" i="5"/>
  <c r="BY84" i="5" s="1"/>
  <c r="U85" i="5"/>
  <c r="R85" i="5" s="1"/>
  <c r="CC85" i="5"/>
  <c r="CP85" i="5"/>
  <c r="CM85" i="5" s="1"/>
  <c r="V86" i="5"/>
  <c r="AK86" i="5"/>
  <c r="AH86" i="5" s="1"/>
  <c r="BQ86" i="5"/>
  <c r="CE86" i="5"/>
  <c r="W87" i="5"/>
  <c r="AM87" i="5"/>
  <c r="BQ87" i="5"/>
  <c r="CE87" i="5"/>
  <c r="AK98" i="5"/>
  <c r="AH98" i="5" s="1"/>
  <c r="AN98" i="5"/>
  <c r="CC98" i="5"/>
  <c r="CB98" i="5"/>
  <c r="BY98" i="5" s="1"/>
  <c r="CQ98" i="5"/>
  <c r="AM101" i="5"/>
  <c r="CR101" i="5"/>
  <c r="CQ101" i="5"/>
  <c r="G114" i="5"/>
  <c r="CQ102" i="5"/>
  <c r="G105" i="5" s="1"/>
  <c r="AL105" i="5"/>
  <c r="G107" i="5" s="1"/>
  <c r="X87" i="5"/>
  <c r="V98" i="5"/>
  <c r="U98" i="5"/>
  <c r="R98" i="5" s="1"/>
  <c r="CR98" i="5"/>
  <c r="CR102" i="5"/>
  <c r="AM105" i="5"/>
  <c r="CR105" i="5"/>
  <c r="CQ105" i="5"/>
  <c r="G112" i="5"/>
  <c r="BB98" i="5"/>
  <c r="CR100" i="5"/>
  <c r="AM103" i="5"/>
  <c r="CR104" i="5"/>
  <c r="AM107" i="5"/>
  <c r="AL108" i="5"/>
  <c r="CR108" i="5"/>
  <c r="CQ109" i="5"/>
  <c r="AM111" i="5"/>
  <c r="AL112" i="5"/>
  <c r="CQ113" i="5"/>
  <c r="CQ114" i="5"/>
  <c r="G136" i="5" s="1"/>
  <c r="AM115" i="5"/>
  <c r="CR117" i="5"/>
  <c r="BZ118" i="5"/>
  <c r="BY118" i="5" s="1"/>
  <c r="BZ119" i="5"/>
  <c r="BY119" i="5" s="1"/>
  <c r="BZ120" i="5"/>
  <c r="BY120" i="5" s="1"/>
  <c r="BZ121" i="5"/>
  <c r="BY121" i="5" s="1"/>
  <c r="CD122" i="5"/>
  <c r="CD123" i="5"/>
  <c r="AM124" i="5"/>
  <c r="BP124" i="5"/>
  <c r="CN124" i="5"/>
  <c r="CM124" i="5" s="1"/>
  <c r="BL125" i="5"/>
  <c r="BK125" i="5" s="1"/>
  <c r="CE125" i="5"/>
  <c r="CR125" i="5"/>
  <c r="BQ126" i="5"/>
  <c r="CD126" i="5"/>
  <c r="W127" i="5"/>
  <c r="BL127" i="5"/>
  <c r="BK127" i="5" s="1"/>
  <c r="CE127" i="5"/>
  <c r="CR127" i="5"/>
  <c r="X128" i="5"/>
  <c r="BZ128" i="5"/>
  <c r="BY128" i="5" s="1"/>
  <c r="CS128" i="5"/>
  <c r="S129" i="5"/>
  <c r="R129" i="5" s="1"/>
  <c r="BP129" i="5"/>
  <c r="CN129" i="5"/>
  <c r="CM129" i="5" s="1"/>
  <c r="BQ130" i="5"/>
  <c r="CD130" i="5"/>
  <c r="W131" i="5"/>
  <c r="BM131" i="5"/>
  <c r="BK131" i="5" s="1"/>
  <c r="CE131" i="5"/>
  <c r="CR131" i="5"/>
  <c r="X132" i="5"/>
  <c r="AM132" i="5"/>
  <c r="BP132" i="5"/>
  <c r="BM133" i="5"/>
  <c r="BK133" i="5" s="1"/>
  <c r="CE133" i="5"/>
  <c r="CR133" i="5"/>
  <c r="X134" i="5"/>
  <c r="AM134" i="5"/>
  <c r="BP134" i="5"/>
  <c r="CQ106" i="5"/>
  <c r="G119" i="5" s="1"/>
  <c r="AM108" i="5"/>
  <c r="AL109" i="5"/>
  <c r="AH109" i="5" s="1"/>
  <c r="CR109" i="5"/>
  <c r="CQ110" i="5"/>
  <c r="G123" i="5" s="1"/>
  <c r="AM112" i="5"/>
  <c r="AL113" i="5"/>
  <c r="G131" i="5" s="1"/>
  <c r="CR113" i="5"/>
  <c r="CR114" i="5"/>
  <c r="AL116" i="5"/>
  <c r="CQ116" i="5"/>
  <c r="G151" i="5" s="1"/>
  <c r="CC118" i="5"/>
  <c r="AL119" i="5"/>
  <c r="G144" i="5" s="1"/>
  <c r="CC119" i="5"/>
  <c r="AL120" i="5"/>
  <c r="G142" i="5" s="1"/>
  <c r="CC120" i="5"/>
  <c r="AL121" i="5"/>
  <c r="CC121" i="5"/>
  <c r="AL122" i="5"/>
  <c r="G157" i="5" s="1"/>
  <c r="AL123" i="5"/>
  <c r="G145" i="5" s="1"/>
  <c r="AH124" i="5"/>
  <c r="CQ124" i="5"/>
  <c r="BO125" i="5"/>
  <c r="BZ125" i="5"/>
  <c r="BY125" i="5" s="1"/>
  <c r="S126" i="5"/>
  <c r="R126" i="5" s="1"/>
  <c r="BL126" i="5"/>
  <c r="BK126" i="5" s="1"/>
  <c r="BO127" i="5"/>
  <c r="BZ127" i="5"/>
  <c r="BY127" i="5" s="1"/>
  <c r="S128" i="5"/>
  <c r="R128" i="5" s="1"/>
  <c r="CC128" i="5"/>
  <c r="CN128" i="5"/>
  <c r="CM128" i="5" s="1"/>
  <c r="V129" i="5"/>
  <c r="CQ129" i="5"/>
  <c r="BM130" i="5"/>
  <c r="BK130" i="5" s="1"/>
  <c r="BO131" i="5"/>
  <c r="CA131" i="5"/>
  <c r="BY131" i="5" s="1"/>
  <c r="T132" i="5"/>
  <c r="R132" i="5" s="1"/>
  <c r="BQ132" i="5"/>
  <c r="CQ132" i="5"/>
  <c r="AL133" i="5"/>
  <c r="BO133" i="5"/>
  <c r="CA133" i="5"/>
  <c r="BY133" i="5" s="1"/>
  <c r="CS133" i="5"/>
  <c r="T134" i="5"/>
  <c r="R134" i="5" s="1"/>
  <c r="BQ134" i="5"/>
  <c r="CQ134" i="5"/>
  <c r="W135" i="5"/>
  <c r="BO135" i="5"/>
  <c r="CR135" i="5"/>
  <c r="AJ136" i="5"/>
  <c r="AH136" i="5" s="1"/>
  <c r="BP136" i="5"/>
  <c r="CD136" i="5"/>
  <c r="CR136" i="5"/>
  <c r="AM116" i="5"/>
  <c r="CR116" i="5"/>
  <c r="AL118" i="5"/>
  <c r="CQ118" i="5"/>
  <c r="CQ119" i="5"/>
  <c r="G158" i="5" s="1"/>
  <c r="CQ120" i="5"/>
  <c r="G160" i="5" s="1"/>
  <c r="CQ121" i="5"/>
  <c r="G159" i="5" s="1"/>
  <c r="CR124" i="5"/>
  <c r="BP125" i="5"/>
  <c r="CC125" i="5"/>
  <c r="BO126" i="5"/>
  <c r="BP127" i="5"/>
  <c r="V128" i="5"/>
  <c r="CQ128" i="5"/>
  <c r="W129" i="5"/>
  <c r="CR129" i="5"/>
  <c r="BO130" i="5"/>
  <c r="BP131" i="5"/>
  <c r="V132" i="5"/>
  <c r="CC133" i="5"/>
  <c r="V134" i="5"/>
  <c r="BP135" i="5"/>
  <c r="CS135" i="5"/>
  <c r="AM136" i="5"/>
  <c r="BQ136" i="5"/>
  <c r="CE136" i="5"/>
  <c r="AJ137" i="5"/>
  <c r="AH137" i="5" s="1"/>
  <c r="CQ138" i="5"/>
  <c r="CO138" i="5"/>
  <c r="CM138" i="5" s="1"/>
  <c r="CS138" i="5"/>
  <c r="V137" i="5"/>
  <c r="T137" i="5"/>
  <c r="R137" i="5" s="1"/>
  <c r="AL137" i="5"/>
  <c r="BM137" i="5"/>
  <c r="BK137" i="5" s="1"/>
  <c r="BQ137" i="5"/>
  <c r="CR138" i="5"/>
  <c r="CQ137" i="5"/>
  <c r="AL138" i="5"/>
  <c r="BO138" i="5"/>
  <c r="CA138" i="5"/>
  <c r="BY138" i="5" s="1"/>
  <c r="T139" i="5"/>
  <c r="R139" i="5" s="1"/>
  <c r="AN139" i="5"/>
  <c r="BQ139" i="5"/>
  <c r="CQ139" i="5"/>
  <c r="AL140" i="5"/>
  <c r="BO140" i="5"/>
  <c r="CA140" i="5"/>
  <c r="BY140" i="5" s="1"/>
  <c r="CS140" i="5"/>
  <c r="T141" i="5"/>
  <c r="R141" i="5" s="1"/>
  <c r="AN141" i="5"/>
  <c r="BQ141" i="5"/>
  <c r="CQ141" i="5"/>
  <c r="AL142" i="5"/>
  <c r="BO142" i="5"/>
  <c r="CA142" i="5"/>
  <c r="BY142" i="5" s="1"/>
  <c r="CS142" i="5"/>
  <c r="T143" i="5"/>
  <c r="R143" i="5" s="1"/>
  <c r="AN143" i="5"/>
  <c r="BQ143" i="5"/>
  <c r="CD143" i="5"/>
  <c r="AL144" i="5"/>
  <c r="BO144" i="5"/>
  <c r="CC144" i="5"/>
  <c r="CQ144" i="5"/>
  <c r="AK145" i="5"/>
  <c r="AH145" i="5" s="1"/>
  <c r="BP145" i="5"/>
  <c r="CS145" i="5"/>
  <c r="AK146" i="5"/>
  <c r="AH146" i="5" s="1"/>
  <c r="V147" i="5"/>
  <c r="AL147" i="5"/>
  <c r="AM148" i="5"/>
  <c r="BQ148" i="5"/>
  <c r="CE148" i="5"/>
  <c r="W149" i="5"/>
  <c r="AM149" i="5"/>
  <c r="BN149" i="5"/>
  <c r="BK149" i="5" s="1"/>
  <c r="CP149" i="5"/>
  <c r="CM149" i="5" s="1"/>
  <c r="AN150" i="5"/>
  <c r="CP150" i="5"/>
  <c r="CM150" i="5" s="1"/>
  <c r="CC156" i="5"/>
  <c r="CB156" i="5"/>
  <c r="BY156" i="5" s="1"/>
  <c r="CE156" i="5"/>
  <c r="CC138" i="5"/>
  <c r="V139" i="5"/>
  <c r="AJ139" i="5"/>
  <c r="AH139" i="5" s="1"/>
  <c r="BM139" i="5"/>
  <c r="BK139" i="5" s="1"/>
  <c r="CC140" i="5"/>
  <c r="CO140" i="5"/>
  <c r="CM140" i="5" s="1"/>
  <c r="V141" i="5"/>
  <c r="AJ141" i="5"/>
  <c r="AH141" i="5" s="1"/>
  <c r="BM141" i="5"/>
  <c r="BK141" i="5" s="1"/>
  <c r="CC142" i="5"/>
  <c r="CO142" i="5"/>
  <c r="CM142" i="5" s="1"/>
  <c r="V143" i="5"/>
  <c r="AJ143" i="5"/>
  <c r="AH143" i="5" s="1"/>
  <c r="BM143" i="5"/>
  <c r="BK143" i="5" s="1"/>
  <c r="BP144" i="5"/>
  <c r="CD144" i="5"/>
  <c r="CR144" i="5"/>
  <c r="AM146" i="5"/>
  <c r="BQ146" i="5"/>
  <c r="CE146" i="5"/>
  <c r="W147" i="5"/>
  <c r="AM147" i="5"/>
  <c r="BN147" i="5"/>
  <c r="BK147" i="5" s="1"/>
  <c r="CP147" i="5"/>
  <c r="CM147" i="5" s="1"/>
  <c r="AN148" i="5"/>
  <c r="X149" i="5"/>
  <c r="BO149" i="5"/>
  <c r="CR149" i="5"/>
  <c r="BN150" i="5"/>
  <c r="BK150" i="5" s="1"/>
  <c r="CC150" i="5"/>
  <c r="V153" i="5"/>
  <c r="U153" i="5"/>
  <c r="R153" i="5" s="1"/>
  <c r="X153" i="5"/>
  <c r="CD156" i="5"/>
  <c r="AL139" i="5"/>
  <c r="BO139" i="5"/>
  <c r="CQ140" i="5"/>
  <c r="AL141" i="5"/>
  <c r="BO141" i="5"/>
  <c r="CQ142" i="5"/>
  <c r="AL143" i="5"/>
  <c r="BO143" i="5"/>
  <c r="CE144" i="5"/>
  <c r="AN146" i="5"/>
  <c r="X147" i="5"/>
  <c r="BP149" i="5"/>
  <c r="CS149" i="5"/>
  <c r="U151" i="5"/>
  <c r="R151" i="5" s="1"/>
  <c r="X151" i="5"/>
  <c r="CC152" i="5"/>
  <c r="CB152" i="5"/>
  <c r="BY152" i="5" s="1"/>
  <c r="CE152" i="5"/>
  <c r="W153" i="5"/>
  <c r="CC154" i="5"/>
  <c r="CB154" i="5"/>
  <c r="BY154" i="5" s="1"/>
  <c r="CE154" i="5"/>
  <c r="CO144" i="5"/>
  <c r="CM144" i="5" s="1"/>
  <c r="X145" i="5"/>
  <c r="BO145" i="5"/>
  <c r="CR145" i="5"/>
  <c r="CQ146" i="5"/>
  <c r="AK147" i="5"/>
  <c r="AH147" i="5" s="1"/>
  <c r="BP147" i="5"/>
  <c r="CS147" i="5"/>
  <c r="BQ150" i="5"/>
  <c r="CE150" i="5"/>
  <c r="CS150" i="5"/>
  <c r="CR150" i="5"/>
  <c r="CQ151" i="5"/>
  <c r="CP151" i="5"/>
  <c r="CM151" i="5" s="1"/>
  <c r="V155" i="5"/>
  <c r="U155" i="5"/>
  <c r="R155" i="5" s="1"/>
  <c r="X155" i="5"/>
  <c r="V157" i="5"/>
  <c r="U157" i="5"/>
  <c r="R157" i="5" s="1"/>
  <c r="X157" i="5"/>
  <c r="CD158" i="5"/>
  <c r="W159" i="5"/>
  <c r="CD160" i="5"/>
  <c r="W161" i="5"/>
  <c r="CD162" i="5"/>
  <c r="W163" i="5"/>
  <c r="CB166" i="5"/>
  <c r="BY166" i="5" s="1"/>
  <c r="CE166" i="5"/>
  <c r="CQ170" i="5"/>
  <c r="CP170" i="5"/>
  <c r="CM170" i="5" s="1"/>
  <c r="CS170" i="5"/>
  <c r="V171" i="5"/>
  <c r="U171" i="5"/>
  <c r="R171" i="5" s="1"/>
  <c r="X171" i="5"/>
  <c r="AM151" i="5"/>
  <c r="BP151" i="5"/>
  <c r="AK152" i="5"/>
  <c r="AH152" i="5" s="1"/>
  <c r="BN152" i="5"/>
  <c r="BK152" i="5" s="1"/>
  <c r="CR152" i="5"/>
  <c r="AM153" i="5"/>
  <c r="BP153" i="5"/>
  <c r="CP153" i="5"/>
  <c r="CM153" i="5" s="1"/>
  <c r="AK154" i="5"/>
  <c r="AH154" i="5" s="1"/>
  <c r="BN154" i="5"/>
  <c r="BK154" i="5" s="1"/>
  <c r="CR154" i="5"/>
  <c r="AM155" i="5"/>
  <c r="BP155" i="5"/>
  <c r="CP155" i="5"/>
  <c r="CM155" i="5" s="1"/>
  <c r="AK156" i="5"/>
  <c r="AH156" i="5" s="1"/>
  <c r="BN156" i="5"/>
  <c r="BK156" i="5" s="1"/>
  <c r="CR156" i="5"/>
  <c r="AM157" i="5"/>
  <c r="BP157" i="5"/>
  <c r="CP157" i="5"/>
  <c r="CM157" i="5" s="1"/>
  <c r="AK158" i="5"/>
  <c r="AH158" i="5" s="1"/>
  <c r="BN158" i="5"/>
  <c r="BK158" i="5" s="1"/>
  <c r="CE158" i="5"/>
  <c r="CR158" i="5"/>
  <c r="X159" i="5"/>
  <c r="AM159" i="5"/>
  <c r="BP159" i="5"/>
  <c r="CP159" i="5"/>
  <c r="CM159" i="5" s="1"/>
  <c r="AK160" i="5"/>
  <c r="AH160" i="5" s="1"/>
  <c r="BN160" i="5"/>
  <c r="BK160" i="5" s="1"/>
  <c r="CE160" i="5"/>
  <c r="CR160" i="5"/>
  <c r="X161" i="5"/>
  <c r="AM161" i="5"/>
  <c r="BP161" i="5"/>
  <c r="CP161" i="5"/>
  <c r="CM161" i="5" s="1"/>
  <c r="AK162" i="5"/>
  <c r="AH162" i="5" s="1"/>
  <c r="BN162" i="5"/>
  <c r="BK162" i="5" s="1"/>
  <c r="CE162" i="5"/>
  <c r="CR162" i="5"/>
  <c r="X163" i="5"/>
  <c r="AM163" i="5"/>
  <c r="BP163" i="5"/>
  <c r="CP163" i="5"/>
  <c r="CM163" i="5" s="1"/>
  <c r="AK164" i="5"/>
  <c r="AH164" i="5" s="1"/>
  <c r="BO164" i="5"/>
  <c r="CC164" i="5"/>
  <c r="V165" i="5"/>
  <c r="CR165" i="5"/>
  <c r="AM166" i="5"/>
  <c r="BO166" i="5"/>
  <c r="BN166" i="5"/>
  <c r="BK166" i="5" s="1"/>
  <c r="CC166" i="5"/>
  <c r="CQ167" i="5"/>
  <c r="CP167" i="5"/>
  <c r="CM167" i="5" s="1"/>
  <c r="AL168" i="5"/>
  <c r="AK168" i="5"/>
  <c r="AH168" i="5" s="1"/>
  <c r="BP168" i="5"/>
  <c r="CP169" i="5"/>
  <c r="CM169" i="5" s="1"/>
  <c r="CS169" i="5"/>
  <c r="CR170" i="5"/>
  <c r="W171" i="5"/>
  <c r="CC173" i="5"/>
  <c r="CB173" i="5"/>
  <c r="BY173" i="5" s="1"/>
  <c r="CE173" i="5"/>
  <c r="AL176" i="5"/>
  <c r="AK176" i="5"/>
  <c r="AH176" i="5" s="1"/>
  <c r="AN176" i="5"/>
  <c r="BO176" i="5"/>
  <c r="BN176" i="5"/>
  <c r="BK176" i="5" s="1"/>
  <c r="BQ176" i="5"/>
  <c r="AL152" i="5"/>
  <c r="BO152" i="5"/>
  <c r="CQ153" i="5"/>
  <c r="AL154" i="5"/>
  <c r="BO154" i="5"/>
  <c r="CQ155" i="5"/>
  <c r="AL156" i="5"/>
  <c r="BO156" i="5"/>
  <c r="CQ157" i="5"/>
  <c r="AL158" i="5"/>
  <c r="BO158" i="5"/>
  <c r="CB158" i="5"/>
  <c r="BY158" i="5" s="1"/>
  <c r="U159" i="5"/>
  <c r="R159" i="5" s="1"/>
  <c r="CQ159" i="5"/>
  <c r="AL160" i="5"/>
  <c r="BO160" i="5"/>
  <c r="CB160" i="5"/>
  <c r="BY160" i="5" s="1"/>
  <c r="U161" i="5"/>
  <c r="R161" i="5" s="1"/>
  <c r="CQ161" i="5"/>
  <c r="AL162" i="5"/>
  <c r="BO162" i="5"/>
  <c r="CB162" i="5"/>
  <c r="BY162" i="5" s="1"/>
  <c r="U163" i="5"/>
  <c r="R163" i="5" s="1"/>
  <c r="CQ163" i="5"/>
  <c r="AL164" i="5"/>
  <c r="BP164" i="5"/>
  <c r="CD164" i="5"/>
  <c r="W165" i="5"/>
  <c r="CD166" i="5"/>
  <c r="CB168" i="5"/>
  <c r="BY168" i="5" s="1"/>
  <c r="CE168" i="5"/>
  <c r="CC169" i="5"/>
  <c r="CB169" i="5"/>
  <c r="BY169" i="5" s="1"/>
  <c r="CQ169" i="5"/>
  <c r="U170" i="5"/>
  <c r="R170" i="5" s="1"/>
  <c r="X170" i="5"/>
  <c r="AL172" i="5"/>
  <c r="AK172" i="5"/>
  <c r="AH172" i="5" s="1"/>
  <c r="AN172" i="5"/>
  <c r="BO172" i="5"/>
  <c r="BN172" i="5"/>
  <c r="BK172" i="5" s="1"/>
  <c r="BQ172" i="5"/>
  <c r="CD173" i="5"/>
  <c r="AM176" i="5"/>
  <c r="BP176" i="5"/>
  <c r="BQ164" i="5"/>
  <c r="CQ165" i="5"/>
  <c r="CP165" i="5"/>
  <c r="CM165" i="5" s="1"/>
  <c r="AL166" i="5"/>
  <c r="AK166" i="5"/>
  <c r="AH166" i="5" s="1"/>
  <c r="U167" i="5"/>
  <c r="R167" i="5" s="1"/>
  <c r="X167" i="5"/>
  <c r="BO168" i="5"/>
  <c r="BN168" i="5"/>
  <c r="BK168" i="5" s="1"/>
  <c r="CQ174" i="5"/>
  <c r="CP174" i="5"/>
  <c r="CM174" i="5" s="1"/>
  <c r="CS174" i="5"/>
  <c r="V175" i="5"/>
  <c r="U175" i="5"/>
  <c r="R175" i="5" s="1"/>
  <c r="X175" i="5"/>
  <c r="BA191" i="5"/>
  <c r="AZ191" i="5"/>
  <c r="AW191" i="5" s="1"/>
  <c r="BC191" i="5"/>
  <c r="AM171" i="5"/>
  <c r="BP171" i="5"/>
  <c r="CD172" i="5"/>
  <c r="BN173" i="5"/>
  <c r="BK173" i="5" s="1"/>
  <c r="CR173" i="5"/>
  <c r="W174" i="5"/>
  <c r="AM175" i="5"/>
  <c r="BP175" i="5"/>
  <c r="CD176" i="5"/>
  <c r="V191" i="5"/>
  <c r="BP191" i="5"/>
  <c r="CC191" i="5"/>
  <c r="CP191" i="5"/>
  <c r="CM191" i="5" s="1"/>
  <c r="CC165" i="5"/>
  <c r="V166" i="5"/>
  <c r="CC167" i="5"/>
  <c r="V168" i="5"/>
  <c r="AL169" i="5"/>
  <c r="BO169" i="5"/>
  <c r="CC170" i="5"/>
  <c r="AN171" i="5"/>
  <c r="BQ171" i="5"/>
  <c r="CQ171" i="5"/>
  <c r="V172" i="5"/>
  <c r="CE172" i="5"/>
  <c r="AL173" i="5"/>
  <c r="BO173" i="5"/>
  <c r="CS173" i="5"/>
  <c r="X174" i="5"/>
  <c r="CC174" i="5"/>
  <c r="AN175" i="5"/>
  <c r="BQ175" i="5"/>
  <c r="CQ175" i="5"/>
  <c r="V176" i="5"/>
  <c r="CE176" i="5"/>
  <c r="W191" i="5"/>
  <c r="BQ191" i="5"/>
  <c r="CD191" i="5"/>
  <c r="CQ191" i="5"/>
  <c r="BL122" i="5" l="1"/>
  <c r="BK122" i="5" s="1"/>
  <c r="E43" i="4"/>
  <c r="AH114" i="5"/>
  <c r="I124" i="5" s="1"/>
  <c r="G61" i="5"/>
  <c r="CM40" i="5"/>
  <c r="I59" i="5" s="1"/>
  <c r="CM109" i="5"/>
  <c r="I111" i="5" s="1"/>
  <c r="E17" i="7" s="1"/>
  <c r="CM37" i="5"/>
  <c r="CM35" i="5"/>
  <c r="I44" i="5" s="1"/>
  <c r="CM33" i="5"/>
  <c r="I40" i="5" s="1"/>
  <c r="I37" i="5"/>
  <c r="CM113" i="5"/>
  <c r="I133" i="5" s="1"/>
  <c r="CM100" i="5"/>
  <c r="CM38" i="5"/>
  <c r="I53" i="5" s="1"/>
  <c r="CM41" i="5"/>
  <c r="I61" i="5" s="1"/>
  <c r="CM32" i="5"/>
  <c r="AH35" i="5"/>
  <c r="AI118" i="5"/>
  <c r="E22" i="4"/>
  <c r="CS42" i="5"/>
  <c r="E37" i="4"/>
  <c r="AH110" i="5"/>
  <c r="CM103" i="5"/>
  <c r="CN44" i="5"/>
  <c r="CS36" i="5"/>
  <c r="CM39" i="5"/>
  <c r="I57" i="5" s="1"/>
  <c r="AO124" i="5"/>
  <c r="F64" i="4"/>
  <c r="AO47" i="5"/>
  <c r="AH47" i="5"/>
  <c r="J141" i="5"/>
  <c r="AH118" i="5"/>
  <c r="CT119" i="5"/>
  <c r="F63" i="4"/>
  <c r="CT44" i="5"/>
  <c r="CM44" i="5"/>
  <c r="AI116" i="5"/>
  <c r="AI122" i="5"/>
  <c r="AJ131" i="5"/>
  <c r="AH131" i="5" s="1"/>
  <c r="G111" i="5"/>
  <c r="AI119" i="5"/>
  <c r="AH113" i="5"/>
  <c r="I131" i="5" s="1"/>
  <c r="CM110" i="5"/>
  <c r="CM106" i="5"/>
  <c r="I119" i="5" s="1"/>
  <c r="E25" i="7" s="1"/>
  <c r="AH106" i="5"/>
  <c r="CM105" i="5"/>
  <c r="G108" i="5"/>
  <c r="CM114" i="5"/>
  <c r="I136" i="5" s="1"/>
  <c r="G64" i="5"/>
  <c r="CN45" i="5"/>
  <c r="CM43" i="5"/>
  <c r="I56" i="5" s="1"/>
  <c r="G30" i="5"/>
  <c r="CM29" i="5"/>
  <c r="CM8" i="5"/>
  <c r="I13" i="5" s="1"/>
  <c r="CS8" i="5" s="1"/>
  <c r="CN120" i="5"/>
  <c r="CN118" i="5"/>
  <c r="CM118" i="5" s="1"/>
  <c r="G147" i="5"/>
  <c r="AI115" i="5"/>
  <c r="CN117" i="5"/>
  <c r="G140" i="5"/>
  <c r="CN119" i="5"/>
  <c r="CN115" i="5"/>
  <c r="AI123" i="5"/>
  <c r="AI120" i="5"/>
  <c r="CN116" i="5"/>
  <c r="AH111" i="5"/>
  <c r="I126" i="5" s="1"/>
  <c r="G116" i="5"/>
  <c r="AH107" i="5"/>
  <c r="G103" i="5"/>
  <c r="CM111" i="5"/>
  <c r="I127" i="5" s="1"/>
  <c r="AH105" i="5"/>
  <c r="I107" i="5" s="1"/>
  <c r="CM102" i="5"/>
  <c r="G110" i="5"/>
  <c r="CM101" i="5"/>
  <c r="I110" i="5" s="1"/>
  <c r="AH100" i="5"/>
  <c r="I100" i="5" s="1"/>
  <c r="AJ130" i="5"/>
  <c r="AH130" i="5" s="1"/>
  <c r="AH33" i="5"/>
  <c r="I31" i="5" s="1"/>
  <c r="E8" i="4" s="1"/>
  <c r="G31" i="5"/>
  <c r="AH29" i="5"/>
  <c r="I29" i="5" s="1"/>
  <c r="G29" i="5"/>
  <c r="G141" i="5"/>
  <c r="AI117" i="5"/>
  <c r="CM108" i="5"/>
  <c r="BL123" i="5"/>
  <c r="BK123" i="5" s="1"/>
  <c r="CM104" i="5"/>
  <c r="I113" i="5" s="1"/>
  <c r="AH104" i="5"/>
  <c r="I102" i="5" s="1"/>
  <c r="E8" i="7" s="1"/>
  <c r="G102" i="5"/>
  <c r="AH101" i="5"/>
  <c r="I101" i="5" s="1"/>
  <c r="E7" i="7" s="1"/>
  <c r="AI50" i="5"/>
  <c r="AI49" i="5"/>
  <c r="AI48" i="5"/>
  <c r="AI44" i="5"/>
  <c r="AI46" i="5"/>
  <c r="AI45" i="5"/>
  <c r="I33" i="5"/>
  <c r="E10" i="4" s="1"/>
  <c r="G32" i="5"/>
  <c r="CM31" i="5"/>
  <c r="I32" i="5" s="1"/>
  <c r="E9" i="4" s="1"/>
  <c r="CM30" i="5"/>
  <c r="I39" i="5" s="1"/>
  <c r="CM9" i="5"/>
  <c r="I14" i="5" s="1"/>
  <c r="CS9" i="5" s="1"/>
  <c r="G14" i="5"/>
  <c r="AI121" i="5"/>
  <c r="CN121" i="5"/>
  <c r="CM112" i="5"/>
  <c r="I132" i="5" s="1"/>
  <c r="G133" i="5"/>
  <c r="AH108" i="5"/>
  <c r="I103" i="5" s="1"/>
  <c r="AH102" i="5"/>
  <c r="I114" i="5" s="1"/>
  <c r="E20" i="7" s="1"/>
  <c r="AH112" i="5"/>
  <c r="I116" i="5" s="1"/>
  <c r="CM107" i="5"/>
  <c r="I128" i="5" s="1"/>
  <c r="AH103" i="5"/>
  <c r="I108" i="5" s="1"/>
  <c r="E14" i="7" s="1"/>
  <c r="AH31" i="5"/>
  <c r="I41" i="5" s="1"/>
  <c r="E18" i="4" s="1"/>
  <c r="G41" i="5"/>
  <c r="AH30" i="5"/>
  <c r="I30" i="5" s="1"/>
  <c r="E7" i="4" s="1"/>
  <c r="CS38" i="5" l="1"/>
  <c r="E30" i="4"/>
  <c r="E17" i="4"/>
  <c r="CS33" i="5"/>
  <c r="CS30" i="5"/>
  <c r="E16" i="4"/>
  <c r="E32" i="7"/>
  <c r="CS41" i="5"/>
  <c r="E38" i="4"/>
  <c r="E30" i="7"/>
  <c r="CS107" i="5"/>
  <c r="E34" i="7"/>
  <c r="E22" i="7"/>
  <c r="CS114" i="5"/>
  <c r="E42" i="7"/>
  <c r="E21" i="4"/>
  <c r="CS35" i="5"/>
  <c r="E36" i="4"/>
  <c r="CS40" i="5"/>
  <c r="E9" i="7"/>
  <c r="CS101" i="5"/>
  <c r="E16" i="7"/>
  <c r="CS111" i="5"/>
  <c r="E33" i="7"/>
  <c r="E37" i="7"/>
  <c r="E34" i="4"/>
  <c r="CS39" i="5"/>
  <c r="E14" i="4"/>
  <c r="CS37" i="5"/>
  <c r="CS104" i="5"/>
  <c r="E19" i="7"/>
  <c r="CS112" i="5"/>
  <c r="E38" i="7"/>
  <c r="E6" i="4"/>
  <c r="E6" i="7"/>
  <c r="E13" i="7"/>
  <c r="CS43" i="5"/>
  <c r="E33" i="4"/>
  <c r="I123" i="5"/>
  <c r="E29" i="7" s="1"/>
  <c r="F47" i="7"/>
  <c r="CS113" i="5"/>
  <c r="E39" i="7"/>
  <c r="CS46" i="5"/>
  <c r="J159" i="5"/>
  <c r="CM121" i="5"/>
  <c r="CS29" i="5"/>
  <c r="CS109" i="5"/>
  <c r="J140" i="5"/>
  <c r="F46" i="7" s="1"/>
  <c r="AH121" i="5"/>
  <c r="CS31" i="5"/>
  <c r="BD121" i="5"/>
  <c r="AO123" i="5"/>
  <c r="F51" i="4"/>
  <c r="BD47" i="5"/>
  <c r="AO46" i="5"/>
  <c r="AH46" i="5"/>
  <c r="BD120" i="5"/>
  <c r="AO127" i="5"/>
  <c r="F52" i="4"/>
  <c r="AO50" i="5"/>
  <c r="AH50" i="5"/>
  <c r="BD46" i="5"/>
  <c r="CS32" i="5"/>
  <c r="J151" i="5"/>
  <c r="CM116" i="5"/>
  <c r="J158" i="5"/>
  <c r="CM119" i="5"/>
  <c r="I112" i="5"/>
  <c r="E18" i="7" s="1"/>
  <c r="J144" i="5"/>
  <c r="AH119" i="5"/>
  <c r="J147" i="5"/>
  <c r="AH116" i="5"/>
  <c r="CS122" i="5"/>
  <c r="CS34" i="5"/>
  <c r="AO125" i="5"/>
  <c r="AO48" i="5"/>
  <c r="AH48" i="5"/>
  <c r="CS105" i="5"/>
  <c r="CS103" i="5"/>
  <c r="J149" i="5"/>
  <c r="AH117" i="5"/>
  <c r="BD164" i="5"/>
  <c r="AO119" i="5"/>
  <c r="BD76" i="5"/>
  <c r="F42" i="4"/>
  <c r="AO44" i="5"/>
  <c r="AH44" i="5"/>
  <c r="CS100" i="5"/>
  <c r="I105" i="5"/>
  <c r="E11" i="7" s="1"/>
  <c r="J142" i="5"/>
  <c r="AH120" i="5"/>
  <c r="CS106" i="5"/>
  <c r="J145" i="5"/>
  <c r="AH123" i="5"/>
  <c r="J153" i="5"/>
  <c r="CM117" i="5"/>
  <c r="J160" i="5"/>
  <c r="CM120" i="5"/>
  <c r="BD119" i="5"/>
  <c r="AO120" i="5"/>
  <c r="F45" i="4"/>
  <c r="BD45" i="5"/>
  <c r="AO45" i="5"/>
  <c r="AH45" i="5"/>
  <c r="AO126" i="5"/>
  <c r="AO49" i="5"/>
  <c r="AH49" i="5"/>
  <c r="J150" i="5"/>
  <c r="CM115" i="5"/>
  <c r="J119" i="5"/>
  <c r="F25" i="7" s="1"/>
  <c r="AH115" i="5"/>
  <c r="CT121" i="5"/>
  <c r="F41" i="4"/>
  <c r="CT45" i="5"/>
  <c r="CM45" i="5"/>
  <c r="J157" i="5"/>
  <c r="AH122" i="5"/>
  <c r="CS119" i="5" l="1"/>
  <c r="F69" i="7"/>
  <c r="F68" i="7"/>
  <c r="CS115" i="5"/>
  <c r="F61" i="7"/>
  <c r="CS117" i="5"/>
  <c r="F64" i="7"/>
  <c r="F60" i="7"/>
  <c r="CS116" i="5"/>
  <c r="F62" i="7"/>
  <c r="CS121" i="5"/>
  <c r="F70" i="7"/>
  <c r="CS110" i="5"/>
  <c r="F50" i="7"/>
  <c r="CS120" i="5"/>
  <c r="F71" i="7"/>
  <c r="F51" i="7"/>
  <c r="F48" i="7"/>
  <c r="F58" i="7"/>
  <c r="CS102" i="5"/>
  <c r="CS118" i="5"/>
  <c r="CS108" i="5"/>
  <c r="C7" i="3" l="1"/>
  <c r="D7" i="3"/>
  <c r="B8" i="3"/>
  <c r="C8" i="3"/>
  <c r="D8" i="3"/>
  <c r="B9" i="3"/>
  <c r="C9" i="3"/>
  <c r="D9" i="3"/>
  <c r="B10" i="3"/>
  <c r="C10" i="3"/>
  <c r="D10" i="3"/>
  <c r="C11" i="3"/>
  <c r="D11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B19" i="3"/>
  <c r="C19" i="3"/>
  <c r="B20" i="3"/>
  <c r="C20" i="3"/>
  <c r="C21" i="3"/>
  <c r="C22" i="3"/>
  <c r="C6" i="3"/>
  <c r="D6" i="3"/>
  <c r="E14" i="3" l="1"/>
  <c r="G7" i="3"/>
  <c r="H7" i="3"/>
  <c r="H8" i="3"/>
  <c r="F9" i="3"/>
  <c r="H9" i="3"/>
  <c r="H11" i="3"/>
  <c r="H14" i="3"/>
  <c r="G12" i="3"/>
  <c r="H12" i="3"/>
  <c r="G16" i="3"/>
  <c r="H16" i="3"/>
  <c r="H15" i="3"/>
  <c r="G17" i="3"/>
  <c r="H17" i="3"/>
  <c r="H13" i="3"/>
  <c r="H10" i="3"/>
  <c r="F6" i="3" l="1"/>
  <c r="F7" i="3"/>
  <c r="H6" i="3"/>
  <c r="G6" i="3"/>
  <c r="B6" i="3" l="1"/>
  <c r="B7" i="3"/>
  <c r="E16" i="3" l="1"/>
  <c r="E15" i="3"/>
  <c r="G13" i="3"/>
  <c r="G9" i="3"/>
  <c r="F8" i="3"/>
  <c r="G8" i="3"/>
  <c r="F15" i="3" l="1"/>
  <c r="G10" i="3"/>
  <c r="G11" i="3"/>
  <c r="F10" i="3"/>
  <c r="F14" i="3"/>
  <c r="F17" i="3"/>
  <c r="E6" i="3"/>
  <c r="G14" i="3" l="1"/>
  <c r="G15" i="3"/>
  <c r="F12" i="3"/>
  <c r="F13" i="3"/>
  <c r="F11" i="3"/>
  <c r="E11" i="3"/>
  <c r="E12" i="3"/>
  <c r="F16" i="3"/>
  <c r="E13" i="3"/>
  <c r="E17" i="3"/>
  <c r="E10" i="3"/>
  <c r="E9" i="3"/>
  <c r="E7" i="3"/>
  <c r="E8" i="3" l="1"/>
</calcChain>
</file>

<file path=xl/sharedStrings.xml><?xml version="1.0" encoding="utf-8"?>
<sst xmlns="http://schemas.openxmlformats.org/spreadsheetml/2006/main" count="945" uniqueCount="238">
  <si>
    <t>Michal Veselský</t>
  </si>
  <si>
    <t>Pořadí</t>
  </si>
  <si>
    <t>Body</t>
  </si>
  <si>
    <t>Ženy</t>
  </si>
  <si>
    <t>Ročník</t>
  </si>
  <si>
    <t>Čas</t>
  </si>
  <si>
    <t>Ujeté km</t>
  </si>
  <si>
    <t>Jméno                                              a                                       příjmení</t>
  </si>
  <si>
    <t>Pořadí závod</t>
  </si>
  <si>
    <t>Body závod</t>
  </si>
  <si>
    <t>Pořadí SDK</t>
  </si>
  <si>
    <t>Body SDK</t>
  </si>
  <si>
    <t>Čas celkem</t>
  </si>
  <si>
    <t>Čas          I. etapa</t>
  </si>
  <si>
    <t>Čas          II. etapa</t>
  </si>
  <si>
    <t>Jméno                          a                       příjmení</t>
  </si>
  <si>
    <t>Jméno a příjmení</t>
  </si>
  <si>
    <t>Celkové pořadí - ŽENY</t>
  </si>
  <si>
    <t>Celkové pořadí - MUŽI</t>
  </si>
  <si>
    <t>Zelené</t>
  </si>
  <si>
    <t>Modré</t>
  </si>
  <si>
    <t>Červené</t>
  </si>
  <si>
    <t>Účast</t>
  </si>
  <si>
    <t xml:space="preserve">Všichni          Všichni          Všichni          Všichni          Všichni          Všichni          Všichni          Všichni          Všichni          Všichni          Všichni          </t>
  </si>
  <si>
    <t>Muži                     Muži                    Muži                    Muži                    Muži                    Muži                    Muži</t>
  </si>
  <si>
    <t>Celkové pořadí - VŠICHNI</t>
  </si>
  <si>
    <t>Hodkovická 12ti hodinovka - 10. ročník 20.05.2023</t>
  </si>
  <si>
    <r>
      <t>Celkové pořadí SDK 2023</t>
    </r>
    <r>
      <rPr>
        <b/>
        <sz val="12"/>
        <color rgb="FF000000"/>
        <rFont val="Arial"/>
        <family val="2"/>
        <charset val="238"/>
      </rPr>
      <t xml:space="preserve">                                                    součet čtyř nejlepších umístění</t>
    </r>
  </si>
  <si>
    <t>O Rybníkářův pohár - 4. ročník                                              17. a 18.06.2023</t>
  </si>
  <si>
    <t>Přejezd republiky č. 11                                                    14. až 16.07.2023</t>
  </si>
  <si>
    <t>Z Ráje do Pekla a zpět - 8. ročník     09.09.2023</t>
  </si>
  <si>
    <t>Martina Kadlecová</t>
  </si>
  <si>
    <t>Dita Kosáková</t>
  </si>
  <si>
    <t>Šárka Štorková</t>
  </si>
  <si>
    <t>Lucie Davídková</t>
  </si>
  <si>
    <t>Leoš Kafka</t>
  </si>
  <si>
    <t>Jan Dušek</t>
  </si>
  <si>
    <t>Adam Balcar</t>
  </si>
  <si>
    <t>Václav Bořík Houška</t>
  </si>
  <si>
    <t>Ivo Indra</t>
  </si>
  <si>
    <t>Michal Beckert</t>
  </si>
  <si>
    <t>Petr Schneider</t>
  </si>
  <si>
    <t>Martin Kadlec</t>
  </si>
  <si>
    <t>Pavel Štork</t>
  </si>
  <si>
    <t>Tomáš Král</t>
  </si>
  <si>
    <t>Pavel Pfeifer</t>
  </si>
  <si>
    <t>Petr Bezchleba</t>
  </si>
  <si>
    <t>Štěpán Ježek</t>
  </si>
  <si>
    <t>Norbert Palša</t>
  </si>
  <si>
    <t>Jaroslav Svoboda</t>
  </si>
  <si>
    <t>Jakub Ptáček</t>
  </si>
  <si>
    <t>Jan Jiránek</t>
  </si>
  <si>
    <t>Aleš Džubera</t>
  </si>
  <si>
    <t>Jiří Seidl</t>
  </si>
  <si>
    <t>Martin Jiránek</t>
  </si>
  <si>
    <t>Marek Fořt</t>
  </si>
  <si>
    <t>Seriál dlouhého koloběhu - 2023</t>
  </si>
  <si>
    <t/>
  </si>
  <si>
    <t>Markéta Štefanová</t>
  </si>
  <si>
    <t>Barbora Horsáková</t>
  </si>
  <si>
    <t>Kateřina Zaigerová</t>
  </si>
  <si>
    <t>Blanka Hájková</t>
  </si>
  <si>
    <t>Zdenka Štrauchová</t>
  </si>
  <si>
    <t>Jitka Meierová</t>
  </si>
  <si>
    <t>Martina Musilová</t>
  </si>
  <si>
    <t>Renata Slavíková</t>
  </si>
  <si>
    <t>Věra Mlnáříková</t>
  </si>
  <si>
    <t>Václav Obrtlík</t>
  </si>
  <si>
    <t>Bolek Žemlík</t>
  </si>
  <si>
    <t>Petr Švanda</t>
  </si>
  <si>
    <t>Libor Štrauch</t>
  </si>
  <si>
    <t>Vít Lubovský</t>
  </si>
  <si>
    <t>Radek Odložilík</t>
  </si>
  <si>
    <t>Jiří Měkyna</t>
  </si>
  <si>
    <t xml:space="preserve">Jan Kolodzieyski </t>
  </si>
  <si>
    <t>Aleš Pekař</t>
  </si>
  <si>
    <t>Zdeněk Bičík</t>
  </si>
  <si>
    <t>Tomáš Hocke</t>
  </si>
  <si>
    <t>Jana Havlíková</t>
  </si>
  <si>
    <t>Linda Slovenčíková</t>
  </si>
  <si>
    <t>Vlaďka Onderková</t>
  </si>
  <si>
    <t>Blanka Serbusová</t>
  </si>
  <si>
    <t>Kateřina Pokorná</t>
  </si>
  <si>
    <t>Ivona Hein-Šlahúnková</t>
  </si>
  <si>
    <t>Helena Řezáčová</t>
  </si>
  <si>
    <t>Dana Karmazínová</t>
  </si>
  <si>
    <t>Jiřina Pavlíková</t>
  </si>
  <si>
    <t>Eva Kovářová</t>
  </si>
  <si>
    <t>Ilona Nistlerová</t>
  </si>
  <si>
    <t>Štěpánka Lubovská</t>
  </si>
  <si>
    <t>Karla Podešvová</t>
  </si>
  <si>
    <t>20:45</t>
  </si>
  <si>
    <t>22:20</t>
  </si>
  <si>
    <t>24:28</t>
  </si>
  <si>
    <t>28:07</t>
  </si>
  <si>
    <t>28:49</t>
  </si>
  <si>
    <t>33:02</t>
  </si>
  <si>
    <t>38:45</t>
  </si>
  <si>
    <t>39:22</t>
  </si>
  <si>
    <t>39:54</t>
  </si>
  <si>
    <t>40:53</t>
  </si>
  <si>
    <t>42:50</t>
  </si>
  <si>
    <t>43:08</t>
  </si>
  <si>
    <t>46:09</t>
  </si>
  <si>
    <t>47:21</t>
  </si>
  <si>
    <t>50:32</t>
  </si>
  <si>
    <t>Nedokončila</t>
  </si>
  <si>
    <t>Jan Bouda</t>
  </si>
  <si>
    <t>Martin Kundera</t>
  </si>
  <si>
    <t>Matěj Kosnar</t>
  </si>
  <si>
    <t>Roman Šimon</t>
  </si>
  <si>
    <t>Libor Košek</t>
  </si>
  <si>
    <t>Michal Hrbáč</t>
  </si>
  <si>
    <t>Miroslav Černohorský</t>
  </si>
  <si>
    <t>Petr Rybář</t>
  </si>
  <si>
    <t>Jaroslav Vlček</t>
  </si>
  <si>
    <t>Tomáš Hájek</t>
  </si>
  <si>
    <t>Jan Slanec</t>
  </si>
  <si>
    <t>Tomáš Kopp</t>
  </si>
  <si>
    <t>Roman Srb</t>
  </si>
  <si>
    <t>David Kubát</t>
  </si>
  <si>
    <t>Antonín Beneš</t>
  </si>
  <si>
    <t>Pavel Hedrich</t>
  </si>
  <si>
    <t>Jan Hamršmíd</t>
  </si>
  <si>
    <t>Martin Kočárek</t>
  </si>
  <si>
    <t>Vít Kadeřábek</t>
  </si>
  <si>
    <t>Jiří Kostov</t>
  </si>
  <si>
    <t>Tom Possum</t>
  </si>
  <si>
    <t>Zdeněk Červenka</t>
  </si>
  <si>
    <t>Zbyněk Dolejšek</t>
  </si>
  <si>
    <t>Martin Kolšubaba</t>
  </si>
  <si>
    <t>Vladimír Kuboš</t>
  </si>
  <si>
    <t>Miloslav Král</t>
  </si>
  <si>
    <t>Roman Klíma</t>
  </si>
  <si>
    <t>Jan Borovský</t>
  </si>
  <si>
    <t>Petr Pospíšil</t>
  </si>
  <si>
    <t>Josef Nistler</t>
  </si>
  <si>
    <t>Jiří Jelínek</t>
  </si>
  <si>
    <t>Karel Kundera</t>
  </si>
  <si>
    <t>Jan Schneider</t>
  </si>
  <si>
    <t>Tomáš Trenda</t>
  </si>
  <si>
    <t>Ondřej Pedál</t>
  </si>
  <si>
    <t>18:40</t>
  </si>
  <si>
    <t>20:01</t>
  </si>
  <si>
    <t>21:32</t>
  </si>
  <si>
    <t>21:57</t>
  </si>
  <si>
    <t>22:03</t>
  </si>
  <si>
    <t>23:00</t>
  </si>
  <si>
    <t>23:09</t>
  </si>
  <si>
    <t>23:10</t>
  </si>
  <si>
    <t>23:12</t>
  </si>
  <si>
    <t>24:17</t>
  </si>
  <si>
    <t>24:22</t>
  </si>
  <si>
    <t>24:45</t>
  </si>
  <si>
    <t>24:50</t>
  </si>
  <si>
    <t>25:00</t>
  </si>
  <si>
    <t>25:01</t>
  </si>
  <si>
    <t>26:35</t>
  </si>
  <si>
    <t>30:55</t>
  </si>
  <si>
    <t>31:30</t>
  </si>
  <si>
    <t>31:33</t>
  </si>
  <si>
    <t>32:05</t>
  </si>
  <si>
    <t>32:30</t>
  </si>
  <si>
    <t>32:34</t>
  </si>
  <si>
    <t>34:11</t>
  </si>
  <si>
    <t>35:22</t>
  </si>
  <si>
    <t>36:00</t>
  </si>
  <si>
    <t>37:54</t>
  </si>
  <si>
    <t>38:07</t>
  </si>
  <si>
    <t>40:16</t>
  </si>
  <si>
    <t>41:02</t>
  </si>
  <si>
    <t>42:52</t>
  </si>
  <si>
    <t>43:30</t>
  </si>
  <si>
    <t>44:48</t>
  </si>
  <si>
    <t>45:35</t>
  </si>
  <si>
    <t>47:18</t>
  </si>
  <si>
    <t>50:25</t>
  </si>
  <si>
    <t>Nedokončil</t>
  </si>
  <si>
    <t>5. - 6.</t>
  </si>
  <si>
    <t>6. - 7.</t>
  </si>
  <si>
    <t>18. - 19.</t>
  </si>
  <si>
    <t>23. - 24.</t>
  </si>
  <si>
    <t>34. - 35.</t>
  </si>
  <si>
    <t>42. - 43.</t>
  </si>
  <si>
    <t>7. - 9.</t>
  </si>
  <si>
    <t>21. - 22.</t>
  </si>
  <si>
    <t>24. - 25.</t>
  </si>
  <si>
    <t>29. - 30.</t>
  </si>
  <si>
    <t>46. - 47.</t>
  </si>
  <si>
    <t>54. - 55.</t>
  </si>
  <si>
    <t xml:space="preserve">57. - 59. </t>
  </si>
  <si>
    <t>67. - 68.</t>
  </si>
  <si>
    <t xml:space="preserve">Šárka Hollósiová </t>
  </si>
  <si>
    <t>Radka Babiánková</t>
  </si>
  <si>
    <t>Karel Cvalín</t>
  </si>
  <si>
    <t>Martin Marčáno Brož</t>
  </si>
  <si>
    <t>Milan Buňata</t>
  </si>
  <si>
    <t>Šárka Hollósiová</t>
  </si>
  <si>
    <t>31.</t>
  </si>
  <si>
    <t>O Vodňanského kapra - 4. ročník              12.08.2023</t>
  </si>
  <si>
    <t>Jana Řezáčová</t>
  </si>
  <si>
    <t>Monika Preislerová</t>
  </si>
  <si>
    <t>1. - 2.</t>
  </si>
  <si>
    <t>Tomáš Drobník</t>
  </si>
  <si>
    <t>Pavel Novák</t>
  </si>
  <si>
    <t>Ivan Urban</t>
  </si>
  <si>
    <t>Radek Svoboda</t>
  </si>
  <si>
    <t>15. - 16.</t>
  </si>
  <si>
    <t>F</t>
  </si>
  <si>
    <t>Karpatskými výhledy - 1. ročník                           30.09.2023</t>
  </si>
  <si>
    <t>Veronika Spáčilová</t>
  </si>
  <si>
    <t>Čestmír Honzátko</t>
  </si>
  <si>
    <t>Jan Svoboda</t>
  </si>
  <si>
    <t>Ladislav Mandelík</t>
  </si>
  <si>
    <t>Petr Mejsnar</t>
  </si>
  <si>
    <t>Josef Keller</t>
  </si>
  <si>
    <t>Pavel Rubner</t>
  </si>
  <si>
    <t>Kryštof Kundera</t>
  </si>
  <si>
    <t>7. - 8.</t>
  </si>
  <si>
    <t>12. - 13.</t>
  </si>
  <si>
    <t>18. - 21.</t>
  </si>
  <si>
    <t>22. - 23.</t>
  </si>
  <si>
    <t>26. - 27.</t>
  </si>
  <si>
    <t>30. - 32.</t>
  </si>
  <si>
    <t>51. - 53.</t>
  </si>
  <si>
    <t>10. - 11</t>
  </si>
  <si>
    <t>14. - 15.</t>
  </si>
  <si>
    <t>21. - 23.</t>
  </si>
  <si>
    <t>34. - 36.</t>
  </si>
  <si>
    <t>38. - 39.</t>
  </si>
  <si>
    <t>41. - 42.</t>
  </si>
  <si>
    <t>45. - 46.</t>
  </si>
  <si>
    <t>53. - 54.</t>
  </si>
  <si>
    <t>57. - 59.</t>
  </si>
  <si>
    <t>61. - 63.</t>
  </si>
  <si>
    <t>65. - 67.</t>
  </si>
  <si>
    <t>9.</t>
  </si>
  <si>
    <t>10. - 11.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</si>
</sst>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405]General"/>
    <numFmt numFmtId="165" formatCode="#,##0.00&quot; &quot;[$Kč-405];[Red]&quot;-&quot;#,##0.00&quot; &quot;[$Kč-405]"/>
    <numFmt numFmtId="166" formatCode="[hh]:mm"/>
    <numFmt numFmtId="167" formatCode="0&quot;.&quot;"/>
    <numFmt numFmtId="168" formatCode="0&quot; km&quot;"/>
    <numFmt numFmtId="169" formatCode="[h]:mm"/>
    <numFmt numFmtId="170" formatCode="#,##0.0"/>
    <numFmt numFmtId="171" formatCode="h:mm;@"/>
  </numFmts>
  <fonts count="41">
    <font>
      <sz val="11"/>
      <color theme="1"/>
      <name val="Arial"/>
      <family val="2"/>
      <charset val="238"/>
    </font>
    <font>
      <sz val="11"/>
      <color rgb="FF000000"/>
      <name val="Arial1"/>
      <charset val="238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1"/>
      <charset val="238"/>
    </font>
    <font>
      <b/>
      <sz val="10"/>
      <color rgb="FF000000"/>
      <name val="Arial1"/>
      <charset val="238"/>
    </font>
    <font>
      <b/>
      <sz val="2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FF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408AF6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2FC54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28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8"/>
      <color rgb="FF00FF00"/>
      <name val="Arial"/>
      <family val="2"/>
      <charset val="238"/>
    </font>
    <font>
      <b/>
      <sz val="28"/>
      <color rgb="FF0000FF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2"/>
      <color rgb="FF00FF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color rgb="FF00FF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name val="Arial1"/>
      <charset val="238"/>
    </font>
    <font>
      <b/>
      <sz val="10"/>
      <color rgb="FFFF3300"/>
      <name val="Arial"/>
      <family val="2"/>
      <charset val="238"/>
    </font>
    <font>
      <b/>
      <sz val="14"/>
      <color rgb="FF00FF00"/>
      <name val="Arial"/>
      <family val="2"/>
      <charset val="238"/>
    </font>
    <font>
      <b/>
      <sz val="14"/>
      <color rgb="FF0000FF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75A3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EAA0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8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/>
    <xf numFmtId="164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4" fontId="6" fillId="0" borderId="0"/>
  </cellStyleXfs>
  <cellXfs count="363">
    <xf numFmtId="0" fontId="0" fillId="0" borderId="0" xfId="0"/>
    <xf numFmtId="164" fontId="11" fillId="0" borderId="0" xfId="2" applyFont="1" applyAlignment="1">
      <alignment horizontal="center" vertical="center" textRotation="90" wrapText="1"/>
    </xf>
    <xf numFmtId="164" fontId="9" fillId="0" borderId="0" xfId="2" applyFont="1" applyAlignment="1">
      <alignment horizontal="center" vertical="center" wrapText="1"/>
    </xf>
    <xf numFmtId="164" fontId="9" fillId="3" borderId="12" xfId="2" applyFont="1" applyFill="1" applyBorder="1" applyAlignment="1">
      <alignment horizontal="center" vertical="center" wrapText="1"/>
    </xf>
    <xf numFmtId="164" fontId="7" fillId="3" borderId="12" xfId="2" applyFont="1" applyFill="1" applyBorder="1" applyAlignment="1">
      <alignment horizontal="center" vertical="center" wrapText="1"/>
    </xf>
    <xf numFmtId="164" fontId="9" fillId="2" borderId="6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center" vertical="center" wrapText="1"/>
    </xf>
    <xf numFmtId="164" fontId="9" fillId="2" borderId="8" xfId="2" applyFont="1" applyFill="1" applyBorder="1" applyAlignment="1">
      <alignment horizontal="center" vertical="center" wrapText="1"/>
    </xf>
    <xf numFmtId="164" fontId="11" fillId="2" borderId="7" xfId="2" applyFont="1" applyFill="1" applyBorder="1" applyAlignment="1">
      <alignment vertical="center" textRotation="90" wrapText="1"/>
    </xf>
    <xf numFmtId="164" fontId="8" fillId="2" borderId="7" xfId="2" applyFont="1" applyFill="1" applyBorder="1" applyAlignment="1">
      <alignment vertical="center" textRotation="90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64" fontId="9" fillId="2" borderId="5" xfId="2" applyFont="1" applyFill="1" applyBorder="1" applyAlignment="1">
      <alignment horizontal="center" vertical="center" wrapText="1"/>
    </xf>
    <xf numFmtId="164" fontId="11" fillId="4" borderId="4" xfId="2" applyFont="1" applyFill="1" applyBorder="1" applyAlignment="1">
      <alignment horizontal="center" vertical="center" textRotation="90" wrapText="1"/>
    </xf>
    <xf numFmtId="164" fontId="11" fillId="4" borderId="10" xfId="2" applyFont="1" applyFill="1" applyBorder="1" applyAlignment="1">
      <alignment horizontal="center" vertical="center" textRotation="90" wrapText="1"/>
    </xf>
    <xf numFmtId="164" fontId="11" fillId="4" borderId="0" xfId="2" applyFont="1" applyFill="1" applyAlignment="1">
      <alignment horizontal="center" vertical="center" wrapText="1"/>
    </xf>
    <xf numFmtId="164" fontId="9" fillId="5" borderId="12" xfId="2" applyFont="1" applyFill="1" applyBorder="1" applyAlignment="1">
      <alignment horizontal="center" vertical="center" wrapText="1"/>
    </xf>
    <xf numFmtId="164" fontId="9" fillId="6" borderId="12" xfId="2" applyFont="1" applyFill="1" applyBorder="1" applyAlignment="1">
      <alignment horizontal="center" vertical="center" wrapText="1"/>
    </xf>
    <xf numFmtId="164" fontId="17" fillId="2" borderId="10" xfId="2" applyFont="1" applyFill="1" applyBorder="1" applyAlignment="1">
      <alignment horizontal="center" vertical="center" wrapText="1"/>
    </xf>
    <xf numFmtId="164" fontId="17" fillId="7" borderId="12" xfId="2" applyFont="1" applyFill="1" applyBorder="1" applyAlignment="1">
      <alignment horizontal="center" vertical="center" wrapText="1"/>
    </xf>
    <xf numFmtId="164" fontId="21" fillId="2" borderId="10" xfId="2" applyFont="1" applyFill="1" applyBorder="1" applyAlignment="1">
      <alignment horizontal="center" vertical="center" wrapText="1"/>
    </xf>
    <xf numFmtId="164" fontId="17" fillId="6" borderId="12" xfId="2" applyFont="1" applyFill="1" applyBorder="1" applyAlignment="1">
      <alignment horizontal="center" vertical="center" wrapText="1"/>
    </xf>
    <xf numFmtId="164" fontId="23" fillId="2" borderId="10" xfId="2" applyFont="1" applyFill="1" applyBorder="1" applyAlignment="1">
      <alignment horizontal="center" vertical="center" wrapText="1"/>
    </xf>
    <xf numFmtId="164" fontId="23" fillId="2" borderId="5" xfId="2" applyFont="1" applyFill="1" applyBorder="1" applyAlignment="1">
      <alignment horizontal="center" vertical="center" wrapText="1"/>
    </xf>
    <xf numFmtId="164" fontId="21" fillId="2" borderId="5" xfId="2" applyFont="1" applyFill="1" applyBorder="1" applyAlignment="1">
      <alignment horizontal="center" vertical="center" wrapText="1"/>
    </xf>
    <xf numFmtId="164" fontId="11" fillId="6" borderId="9" xfId="2" applyFont="1" applyFill="1" applyBorder="1" applyAlignment="1">
      <alignment horizontal="center" vertical="center" textRotation="90" wrapText="1"/>
    </xf>
    <xf numFmtId="164" fontId="11" fillId="6" borderId="9" xfId="2" applyFont="1" applyFill="1" applyBorder="1" applyAlignment="1">
      <alignment horizontal="center" vertical="center" wrapText="1"/>
    </xf>
    <xf numFmtId="166" fontId="11" fillId="6" borderId="9" xfId="2" applyNumberFormat="1" applyFont="1" applyFill="1" applyBorder="1" applyAlignment="1">
      <alignment horizontal="center" vertical="center" textRotation="90" wrapText="1"/>
    </xf>
    <xf numFmtId="164" fontId="21" fillId="6" borderId="12" xfId="2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64" fontId="9" fillId="2" borderId="9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4" fontId="12" fillId="2" borderId="4" xfId="2" applyFont="1" applyFill="1" applyBorder="1" applyAlignment="1">
      <alignment horizontal="center" vertical="center" wrapText="1"/>
    </xf>
    <xf numFmtId="164" fontId="12" fillId="2" borderId="10" xfId="2" applyFont="1" applyFill="1" applyBorder="1" applyAlignment="1">
      <alignment horizontal="center" vertical="center" wrapText="1"/>
    </xf>
    <xf numFmtId="164" fontId="12" fillId="2" borderId="9" xfId="2" applyFont="1" applyFill="1" applyBorder="1" applyAlignment="1">
      <alignment horizontal="center" vertical="center" wrapText="1"/>
    </xf>
    <xf numFmtId="164" fontId="9" fillId="2" borderId="10" xfId="2" applyFont="1" applyFill="1" applyBorder="1" applyAlignment="1">
      <alignment horizontal="center" vertical="center" wrapText="1"/>
    </xf>
    <xf numFmtId="164" fontId="12" fillId="0" borderId="0" xfId="2" applyFont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7" fillId="2" borderId="5" xfId="2" applyFont="1" applyFill="1" applyBorder="1" applyAlignment="1">
      <alignment horizontal="center" vertical="center" wrapText="1"/>
    </xf>
    <xf numFmtId="164" fontId="20" fillId="2" borderId="10" xfId="2" applyFont="1" applyFill="1" applyBorder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166" fontId="9" fillId="6" borderId="12" xfId="2" applyNumberFormat="1" applyFont="1" applyFill="1" applyBorder="1" applyAlignment="1">
      <alignment horizontal="center" vertical="center" wrapText="1"/>
    </xf>
    <xf numFmtId="164" fontId="22" fillId="6" borderId="12" xfId="2" applyFont="1" applyFill="1" applyBorder="1" applyAlignment="1">
      <alignment horizontal="center" vertical="center" wrapText="1"/>
    </xf>
    <xf numFmtId="164" fontId="11" fillId="7" borderId="9" xfId="2" applyFont="1" applyFill="1" applyBorder="1" applyAlignment="1">
      <alignment horizontal="center" vertical="center" textRotation="90" wrapText="1"/>
    </xf>
    <xf numFmtId="164" fontId="21" fillId="7" borderId="12" xfId="2" applyFont="1" applyFill="1" applyBorder="1" applyAlignment="1">
      <alignment horizontal="center" vertical="center" wrapText="1"/>
    </xf>
    <xf numFmtId="164" fontId="22" fillId="7" borderId="12" xfId="2" applyFont="1" applyFill="1" applyBorder="1" applyAlignment="1">
      <alignment horizontal="center" vertical="center" wrapText="1"/>
    </xf>
    <xf numFmtId="164" fontId="11" fillId="7" borderId="2" xfId="2" applyFont="1" applyFill="1" applyBorder="1" applyAlignment="1">
      <alignment horizontal="center" vertical="center" textRotation="90" wrapText="1"/>
    </xf>
    <xf numFmtId="164" fontId="11" fillId="7" borderId="15" xfId="2" applyFont="1" applyFill="1" applyBorder="1" applyAlignment="1">
      <alignment horizontal="center" vertical="center" textRotation="90" wrapText="1"/>
    </xf>
    <xf numFmtId="164" fontId="11" fillId="6" borderId="15" xfId="2" applyFont="1" applyFill="1" applyBorder="1" applyAlignment="1">
      <alignment horizontal="center" vertical="center" wrapText="1"/>
    </xf>
    <xf numFmtId="166" fontId="11" fillId="6" borderId="15" xfId="2" applyNumberFormat="1" applyFont="1" applyFill="1" applyBorder="1" applyAlignment="1">
      <alignment horizontal="center" vertical="center" textRotation="90" wrapText="1"/>
    </xf>
    <xf numFmtId="164" fontId="11" fillId="6" borderId="15" xfId="2" applyFont="1" applyFill="1" applyBorder="1" applyAlignment="1">
      <alignment horizontal="center" vertical="center" textRotation="90" wrapText="1"/>
    </xf>
    <xf numFmtId="164" fontId="11" fillId="6" borderId="22" xfId="2" applyFont="1" applyFill="1" applyBorder="1" applyAlignment="1">
      <alignment horizontal="center" vertical="center" textRotation="90" wrapText="1"/>
    </xf>
    <xf numFmtId="164" fontId="9" fillId="6" borderId="17" xfId="2" applyFont="1" applyFill="1" applyBorder="1" applyAlignment="1">
      <alignment horizontal="center" vertical="center" wrapText="1"/>
    </xf>
    <xf numFmtId="166" fontId="9" fillId="6" borderId="17" xfId="2" applyNumberFormat="1" applyFont="1" applyFill="1" applyBorder="1" applyAlignment="1">
      <alignment horizontal="center" vertical="center" wrapText="1"/>
    </xf>
    <xf numFmtId="164" fontId="9" fillId="6" borderId="14" xfId="2" applyFont="1" applyFill="1" applyBorder="1" applyAlignment="1">
      <alignment horizontal="center" vertical="center" wrapText="1"/>
    </xf>
    <xf numFmtId="166" fontId="9" fillId="6" borderId="14" xfId="2" applyNumberFormat="1" applyFont="1" applyFill="1" applyBorder="1" applyAlignment="1">
      <alignment horizontal="center" vertical="center" wrapText="1"/>
    </xf>
    <xf numFmtId="164" fontId="9" fillId="2" borderId="1" xfId="2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vertical="center" textRotation="90" wrapText="1"/>
    </xf>
    <xf numFmtId="164" fontId="24" fillId="2" borderId="10" xfId="2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vertical="center" textRotation="90" wrapText="1"/>
    </xf>
    <xf numFmtId="164" fontId="12" fillId="2" borderId="10" xfId="2" applyFont="1" applyFill="1" applyBorder="1" applyAlignment="1">
      <alignment vertical="center" wrapText="1"/>
    </xf>
    <xf numFmtId="164" fontId="19" fillId="7" borderId="14" xfId="2" applyFont="1" applyFill="1" applyBorder="1" applyAlignment="1">
      <alignment horizontal="center" vertical="center" wrapText="1"/>
    </xf>
    <xf numFmtId="166" fontId="19" fillId="7" borderId="14" xfId="2" applyNumberFormat="1" applyFont="1" applyFill="1" applyBorder="1" applyAlignment="1">
      <alignment horizontal="center" vertical="center" wrapText="1"/>
    </xf>
    <xf numFmtId="164" fontId="19" fillId="7" borderId="12" xfId="2" applyFont="1" applyFill="1" applyBorder="1" applyAlignment="1">
      <alignment horizontal="center" vertical="center" wrapText="1"/>
    </xf>
    <xf numFmtId="166" fontId="19" fillId="7" borderId="12" xfId="2" applyNumberFormat="1" applyFont="1" applyFill="1" applyBorder="1" applyAlignment="1">
      <alignment horizontal="center" vertical="center" wrapText="1"/>
    </xf>
    <xf numFmtId="164" fontId="19" fillId="7" borderId="16" xfId="2" applyFont="1" applyFill="1" applyBorder="1" applyAlignment="1">
      <alignment horizontal="center" vertical="center" wrapText="1"/>
    </xf>
    <xf numFmtId="164" fontId="19" fillId="6" borderId="14" xfId="2" applyFont="1" applyFill="1" applyBorder="1" applyAlignment="1">
      <alignment horizontal="center" vertical="center" wrapText="1"/>
    </xf>
    <xf numFmtId="166" fontId="19" fillId="6" borderId="14" xfId="2" applyNumberFormat="1" applyFont="1" applyFill="1" applyBorder="1" applyAlignment="1">
      <alignment horizontal="center" vertical="center" wrapText="1"/>
    </xf>
    <xf numFmtId="164" fontId="19" fillId="6" borderId="12" xfId="2" applyFont="1" applyFill="1" applyBorder="1" applyAlignment="1">
      <alignment horizontal="center" vertical="center" wrapText="1"/>
    </xf>
    <xf numFmtId="166" fontId="19" fillId="6" borderId="12" xfId="2" applyNumberFormat="1" applyFont="1" applyFill="1" applyBorder="1" applyAlignment="1">
      <alignment horizontal="center" vertical="center" wrapText="1"/>
    </xf>
    <xf numFmtId="164" fontId="19" fillId="2" borderId="7" xfId="2" applyFont="1" applyFill="1" applyBorder="1" applyAlignment="1">
      <alignment horizontal="center" vertical="center" wrapText="1"/>
    </xf>
    <xf numFmtId="164" fontId="19" fillId="7" borderId="17" xfId="2" applyFont="1" applyFill="1" applyBorder="1" applyAlignment="1">
      <alignment horizontal="center" vertical="center" wrapText="1"/>
    </xf>
    <xf numFmtId="164" fontId="26" fillId="2" borderId="7" xfId="2" applyFont="1" applyFill="1" applyBorder="1" applyAlignment="1">
      <alignment vertical="center" textRotation="90" wrapText="1"/>
    </xf>
    <xf numFmtId="164" fontId="19" fillId="0" borderId="0" xfId="2" applyFont="1" applyAlignment="1">
      <alignment horizontal="center" vertical="center" wrapText="1"/>
    </xf>
    <xf numFmtId="164" fontId="25" fillId="7" borderId="9" xfId="2" applyFont="1" applyFill="1" applyBorder="1" applyAlignment="1">
      <alignment horizontal="center" vertical="center" textRotation="90" wrapText="1"/>
    </xf>
    <xf numFmtId="164" fontId="25" fillId="2" borderId="7" xfId="2" applyFont="1" applyFill="1" applyBorder="1" applyAlignment="1">
      <alignment vertical="center" textRotation="90" wrapText="1"/>
    </xf>
    <xf numFmtId="164" fontId="25" fillId="7" borderId="9" xfId="2" applyFont="1" applyFill="1" applyBorder="1" applyAlignment="1">
      <alignment horizontal="center" vertical="center" wrapText="1"/>
    </xf>
    <xf numFmtId="166" fontId="25" fillId="7" borderId="9" xfId="2" applyNumberFormat="1" applyFont="1" applyFill="1" applyBorder="1" applyAlignment="1">
      <alignment horizontal="center" vertical="center" textRotation="90" wrapText="1"/>
    </xf>
    <xf numFmtId="166" fontId="19" fillId="7" borderId="17" xfId="2" applyNumberFormat="1" applyFont="1" applyFill="1" applyBorder="1" applyAlignment="1">
      <alignment horizontal="center" vertical="center" wrapText="1"/>
    </xf>
    <xf numFmtId="166" fontId="19" fillId="0" borderId="0" xfId="2" applyNumberFormat="1" applyFont="1" applyAlignment="1">
      <alignment horizontal="center" vertical="center" wrapText="1"/>
    </xf>
    <xf numFmtId="164" fontId="19" fillId="2" borderId="8" xfId="2" applyFont="1" applyFill="1" applyBorder="1" applyAlignment="1">
      <alignment horizontal="center" vertical="center" wrapText="1"/>
    </xf>
    <xf numFmtId="164" fontId="25" fillId="7" borderId="15" xfId="2" applyFont="1" applyFill="1" applyBorder="1" applyAlignment="1">
      <alignment horizontal="center" vertical="center" wrapText="1"/>
    </xf>
    <xf numFmtId="166" fontId="25" fillId="7" borderId="15" xfId="2" applyNumberFormat="1" applyFont="1" applyFill="1" applyBorder="1" applyAlignment="1">
      <alignment horizontal="center" vertical="center" textRotation="90" wrapText="1"/>
    </xf>
    <xf numFmtId="164" fontId="25" fillId="7" borderId="22" xfId="2" applyFont="1" applyFill="1" applyBorder="1" applyAlignment="1">
      <alignment horizontal="center" vertical="center" textRotation="90" wrapText="1"/>
    </xf>
    <xf numFmtId="164" fontId="25" fillId="7" borderId="2" xfId="2" applyFont="1" applyFill="1" applyBorder="1" applyAlignment="1">
      <alignment horizontal="center" vertical="center" textRotation="90" wrapText="1"/>
    </xf>
    <xf numFmtId="164" fontId="11" fillId="8" borderId="9" xfId="2" applyFont="1" applyFill="1" applyBorder="1" applyAlignment="1">
      <alignment horizontal="center" vertical="center" textRotation="90" wrapText="1"/>
    </xf>
    <xf numFmtId="164" fontId="19" fillId="8" borderId="14" xfId="2" applyFont="1" applyFill="1" applyBorder="1" applyAlignment="1">
      <alignment horizontal="center" vertical="center" wrapText="1"/>
    </xf>
    <xf numFmtId="164" fontId="19" fillId="8" borderId="12" xfId="2" applyFont="1" applyFill="1" applyBorder="1" applyAlignment="1">
      <alignment horizontal="center" vertical="center" wrapText="1"/>
    </xf>
    <xf numFmtId="164" fontId="19" fillId="8" borderId="17" xfId="2" applyFont="1" applyFill="1" applyBorder="1" applyAlignment="1">
      <alignment horizontal="center" vertical="center" wrapText="1"/>
    </xf>
    <xf numFmtId="164" fontId="11" fillId="9" borderId="9" xfId="2" applyFont="1" applyFill="1" applyBorder="1" applyAlignment="1">
      <alignment horizontal="center" vertical="center" textRotation="90" wrapText="1"/>
    </xf>
    <xf numFmtId="164" fontId="19" fillId="9" borderId="14" xfId="2" applyFont="1" applyFill="1" applyBorder="1" applyAlignment="1">
      <alignment horizontal="center" vertical="center" wrapText="1"/>
    </xf>
    <xf numFmtId="164" fontId="19" fillId="9" borderId="12" xfId="2" applyFont="1" applyFill="1" applyBorder="1" applyAlignment="1">
      <alignment horizontal="center" vertical="center" wrapText="1"/>
    </xf>
    <xf numFmtId="164" fontId="19" fillId="9" borderId="17" xfId="2" applyFont="1" applyFill="1" applyBorder="1" applyAlignment="1">
      <alignment horizontal="center" vertical="center" wrapText="1"/>
    </xf>
    <xf numFmtId="164" fontId="11" fillId="10" borderId="9" xfId="2" applyFont="1" applyFill="1" applyBorder="1" applyAlignment="1">
      <alignment horizontal="center" vertical="center" textRotation="90" wrapText="1"/>
    </xf>
    <xf numFmtId="164" fontId="19" fillId="10" borderId="14" xfId="2" applyFont="1" applyFill="1" applyBorder="1" applyAlignment="1">
      <alignment horizontal="center" vertical="center" wrapText="1"/>
    </xf>
    <xf numFmtId="164" fontId="19" fillId="10" borderId="12" xfId="2" applyFont="1" applyFill="1" applyBorder="1" applyAlignment="1">
      <alignment horizontal="center" vertical="center" wrapText="1"/>
    </xf>
    <xf numFmtId="164" fontId="19" fillId="10" borderId="17" xfId="2" applyFont="1" applyFill="1" applyBorder="1" applyAlignment="1">
      <alignment horizontal="center" vertical="center" wrapText="1"/>
    </xf>
    <xf numFmtId="0" fontId="9" fillId="0" borderId="0" xfId="2" applyNumberFormat="1" applyFont="1" applyAlignment="1">
      <alignment horizontal="center" vertical="center" wrapText="1"/>
    </xf>
    <xf numFmtId="164" fontId="19" fillId="11" borderId="14" xfId="2" applyFont="1" applyFill="1" applyBorder="1" applyAlignment="1">
      <alignment horizontal="center" vertical="center" wrapText="1"/>
    </xf>
    <xf numFmtId="164" fontId="25" fillId="11" borderId="9" xfId="2" applyFont="1" applyFill="1" applyBorder="1" applyAlignment="1">
      <alignment horizontal="center" vertical="center" textRotation="90" wrapText="1"/>
    </xf>
    <xf numFmtId="164" fontId="12" fillId="6" borderId="5" xfId="2" applyFont="1" applyFill="1" applyBorder="1" applyAlignment="1">
      <alignment horizontal="center" vertical="center" wrapText="1"/>
    </xf>
    <xf numFmtId="167" fontId="9" fillId="3" borderId="12" xfId="2" applyNumberFormat="1" applyFont="1" applyFill="1" applyBorder="1" applyAlignment="1">
      <alignment horizontal="center" vertical="center" wrapText="1"/>
    </xf>
    <xf numFmtId="164" fontId="21" fillId="7" borderId="17" xfId="2" applyFont="1" applyFill="1" applyBorder="1" applyAlignment="1">
      <alignment horizontal="center" vertical="center" wrapText="1"/>
    </xf>
    <xf numFmtId="164" fontId="19" fillId="11" borderId="15" xfId="2" applyFont="1" applyFill="1" applyBorder="1" applyAlignment="1">
      <alignment horizontal="center" vertical="center" wrapText="1"/>
    </xf>
    <xf numFmtId="164" fontId="19" fillId="8" borderId="15" xfId="2" applyFont="1" applyFill="1" applyBorder="1" applyAlignment="1">
      <alignment horizontal="center" vertical="center" wrapText="1"/>
    </xf>
    <xf numFmtId="164" fontId="19" fillId="9" borderId="15" xfId="2" applyFont="1" applyFill="1" applyBorder="1" applyAlignment="1">
      <alignment horizontal="center" vertical="center" wrapText="1"/>
    </xf>
    <xf numFmtId="164" fontId="19" fillId="10" borderId="15" xfId="2" applyFont="1" applyFill="1" applyBorder="1" applyAlignment="1">
      <alignment horizontal="center" vertical="center" wrapText="1"/>
    </xf>
    <xf numFmtId="164" fontId="21" fillId="6" borderId="17" xfId="2" applyFont="1" applyFill="1" applyBorder="1" applyAlignment="1">
      <alignment horizontal="center" vertical="center" wrapText="1"/>
    </xf>
    <xf numFmtId="167" fontId="9" fillId="5" borderId="14" xfId="2" applyNumberFormat="1" applyFont="1" applyFill="1" applyBorder="1" applyAlignment="1">
      <alignment horizontal="center" vertical="center" wrapText="1"/>
    </xf>
    <xf numFmtId="164" fontId="9" fillId="5" borderId="14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vertical="center" textRotation="90" wrapText="1"/>
    </xf>
    <xf numFmtId="164" fontId="28" fillId="2" borderId="7" xfId="2" applyFont="1" applyFill="1" applyBorder="1" applyAlignment="1">
      <alignment vertical="center" textRotation="90" wrapText="1"/>
    </xf>
    <xf numFmtId="164" fontId="29" fillId="2" borderId="7" xfId="2" applyFont="1" applyFill="1" applyBorder="1" applyAlignment="1">
      <alignment vertical="center" textRotation="90" wrapText="1"/>
    </xf>
    <xf numFmtId="164" fontId="27" fillId="2" borderId="7" xfId="2" applyFont="1" applyFill="1" applyBorder="1" applyAlignment="1">
      <alignment vertical="center" textRotation="90" wrapText="1"/>
    </xf>
    <xf numFmtId="164" fontId="19" fillId="2" borderId="38" xfId="2" applyFont="1" applyFill="1" applyBorder="1" applyAlignment="1">
      <alignment horizontal="center" vertical="center" wrapText="1"/>
    </xf>
    <xf numFmtId="164" fontId="9" fillId="3" borderId="18" xfId="2" applyFont="1" applyFill="1" applyBorder="1" applyAlignment="1">
      <alignment horizontal="center" vertical="center" wrapText="1"/>
    </xf>
    <xf numFmtId="164" fontId="9" fillId="3" borderId="14" xfId="2" applyFont="1" applyFill="1" applyBorder="1" applyAlignment="1">
      <alignment horizontal="center" vertical="center" wrapText="1"/>
    </xf>
    <xf numFmtId="164" fontId="22" fillId="2" borderId="10" xfId="2" applyFont="1" applyFill="1" applyBorder="1" applyAlignment="1">
      <alignment horizontal="center" vertical="center" wrapText="1"/>
    </xf>
    <xf numFmtId="164" fontId="22" fillId="2" borderId="5" xfId="2" applyFont="1" applyFill="1" applyBorder="1" applyAlignment="1">
      <alignment horizontal="center" vertical="center" wrapText="1"/>
    </xf>
    <xf numFmtId="164" fontId="11" fillId="2" borderId="6" xfId="2" applyFont="1" applyFill="1" applyBorder="1" applyAlignment="1">
      <alignment vertical="center" textRotation="90" wrapText="1"/>
    </xf>
    <xf numFmtId="0" fontId="15" fillId="2" borderId="1" xfId="0" applyFont="1" applyFill="1" applyBorder="1" applyAlignment="1">
      <alignment horizontal="center" vertical="center" wrapText="1"/>
    </xf>
    <xf numFmtId="164" fontId="17" fillId="3" borderId="14" xfId="2" applyFont="1" applyFill="1" applyBorder="1" applyAlignment="1">
      <alignment horizontal="center" vertical="center" wrapText="1"/>
    </xf>
    <xf numFmtId="164" fontId="17" fillId="5" borderId="14" xfId="2" applyFont="1" applyFill="1" applyBorder="1" applyAlignment="1">
      <alignment horizontal="center" vertical="center" wrapText="1"/>
    </xf>
    <xf numFmtId="164" fontId="22" fillId="3" borderId="14" xfId="2" applyFont="1" applyFill="1" applyBorder="1" applyAlignment="1">
      <alignment horizontal="center" vertical="center" wrapText="1"/>
    </xf>
    <xf numFmtId="164" fontId="22" fillId="5" borderId="14" xfId="2" applyFont="1" applyFill="1" applyBorder="1" applyAlignment="1">
      <alignment horizontal="center" vertical="center" wrapText="1"/>
    </xf>
    <xf numFmtId="164" fontId="21" fillId="3" borderId="14" xfId="2" applyFont="1" applyFill="1" applyBorder="1" applyAlignment="1">
      <alignment horizontal="center" vertical="center" wrapText="1"/>
    </xf>
    <xf numFmtId="164" fontId="21" fillId="5" borderId="14" xfId="2" applyFont="1" applyFill="1" applyBorder="1" applyAlignment="1">
      <alignment horizontal="center" vertical="center" wrapText="1"/>
    </xf>
    <xf numFmtId="167" fontId="19" fillId="7" borderId="14" xfId="2" applyNumberFormat="1" applyFont="1" applyFill="1" applyBorder="1" applyAlignment="1">
      <alignment horizontal="center" vertical="center" wrapText="1"/>
    </xf>
    <xf numFmtId="167" fontId="19" fillId="6" borderId="14" xfId="2" applyNumberFormat="1" applyFont="1" applyFill="1" applyBorder="1" applyAlignment="1">
      <alignment horizontal="center" vertical="center" wrapText="1"/>
    </xf>
    <xf numFmtId="0" fontId="19" fillId="7" borderId="14" xfId="2" applyNumberFormat="1" applyFont="1" applyFill="1" applyBorder="1" applyAlignment="1">
      <alignment horizontal="center" vertical="center" wrapText="1"/>
    </xf>
    <xf numFmtId="0" fontId="19" fillId="6" borderId="14" xfId="2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7" fontId="13" fillId="0" borderId="25" xfId="0" applyNumberFormat="1" applyFont="1" applyBorder="1" applyAlignment="1">
      <alignment horizontal="center" vertical="center"/>
    </xf>
    <xf numFmtId="167" fontId="13" fillId="0" borderId="30" xfId="0" applyNumberFormat="1" applyFont="1" applyBorder="1" applyAlignment="1">
      <alignment horizontal="center" vertical="center"/>
    </xf>
    <xf numFmtId="167" fontId="16" fillId="0" borderId="27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167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67" fontId="19" fillId="2" borderId="7" xfId="2" applyNumberFormat="1" applyFont="1" applyFill="1" applyBorder="1" applyAlignment="1">
      <alignment horizontal="center" vertical="center" wrapText="1"/>
    </xf>
    <xf numFmtId="167" fontId="25" fillId="7" borderId="3" xfId="2" applyNumberFormat="1" applyFont="1" applyFill="1" applyBorder="1" applyAlignment="1">
      <alignment horizontal="center" vertical="center" textRotation="90" wrapText="1"/>
    </xf>
    <xf numFmtId="167" fontId="25" fillId="2" borderId="7" xfId="2" applyNumberFormat="1" applyFont="1" applyFill="1" applyBorder="1" applyAlignment="1">
      <alignment vertical="center" textRotation="90" wrapText="1"/>
    </xf>
    <xf numFmtId="167" fontId="19" fillId="7" borderId="21" xfId="2" applyNumberFormat="1" applyFont="1" applyFill="1" applyBorder="1" applyAlignment="1">
      <alignment horizontal="center" vertical="center" wrapText="1"/>
    </xf>
    <xf numFmtId="167" fontId="19" fillId="7" borderId="18" xfId="2" applyNumberFormat="1" applyFont="1" applyFill="1" applyBorder="1" applyAlignment="1">
      <alignment horizontal="center" vertical="center" wrapText="1"/>
    </xf>
    <xf numFmtId="167" fontId="19" fillId="2" borderId="37" xfId="2" applyNumberFormat="1" applyFont="1" applyFill="1" applyBorder="1" applyAlignment="1">
      <alignment horizontal="center" vertical="center" wrapText="1"/>
    </xf>
    <xf numFmtId="167" fontId="19" fillId="0" borderId="0" xfId="2" applyNumberFormat="1" applyFont="1" applyAlignment="1">
      <alignment horizontal="center" vertical="center" wrapText="1"/>
    </xf>
    <xf numFmtId="167" fontId="9" fillId="2" borderId="7" xfId="2" applyNumberFormat="1" applyFont="1" applyFill="1" applyBorder="1" applyAlignment="1">
      <alignment horizontal="center" vertical="center" wrapText="1"/>
    </xf>
    <xf numFmtId="167" fontId="9" fillId="2" borderId="6" xfId="2" applyNumberFormat="1" applyFont="1" applyFill="1" applyBorder="1" applyAlignment="1">
      <alignment horizontal="center" vertical="center" wrapText="1"/>
    </xf>
    <xf numFmtId="167" fontId="11" fillId="6" borderId="9" xfId="2" applyNumberFormat="1" applyFont="1" applyFill="1" applyBorder="1" applyAlignment="1">
      <alignment horizontal="center" vertical="center" textRotation="90" wrapText="1"/>
    </xf>
    <xf numFmtId="167" fontId="11" fillId="2" borderId="7" xfId="2" applyNumberFormat="1" applyFont="1" applyFill="1" applyBorder="1" applyAlignment="1">
      <alignment vertical="center" textRotation="90" wrapText="1"/>
    </xf>
    <xf numFmtId="167" fontId="19" fillId="6" borderId="19" xfId="2" applyNumberFormat="1" applyFont="1" applyFill="1" applyBorder="1" applyAlignment="1">
      <alignment horizontal="center" vertical="center" wrapText="1"/>
    </xf>
    <xf numFmtId="167" fontId="19" fillId="6" borderId="24" xfId="2" applyNumberFormat="1" applyFont="1" applyFill="1" applyBorder="1" applyAlignment="1">
      <alignment horizontal="center" vertical="center" wrapText="1"/>
    </xf>
    <xf numFmtId="167" fontId="19" fillId="2" borderId="39" xfId="2" applyNumberFormat="1" applyFont="1" applyFill="1" applyBorder="1" applyAlignment="1">
      <alignment horizontal="center" vertical="center" wrapText="1"/>
    </xf>
    <xf numFmtId="167" fontId="9" fillId="0" borderId="0" xfId="2" applyNumberFormat="1" applyFont="1" applyAlignment="1">
      <alignment horizontal="center" vertical="center" wrapText="1"/>
    </xf>
    <xf numFmtId="167" fontId="19" fillId="2" borderId="6" xfId="2" applyNumberFormat="1" applyFont="1" applyFill="1" applyBorder="1" applyAlignment="1">
      <alignment horizontal="center" vertical="center" wrapText="1"/>
    </xf>
    <xf numFmtId="167" fontId="19" fillId="7" borderId="19" xfId="2" applyNumberFormat="1" applyFont="1" applyFill="1" applyBorder="1" applyAlignment="1">
      <alignment horizontal="center" vertical="center" wrapText="1"/>
    </xf>
    <xf numFmtId="167" fontId="19" fillId="7" borderId="24" xfId="2" applyNumberFormat="1" applyFont="1" applyFill="1" applyBorder="1" applyAlignment="1">
      <alignment horizontal="center" vertical="center" wrapText="1"/>
    </xf>
    <xf numFmtId="167" fontId="11" fillId="6" borderId="18" xfId="2" applyNumberFormat="1" applyFont="1" applyFill="1" applyBorder="1" applyAlignment="1">
      <alignment horizontal="center" vertical="center" textRotation="90" wrapText="1"/>
    </xf>
    <xf numFmtId="167" fontId="25" fillId="7" borderId="18" xfId="2" applyNumberFormat="1" applyFont="1" applyFill="1" applyBorder="1" applyAlignment="1">
      <alignment horizontal="center" vertical="center" textRotation="90" wrapText="1"/>
    </xf>
    <xf numFmtId="167" fontId="19" fillId="6" borderId="13" xfId="2" applyNumberFormat="1" applyFont="1" applyFill="1" applyBorder="1" applyAlignment="1">
      <alignment horizontal="center" vertical="center" wrapText="1"/>
    </xf>
    <xf numFmtId="167" fontId="19" fillId="6" borderId="20" xfId="2" applyNumberFormat="1" applyFont="1" applyFill="1" applyBorder="1" applyAlignment="1">
      <alignment horizontal="center" vertical="center" wrapText="1"/>
    </xf>
    <xf numFmtId="167" fontId="11" fillId="6" borderId="15" xfId="2" applyNumberFormat="1" applyFont="1" applyFill="1" applyBorder="1" applyAlignment="1">
      <alignment horizontal="center" vertical="center" textRotation="90" wrapText="1"/>
    </xf>
    <xf numFmtId="167" fontId="8" fillId="2" borderId="7" xfId="2" applyNumberFormat="1" applyFont="1" applyFill="1" applyBorder="1" applyAlignment="1">
      <alignment vertical="center" textRotation="90" wrapText="1"/>
    </xf>
    <xf numFmtId="167" fontId="25" fillId="7" borderId="15" xfId="2" applyNumberFormat="1" applyFont="1" applyFill="1" applyBorder="1" applyAlignment="1">
      <alignment horizontal="center" vertical="center" textRotation="90" wrapText="1"/>
    </xf>
    <xf numFmtId="167" fontId="26" fillId="2" borderId="7" xfId="2" applyNumberFormat="1" applyFont="1" applyFill="1" applyBorder="1" applyAlignment="1">
      <alignment vertical="center" textRotation="90" wrapText="1"/>
    </xf>
    <xf numFmtId="167" fontId="25" fillId="7" borderId="9" xfId="2" applyNumberFormat="1" applyFont="1" applyFill="1" applyBorder="1" applyAlignment="1">
      <alignment horizontal="center" vertical="center" textRotation="90" wrapText="1"/>
    </xf>
    <xf numFmtId="164" fontId="7" fillId="5" borderId="14" xfId="2" applyFont="1" applyFill="1" applyBorder="1" applyAlignment="1">
      <alignment horizontal="center" vertical="center" wrapText="1"/>
    </xf>
    <xf numFmtId="167" fontId="9" fillId="2" borderId="38" xfId="2" applyNumberFormat="1" applyFont="1" applyFill="1" applyBorder="1" applyAlignment="1">
      <alignment horizontal="center" vertical="center" wrapText="1"/>
    </xf>
    <xf numFmtId="164" fontId="7" fillId="2" borderId="38" xfId="2" applyFont="1" applyFill="1" applyBorder="1" applyAlignment="1">
      <alignment horizontal="center" vertical="center" wrapText="1"/>
    </xf>
    <xf numFmtId="164" fontId="9" fillId="2" borderId="38" xfId="2" applyFont="1" applyFill="1" applyBorder="1" applyAlignment="1">
      <alignment horizontal="center" vertical="center" wrapText="1"/>
    </xf>
    <xf numFmtId="164" fontId="17" fillId="2" borderId="38" xfId="2" applyFont="1" applyFill="1" applyBorder="1" applyAlignment="1">
      <alignment horizontal="center" vertical="center" wrapText="1"/>
    </xf>
    <xf numFmtId="164" fontId="22" fillId="2" borderId="38" xfId="2" applyFont="1" applyFill="1" applyBorder="1" applyAlignment="1">
      <alignment horizontal="center" vertical="center" wrapText="1"/>
    </xf>
    <xf numFmtId="164" fontId="21" fillId="2" borderId="44" xfId="2" applyFont="1" applyFill="1" applyBorder="1" applyAlignment="1">
      <alignment horizontal="center" vertical="center" wrapText="1"/>
    </xf>
    <xf numFmtId="164" fontId="9" fillId="5" borderId="18" xfId="2" applyFont="1" applyFill="1" applyBorder="1" applyAlignment="1">
      <alignment horizontal="center" vertical="center" wrapText="1"/>
    </xf>
    <xf numFmtId="167" fontId="16" fillId="0" borderId="26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167" fontId="31" fillId="0" borderId="14" xfId="0" applyNumberFormat="1" applyFont="1" applyBorder="1" applyAlignment="1">
      <alignment horizontal="center" vertical="center"/>
    </xf>
    <xf numFmtId="0" fontId="34" fillId="0" borderId="0" xfId="0" applyFont="1"/>
    <xf numFmtId="167" fontId="32" fillId="0" borderId="14" xfId="0" applyNumberFormat="1" applyFont="1" applyBorder="1" applyAlignment="1">
      <alignment horizontal="center" vertical="center"/>
    </xf>
    <xf numFmtId="167" fontId="32" fillId="0" borderId="33" xfId="0" applyNumberFormat="1" applyFont="1" applyBorder="1" applyAlignment="1">
      <alignment horizontal="center" vertical="center"/>
    </xf>
    <xf numFmtId="0" fontId="35" fillId="0" borderId="0" xfId="0" applyFont="1"/>
    <xf numFmtId="167" fontId="30" fillId="0" borderId="46" xfId="0" applyNumberFormat="1" applyFont="1" applyBorder="1" applyAlignment="1">
      <alignment horizontal="center" vertical="center"/>
    </xf>
    <xf numFmtId="167" fontId="30" fillId="0" borderId="42" xfId="0" applyNumberFormat="1" applyFont="1" applyBorder="1" applyAlignment="1">
      <alignment horizontal="center" vertical="center"/>
    </xf>
    <xf numFmtId="0" fontId="36" fillId="0" borderId="0" xfId="0" applyFont="1"/>
    <xf numFmtId="164" fontId="9" fillId="12" borderId="12" xfId="2" applyFont="1" applyFill="1" applyBorder="1" applyAlignment="1">
      <alignment horizontal="center" vertical="center" wrapText="1"/>
    </xf>
    <xf numFmtId="167" fontId="9" fillId="12" borderId="12" xfId="2" applyNumberFormat="1" applyFont="1" applyFill="1" applyBorder="1" applyAlignment="1">
      <alignment horizontal="center" vertical="center" wrapText="1"/>
    </xf>
    <xf numFmtId="164" fontId="7" fillId="12" borderId="12" xfId="2" applyFont="1" applyFill="1" applyBorder="1" applyAlignment="1">
      <alignment horizontal="center" vertical="center" wrapText="1"/>
    </xf>
    <xf numFmtId="164" fontId="17" fillId="12" borderId="12" xfId="2" applyFont="1" applyFill="1" applyBorder="1" applyAlignment="1">
      <alignment horizontal="center" vertical="center" wrapText="1"/>
    </xf>
    <xf numFmtId="164" fontId="22" fillId="12" borderId="12" xfId="2" applyFont="1" applyFill="1" applyBorder="1" applyAlignment="1">
      <alignment horizontal="center" vertical="center" wrapText="1"/>
    </xf>
    <xf numFmtId="164" fontId="21" fillId="12" borderId="41" xfId="2" applyFont="1" applyFill="1" applyBorder="1" applyAlignment="1">
      <alignment horizontal="center" vertical="center" wrapText="1"/>
    </xf>
    <xf numFmtId="170" fontId="19" fillId="2" borderId="7" xfId="2" applyNumberFormat="1" applyFont="1" applyFill="1" applyBorder="1" applyAlignment="1">
      <alignment horizontal="center" vertical="center" wrapText="1"/>
    </xf>
    <xf numFmtId="170" fontId="25" fillId="7" borderId="9" xfId="2" applyNumberFormat="1" applyFont="1" applyFill="1" applyBorder="1" applyAlignment="1">
      <alignment horizontal="center" vertical="center" textRotation="90" wrapText="1"/>
    </xf>
    <xf numFmtId="170" fontId="25" fillId="2" borderId="7" xfId="2" applyNumberFormat="1" applyFont="1" applyFill="1" applyBorder="1" applyAlignment="1">
      <alignment vertical="center" textRotation="90" wrapText="1"/>
    </xf>
    <xf numFmtId="170" fontId="19" fillId="7" borderId="14" xfId="2" applyNumberFormat="1" applyFont="1" applyFill="1" applyBorder="1" applyAlignment="1">
      <alignment horizontal="center" vertical="center" wrapText="1"/>
    </xf>
    <xf numFmtId="170" fontId="19" fillId="7" borderId="12" xfId="2" applyNumberFormat="1" applyFont="1" applyFill="1" applyBorder="1" applyAlignment="1">
      <alignment horizontal="center" vertical="center" wrapText="1"/>
    </xf>
    <xf numFmtId="170" fontId="19" fillId="7" borderId="17" xfId="2" applyNumberFormat="1" applyFont="1" applyFill="1" applyBorder="1" applyAlignment="1">
      <alignment horizontal="center" vertical="center" wrapText="1"/>
    </xf>
    <xf numFmtId="170" fontId="26" fillId="2" borderId="7" xfId="2" applyNumberFormat="1" applyFont="1" applyFill="1" applyBorder="1" applyAlignment="1">
      <alignment vertical="center" textRotation="90" wrapText="1"/>
    </xf>
    <xf numFmtId="170" fontId="19" fillId="0" borderId="0" xfId="2" applyNumberFormat="1" applyFont="1" applyAlignment="1">
      <alignment horizontal="center" vertical="center" wrapText="1"/>
    </xf>
    <xf numFmtId="164" fontId="7" fillId="3" borderId="14" xfId="2" applyFont="1" applyFill="1" applyBorder="1" applyAlignment="1">
      <alignment horizontal="center" vertical="center" wrapText="1"/>
    </xf>
    <xf numFmtId="164" fontId="7" fillId="5" borderId="12" xfId="2" applyFont="1" applyFill="1" applyBorder="1" applyAlignment="1">
      <alignment horizontal="center" vertical="center" wrapText="1"/>
    </xf>
    <xf numFmtId="164" fontId="37" fillId="12" borderId="12" xfId="2" applyFont="1" applyFill="1" applyBorder="1" applyAlignment="1">
      <alignment horizontal="center" vertical="center" wrapText="1"/>
    </xf>
    <xf numFmtId="167" fontId="19" fillId="5" borderId="14" xfId="2" applyNumberFormat="1" applyFont="1" applyFill="1" applyBorder="1" applyAlignment="1">
      <alignment horizontal="center" vertical="center" wrapText="1"/>
    </xf>
    <xf numFmtId="164" fontId="19" fillId="5" borderId="12" xfId="2" applyFont="1" applyFill="1" applyBorder="1" applyAlignment="1">
      <alignment horizontal="center" vertical="center" wrapText="1"/>
    </xf>
    <xf numFmtId="164" fontId="19" fillId="5" borderId="14" xfId="2" applyFont="1" applyFill="1" applyBorder="1" applyAlignment="1">
      <alignment horizontal="center" vertical="center" wrapText="1"/>
    </xf>
    <xf numFmtId="164" fontId="38" fillId="5" borderId="14" xfId="2" applyFont="1" applyFill="1" applyBorder="1" applyAlignment="1">
      <alignment horizontal="center" vertical="center" wrapText="1"/>
    </xf>
    <xf numFmtId="164" fontId="19" fillId="13" borderId="12" xfId="2" applyFont="1" applyFill="1" applyBorder="1" applyAlignment="1">
      <alignment horizontal="center" vertical="center" wrapText="1"/>
    </xf>
    <xf numFmtId="167" fontId="19" fillId="12" borderId="12" xfId="2" applyNumberFormat="1" applyFont="1" applyFill="1" applyBorder="1" applyAlignment="1">
      <alignment horizontal="center" vertical="center" wrapText="1"/>
    </xf>
    <xf numFmtId="164" fontId="19" fillId="12" borderId="12" xfId="2" applyFont="1" applyFill="1" applyBorder="1" applyAlignment="1">
      <alignment horizontal="center" vertical="center" wrapText="1"/>
    </xf>
    <xf numFmtId="171" fontId="9" fillId="6" borderId="12" xfId="2" applyNumberFormat="1" applyFont="1" applyFill="1" applyBorder="1" applyAlignment="1">
      <alignment horizontal="center" vertical="center" wrapText="1"/>
    </xf>
    <xf numFmtId="0" fontId="17" fillId="6" borderId="14" xfId="2" applyNumberFormat="1" applyFont="1" applyFill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167" fontId="19" fillId="7" borderId="25" xfId="2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wrapText="1"/>
    </xf>
    <xf numFmtId="168" fontId="18" fillId="7" borderId="12" xfId="0" applyNumberFormat="1" applyFont="1" applyFill="1" applyBorder="1" applyAlignment="1">
      <alignment horizontal="center" wrapText="1"/>
    </xf>
    <xf numFmtId="49" fontId="18" fillId="7" borderId="12" xfId="0" applyNumberFormat="1" applyFont="1" applyFill="1" applyBorder="1" applyAlignment="1">
      <alignment horizontal="center" wrapText="1"/>
    </xf>
    <xf numFmtId="168" fontId="18" fillId="7" borderId="12" xfId="0" applyNumberFormat="1" applyFont="1" applyFill="1" applyBorder="1" applyAlignment="1">
      <alignment horizontal="center" vertical="center"/>
    </xf>
    <xf numFmtId="169" fontId="18" fillId="7" borderId="12" xfId="0" applyNumberFormat="1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wrapText="1"/>
    </xf>
    <xf numFmtId="168" fontId="18" fillId="7" borderId="14" xfId="0" applyNumberFormat="1" applyFont="1" applyFill="1" applyBorder="1" applyAlignment="1">
      <alignment horizontal="center" wrapText="1"/>
    </xf>
    <xf numFmtId="49" fontId="18" fillId="7" borderId="14" xfId="0" applyNumberFormat="1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164" fontId="19" fillId="7" borderId="21" xfId="2" applyFont="1" applyFill="1" applyBorder="1" applyAlignment="1">
      <alignment horizontal="center" vertical="center" wrapText="1"/>
    </xf>
    <xf numFmtId="164" fontId="17" fillId="7" borderId="48" xfId="2" applyFont="1" applyFill="1" applyBorder="1" applyAlignment="1">
      <alignment horizontal="center" vertical="center" wrapText="1"/>
    </xf>
    <xf numFmtId="164" fontId="22" fillId="7" borderId="48" xfId="2" applyFont="1" applyFill="1" applyBorder="1" applyAlignment="1">
      <alignment horizontal="center" vertical="center" wrapText="1"/>
    </xf>
    <xf numFmtId="164" fontId="21" fillId="7" borderId="48" xfId="2" applyFont="1" applyFill="1" applyBorder="1" applyAlignment="1">
      <alignment horizontal="center" vertical="center" wrapText="1"/>
    </xf>
    <xf numFmtId="164" fontId="26" fillId="2" borderId="37" xfId="2" applyFont="1" applyFill="1" applyBorder="1" applyAlignment="1">
      <alignment vertical="center" textRotation="90" wrapText="1"/>
    </xf>
    <xf numFmtId="0" fontId="18" fillId="7" borderId="14" xfId="0" applyFont="1" applyFill="1" applyBorder="1" applyAlignment="1">
      <alignment horizontal="center" vertical="center"/>
    </xf>
    <xf numFmtId="169" fontId="18" fillId="7" borderId="14" xfId="0" applyNumberFormat="1" applyFont="1" applyFill="1" applyBorder="1" applyAlignment="1">
      <alignment horizontal="center" wrapText="1"/>
    </xf>
    <xf numFmtId="0" fontId="18" fillId="7" borderId="12" xfId="0" applyFont="1" applyFill="1" applyBorder="1" applyAlignment="1">
      <alignment horizontal="center" vertical="center"/>
    </xf>
    <xf numFmtId="169" fontId="18" fillId="7" borderId="12" xfId="0" applyNumberFormat="1" applyFont="1" applyFill="1" applyBorder="1" applyAlignment="1">
      <alignment horizontal="center" wrapText="1"/>
    </xf>
    <xf numFmtId="169" fontId="18" fillId="7" borderId="12" xfId="0" applyNumberFormat="1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/>
    </xf>
    <xf numFmtId="0" fontId="18" fillId="13" borderId="47" xfId="0" applyFont="1" applyFill="1" applyBorder="1" applyAlignment="1">
      <alignment horizontal="center" vertical="center" wrapText="1"/>
    </xf>
    <xf numFmtId="164" fontId="7" fillId="7" borderId="12" xfId="2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wrapText="1"/>
    </xf>
    <xf numFmtId="167" fontId="9" fillId="12" borderId="14" xfId="2" applyNumberFormat="1" applyFont="1" applyFill="1" applyBorder="1" applyAlignment="1">
      <alignment horizontal="center" vertical="center" wrapText="1"/>
    </xf>
    <xf numFmtId="164" fontId="7" fillId="12" borderId="14" xfId="2" applyFont="1" applyFill="1" applyBorder="1" applyAlignment="1">
      <alignment horizontal="center" vertical="center" wrapText="1"/>
    </xf>
    <xf numFmtId="164" fontId="9" fillId="12" borderId="14" xfId="2" applyFont="1" applyFill="1" applyBorder="1" applyAlignment="1">
      <alignment horizontal="center" vertical="center" wrapText="1"/>
    </xf>
    <xf numFmtId="164" fontId="17" fillId="12" borderId="14" xfId="2" applyFont="1" applyFill="1" applyBorder="1" applyAlignment="1">
      <alignment horizontal="center" vertical="center" wrapText="1"/>
    </xf>
    <xf numFmtId="164" fontId="22" fillId="12" borderId="14" xfId="2" applyFont="1" applyFill="1" applyBorder="1" applyAlignment="1">
      <alignment horizontal="center" vertical="center" wrapText="1"/>
    </xf>
    <xf numFmtId="164" fontId="21" fillId="12" borderId="45" xfId="2" applyFont="1" applyFill="1" applyBorder="1" applyAlignment="1">
      <alignment horizontal="center" vertical="center" wrapText="1"/>
    </xf>
    <xf numFmtId="0" fontId="17" fillId="7" borderId="14" xfId="2" applyNumberFormat="1" applyFont="1" applyFill="1" applyBorder="1" applyAlignment="1">
      <alignment horizontal="center" vertical="center" wrapText="1"/>
    </xf>
    <xf numFmtId="0" fontId="38" fillId="7" borderId="14" xfId="2" applyNumberFormat="1" applyFont="1" applyFill="1" applyBorder="1" applyAlignment="1">
      <alignment horizontal="center" vertical="center" wrapText="1"/>
    </xf>
    <xf numFmtId="0" fontId="22" fillId="7" borderId="14" xfId="2" applyNumberFormat="1" applyFont="1" applyFill="1" applyBorder="1" applyAlignment="1">
      <alignment horizontal="center" vertical="center" wrapText="1"/>
    </xf>
    <xf numFmtId="164" fontId="17" fillId="7" borderId="14" xfId="2" applyFont="1" applyFill="1" applyBorder="1" applyAlignment="1">
      <alignment horizontal="center" vertical="center" wrapText="1"/>
    </xf>
    <xf numFmtId="164" fontId="18" fillId="7" borderId="14" xfId="2" applyFont="1" applyFill="1" applyBorder="1" applyAlignment="1">
      <alignment horizontal="center" vertical="center" wrapText="1"/>
    </xf>
    <xf numFmtId="164" fontId="22" fillId="7" borderId="14" xfId="2" applyFont="1" applyFill="1" applyBorder="1" applyAlignment="1">
      <alignment horizontal="center" vertical="center" wrapText="1"/>
    </xf>
    <xf numFmtId="164" fontId="21" fillId="7" borderId="14" xfId="2" applyFont="1" applyFill="1" applyBorder="1" applyAlignment="1">
      <alignment horizontal="center" vertical="center" wrapText="1"/>
    </xf>
    <xf numFmtId="171" fontId="18" fillId="6" borderId="32" xfId="0" applyNumberFormat="1" applyFont="1" applyFill="1" applyBorder="1" applyAlignment="1">
      <alignment horizontal="center" vertical="center"/>
    </xf>
    <xf numFmtId="171" fontId="18" fillId="6" borderId="12" xfId="0" applyNumberFormat="1" applyFont="1" applyFill="1" applyBorder="1" applyAlignment="1">
      <alignment horizontal="center" vertical="center"/>
    </xf>
    <xf numFmtId="166" fontId="18" fillId="6" borderId="12" xfId="2" applyNumberFormat="1" applyFont="1" applyFill="1" applyBorder="1" applyAlignment="1">
      <alignment horizontal="center" vertical="center" wrapText="1"/>
    </xf>
    <xf numFmtId="0" fontId="18" fillId="13" borderId="12" xfId="0" applyFont="1" applyFill="1" applyBorder="1" applyAlignment="1">
      <alignment horizontal="center" vertical="center" wrapText="1"/>
    </xf>
    <xf numFmtId="164" fontId="19" fillId="13" borderId="47" xfId="2" applyFont="1" applyFill="1" applyBorder="1" applyAlignment="1">
      <alignment horizontal="center" vertical="center" wrapText="1"/>
    </xf>
    <xf numFmtId="164" fontId="9" fillId="5" borderId="47" xfId="2" applyFont="1" applyFill="1" applyBorder="1" applyAlignment="1">
      <alignment horizontal="center" vertical="center" wrapText="1"/>
    </xf>
    <xf numFmtId="164" fontId="19" fillId="6" borderId="17" xfId="2" applyFont="1" applyFill="1" applyBorder="1" applyAlignment="1">
      <alignment horizontal="center" vertical="center" wrapText="1"/>
    </xf>
    <xf numFmtId="167" fontId="19" fillId="7" borderId="13" xfId="2" applyNumberFormat="1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wrapText="1"/>
    </xf>
    <xf numFmtId="168" fontId="18" fillId="7" borderId="17" xfId="0" applyNumberFormat="1" applyFont="1" applyFill="1" applyBorder="1" applyAlignment="1">
      <alignment horizontal="center" vertical="center"/>
    </xf>
    <xf numFmtId="169" fontId="18" fillId="7" borderId="17" xfId="0" applyNumberFormat="1" applyFont="1" applyFill="1" applyBorder="1" applyAlignment="1">
      <alignment horizontal="center" vertical="center"/>
    </xf>
    <xf numFmtId="164" fontId="26" fillId="2" borderId="51" xfId="2" applyFont="1" applyFill="1" applyBorder="1" applyAlignment="1">
      <alignment vertical="center" textRotation="90" wrapText="1"/>
    </xf>
    <xf numFmtId="171" fontId="18" fillId="7" borderId="12" xfId="0" applyNumberFormat="1" applyFont="1" applyFill="1" applyBorder="1" applyAlignment="1">
      <alignment horizontal="center" vertical="center"/>
    </xf>
    <xf numFmtId="171" fontId="18" fillId="7" borderId="14" xfId="0" applyNumberFormat="1" applyFont="1" applyFill="1" applyBorder="1" applyAlignment="1">
      <alignment horizontal="center" vertical="center"/>
    </xf>
    <xf numFmtId="164" fontId="18" fillId="6" borderId="32" xfId="2" applyFont="1" applyFill="1" applyBorder="1" applyAlignment="1">
      <alignment horizontal="center" vertical="center" wrapText="1"/>
    </xf>
    <xf numFmtId="164" fontId="18" fillId="6" borderId="12" xfId="2" applyFont="1" applyFill="1" applyBorder="1" applyAlignment="1">
      <alignment horizontal="center" vertical="center" wrapText="1"/>
    </xf>
    <xf numFmtId="164" fontId="18" fillId="6" borderId="49" xfId="2" applyFont="1" applyFill="1" applyBorder="1" applyAlignment="1">
      <alignment horizontal="center" vertical="center" wrapText="1"/>
    </xf>
    <xf numFmtId="164" fontId="18" fillId="6" borderId="50" xfId="2" applyFont="1" applyFill="1" applyBorder="1" applyAlignment="1">
      <alignment horizontal="center" vertical="center" wrapText="1"/>
    </xf>
    <xf numFmtId="164" fontId="18" fillId="6" borderId="16" xfId="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167" fontId="16" fillId="0" borderId="5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67" fontId="32" fillId="0" borderId="32" xfId="0" applyNumberFormat="1" applyFont="1" applyBorder="1" applyAlignment="1">
      <alignment horizontal="center" vertical="center"/>
    </xf>
    <xf numFmtId="167" fontId="30" fillId="0" borderId="4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6" fillId="0" borderId="27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" fontId="16" fillId="0" borderId="49" xfId="0" applyNumberFormat="1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167" fontId="32" fillId="0" borderId="12" xfId="0" applyNumberFormat="1" applyFont="1" applyBorder="1" applyAlignment="1">
      <alignment horizontal="center" vertical="center"/>
    </xf>
    <xf numFmtId="167" fontId="30" fillId="0" borderId="41" xfId="0" applyNumberFormat="1" applyFont="1" applyBorder="1" applyAlignment="1">
      <alignment horizontal="center" vertical="center"/>
    </xf>
    <xf numFmtId="167" fontId="16" fillId="0" borderId="5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1" fontId="16" fillId="0" borderId="57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64" fontId="8" fillId="3" borderId="24" xfId="2" applyFont="1" applyFill="1" applyBorder="1" applyAlignment="1">
      <alignment horizontal="center" vertical="center" textRotation="90" wrapText="1"/>
    </xf>
    <xf numFmtId="164" fontId="8" fillId="5" borderId="19" xfId="2" applyFont="1" applyFill="1" applyBorder="1" applyAlignment="1">
      <alignment horizontal="center" vertical="center" textRotation="90" wrapText="1"/>
    </xf>
    <xf numFmtId="164" fontId="8" fillId="5" borderId="13" xfId="2" applyFont="1" applyFill="1" applyBorder="1" applyAlignment="1">
      <alignment horizontal="center" vertical="center" textRotation="90" wrapText="1"/>
    </xf>
    <xf numFmtId="164" fontId="8" fillId="5" borderId="20" xfId="2" applyFont="1" applyFill="1" applyBorder="1" applyAlignment="1">
      <alignment horizontal="center" vertical="center" textRotation="90" wrapText="1"/>
    </xf>
    <xf numFmtId="164" fontId="8" fillId="12" borderId="19" xfId="2" applyFont="1" applyFill="1" applyBorder="1" applyAlignment="1">
      <alignment horizontal="center" vertical="center" textRotation="90" wrapText="1"/>
    </xf>
    <xf numFmtId="164" fontId="8" fillId="12" borderId="13" xfId="2" applyFont="1" applyFill="1" applyBorder="1" applyAlignment="1">
      <alignment horizontal="center" vertical="center" textRotation="90" wrapText="1"/>
    </xf>
    <xf numFmtId="164" fontId="8" fillId="12" borderId="20" xfId="2" applyFont="1" applyFill="1" applyBorder="1" applyAlignment="1">
      <alignment horizontal="center" vertical="center" textRotation="90" wrapText="1"/>
    </xf>
    <xf numFmtId="164" fontId="12" fillId="6" borderId="6" xfId="2" applyFont="1" applyFill="1" applyBorder="1" applyAlignment="1">
      <alignment horizontal="center" vertical="center" wrapText="1"/>
    </xf>
    <xf numFmtId="164" fontId="12" fillId="6" borderId="7" xfId="2" applyFont="1" applyFill="1" applyBorder="1" applyAlignment="1">
      <alignment horizontal="center" vertical="center" wrapText="1"/>
    </xf>
    <xf numFmtId="164" fontId="12" fillId="6" borderId="8" xfId="2" applyFont="1" applyFill="1" applyBorder="1" applyAlignment="1">
      <alignment horizontal="center" vertical="center" wrapText="1"/>
    </xf>
    <xf numFmtId="164" fontId="11" fillId="4" borderId="29" xfId="2" applyFont="1" applyFill="1" applyBorder="1" applyAlignment="1">
      <alignment horizontal="center" vertical="center" textRotation="90" wrapText="1"/>
    </xf>
    <xf numFmtId="164" fontId="11" fillId="4" borderId="2" xfId="2" applyFont="1" applyFill="1" applyBorder="1" applyAlignment="1">
      <alignment horizontal="center" vertical="center" textRotation="90" wrapText="1"/>
    </xf>
    <xf numFmtId="164" fontId="10" fillId="4" borderId="29" xfId="2" applyFont="1" applyFill="1" applyBorder="1" applyAlignment="1">
      <alignment horizontal="center" vertical="center" wrapText="1"/>
    </xf>
    <xf numFmtId="164" fontId="10" fillId="4" borderId="2" xfId="2" applyFont="1" applyFill="1" applyBorder="1" applyAlignment="1">
      <alignment horizontal="center" vertical="center" wrapText="1"/>
    </xf>
    <xf numFmtId="164" fontId="12" fillId="7" borderId="29" xfId="2" applyFont="1" applyFill="1" applyBorder="1" applyAlignment="1">
      <alignment horizontal="center" vertical="center" wrapText="1"/>
    </xf>
    <xf numFmtId="164" fontId="12" fillId="7" borderId="2" xfId="2" applyFont="1" applyFill="1" applyBorder="1" applyAlignment="1">
      <alignment horizontal="center" vertical="center" wrapText="1"/>
    </xf>
    <xf numFmtId="164" fontId="12" fillId="7" borderId="3" xfId="2" applyFont="1" applyFill="1" applyBorder="1" applyAlignment="1">
      <alignment horizontal="center" vertical="center" wrapText="1"/>
    </xf>
    <xf numFmtId="164" fontId="12" fillId="7" borderId="6" xfId="2" applyFont="1" applyFill="1" applyBorder="1" applyAlignment="1">
      <alignment horizontal="center" vertical="center" wrapText="1"/>
    </xf>
    <xf numFmtId="164" fontId="12" fillId="7" borderId="7" xfId="2" applyFont="1" applyFill="1" applyBorder="1" applyAlignment="1">
      <alignment horizontal="center" vertical="center" wrapText="1"/>
    </xf>
    <xf numFmtId="164" fontId="12" fillId="7" borderId="8" xfId="2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Normální" xfId="0" builtinId="0" customBuiltin="1"/>
    <cellStyle name="Result" xfId="7"/>
    <cellStyle name="Result 1" xfId="8"/>
    <cellStyle name="Result2" xfId="9"/>
    <cellStyle name="Result2 1" xfId="10"/>
  </cellStyles>
  <dxfs count="3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rgb="FFFF66CC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theme="7" tint="-0.24994659260841701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theme="0" tint="-0.14996795556505021"/>
      </font>
    </dxf>
    <dxf>
      <font>
        <strike val="0"/>
        <color theme="0" tint="-0.499984740745262"/>
      </font>
    </dxf>
    <dxf>
      <font>
        <color theme="0" tint="-0.499984740745262"/>
      </font>
    </dxf>
    <dxf>
      <font>
        <strike val="0"/>
        <color rgb="FFBF8F00"/>
      </font>
    </dxf>
    <dxf>
      <font>
        <color theme="7" tint="-0.24994659260841701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  <dxf>
      <font>
        <color rgb="FFFF66CC"/>
      </font>
    </dxf>
  </dxfs>
  <tableStyles count="0" defaultTableStyle="TableStyleMedium2" defaultPivotStyle="PivotStyleLight16"/>
  <colors>
    <mruColors>
      <color rgb="FF0000FF"/>
      <color rgb="FFFF0000"/>
      <color rgb="FF4EAA02"/>
      <color rgb="FF47CFFF"/>
      <color rgb="FF00FF00"/>
      <color rgb="FFFF3300"/>
      <color rgb="FFBF8F00"/>
      <color rgb="FFFF66CC"/>
      <color rgb="FF0066FF"/>
      <color rgb="FF2FC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92"/>
  <sheetViews>
    <sheetView tabSelected="1" zoomScale="145" zoomScaleNormal="145" workbookViewId="0">
      <pane xSplit="13" ySplit="5" topLeftCell="N6" activePane="bottomRight" state="frozenSplit"/>
      <selection pane="topRight" activeCell="Q1" sqref="Q1"/>
      <selection pane="bottomLeft" activeCell="A18" sqref="A18"/>
      <selection pane="bottomRight" activeCell="BD1" sqref="BD1:BF1048576"/>
    </sheetView>
  </sheetViews>
  <sheetFormatPr defaultColWidth="7" defaultRowHeight="15"/>
  <cols>
    <col min="1" max="1" width="0.5" style="35" customWidth="1"/>
    <col min="2" max="2" width="6.75" style="2" customWidth="1"/>
    <col min="3" max="3" width="6.75" style="2" hidden="1" customWidth="1"/>
    <col min="4" max="4" width="7.5" style="2" customWidth="1"/>
    <col min="5" max="5" width="20" style="2" customWidth="1"/>
    <col min="6" max="7" width="5.375" style="2" customWidth="1"/>
    <col min="8" max="8" width="5.375" style="2" hidden="1" customWidth="1"/>
    <col min="9" max="12" width="4.125" style="2" customWidth="1"/>
    <col min="13" max="13" width="0.5" style="2" customWidth="1"/>
    <col min="14" max="14" width="5.625" style="166" customWidth="1"/>
    <col min="15" max="15" width="20" style="79" customWidth="1"/>
    <col min="16" max="16" width="5.625" style="220" customWidth="1"/>
    <col min="17" max="17" width="5.625" style="85" customWidth="1"/>
    <col min="18" max="18" width="5.625" style="2" customWidth="1"/>
    <col min="19" max="22" width="5.625" style="79" hidden="1" customWidth="1"/>
    <col min="23" max="23" width="6" style="166" customWidth="1"/>
    <col min="24" max="24" width="5.625" style="79" customWidth="1"/>
    <col min="25" max="27" width="5.625" style="79" hidden="1" customWidth="1"/>
    <col min="28" max="28" width="0.5" style="2" customWidth="1"/>
    <col min="29" max="29" width="5.625" style="174" customWidth="1"/>
    <col min="30" max="30" width="20" style="2" customWidth="1"/>
    <col min="31" max="33" width="5.625" style="46" customWidth="1"/>
    <col min="34" max="34" width="5.625" style="2" customWidth="1"/>
    <col min="35" max="38" width="5.625" style="79" hidden="1" customWidth="1"/>
    <col min="39" max="39" width="5.625" style="174" customWidth="1"/>
    <col min="40" max="40" width="5.625" style="2" customWidth="1"/>
    <col min="41" max="43" width="5.625" style="79" hidden="1" customWidth="1"/>
    <col min="44" max="44" width="0.5" style="2" customWidth="1"/>
    <col min="45" max="45" width="6.625" style="166" customWidth="1"/>
    <col min="46" max="46" width="20" style="79" customWidth="1"/>
    <col min="47" max="47" width="6.625" style="79" customWidth="1"/>
    <col min="48" max="48" width="10.375" style="85" customWidth="1"/>
    <col min="49" max="49" width="5.625" style="2" customWidth="1"/>
    <col min="50" max="53" width="5.625" style="79" hidden="1" customWidth="1"/>
    <col min="54" max="54" width="6" style="166" customWidth="1"/>
    <col min="55" max="55" width="5.625" style="79" customWidth="1"/>
    <col min="56" max="58" width="5.625" style="79" hidden="1" customWidth="1"/>
    <col min="59" max="59" width="0.5" style="2" customWidth="1"/>
    <col min="60" max="60" width="7.75" style="174" customWidth="1"/>
    <col min="61" max="61" width="20" style="2" customWidth="1"/>
    <col min="62" max="62" width="11.25" style="46" customWidth="1"/>
    <col min="63" max="63" width="5.625" style="2" customWidth="1"/>
    <col min="64" max="67" width="5.625" style="79" hidden="1" customWidth="1"/>
    <col min="68" max="68" width="6" style="174" customWidth="1"/>
    <col min="69" max="69" width="5.625" style="2" customWidth="1"/>
    <col min="70" max="72" width="5.625" style="79" hidden="1" customWidth="1"/>
    <col min="73" max="73" width="0.5" style="2" customWidth="1"/>
    <col min="74" max="74" width="7.375" style="166" customWidth="1"/>
    <col min="75" max="75" width="20" style="79" customWidth="1"/>
    <col min="76" max="76" width="11" style="85" customWidth="1"/>
    <col min="77" max="77" width="5.625" style="2" customWidth="1"/>
    <col min="78" max="81" width="5.625" style="79" hidden="1" customWidth="1"/>
    <col min="82" max="82" width="6" style="166" customWidth="1"/>
    <col min="83" max="83" width="5.625" style="79" customWidth="1"/>
    <col min="84" max="86" width="5.625" style="79" hidden="1" customWidth="1"/>
    <col min="87" max="87" width="0.5" style="2" customWidth="1"/>
    <col min="88" max="88" width="5.625" style="174" customWidth="1"/>
    <col min="89" max="89" width="20" style="2" customWidth="1"/>
    <col min="90" max="90" width="11" style="46" customWidth="1"/>
    <col min="91" max="91" width="5.625" style="2" customWidth="1"/>
    <col min="92" max="95" width="5.625" style="79" hidden="1" customWidth="1"/>
    <col min="96" max="96" width="6" style="174" customWidth="1"/>
    <col min="97" max="97" width="5.625" style="2" customWidth="1"/>
    <col min="98" max="100" width="5.625" style="79" hidden="1" customWidth="1"/>
    <col min="101" max="101" width="0.5" style="2" customWidth="1"/>
    <col min="102" max="102" width="10.625" style="2" bestFit="1" customWidth="1"/>
    <col min="103" max="16384" width="7" style="35"/>
  </cols>
  <sheetData>
    <row r="1" spans="1:102" ht="3" customHeight="1" thickBot="1">
      <c r="A1" s="33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2"/>
      <c r="N1" s="160"/>
      <c r="O1" s="76"/>
      <c r="P1" s="213"/>
      <c r="Q1" s="76"/>
      <c r="R1" s="6"/>
      <c r="S1" s="76"/>
      <c r="T1" s="76"/>
      <c r="U1" s="76"/>
      <c r="V1" s="76"/>
      <c r="W1" s="160"/>
      <c r="X1" s="76"/>
      <c r="Y1" s="76"/>
      <c r="Z1" s="76"/>
      <c r="AA1" s="76"/>
      <c r="AB1" s="6"/>
      <c r="AC1" s="167"/>
      <c r="AD1" s="6"/>
      <c r="AE1" s="6"/>
      <c r="AF1" s="6"/>
      <c r="AG1" s="6"/>
      <c r="AH1" s="6"/>
      <c r="AI1" s="76"/>
      <c r="AJ1" s="76"/>
      <c r="AK1" s="76"/>
      <c r="AL1" s="76"/>
      <c r="AM1" s="167"/>
      <c r="AN1" s="6"/>
      <c r="AO1" s="76"/>
      <c r="AP1" s="76"/>
      <c r="AQ1" s="76"/>
      <c r="AR1" s="6"/>
      <c r="AS1" s="160"/>
      <c r="AT1" s="76"/>
      <c r="AU1" s="76"/>
      <c r="AV1" s="76"/>
      <c r="AW1" s="6"/>
      <c r="AX1" s="76"/>
      <c r="AY1" s="76"/>
      <c r="AZ1" s="76"/>
      <c r="BA1" s="76"/>
      <c r="BB1" s="160"/>
      <c r="BC1" s="76"/>
      <c r="BD1" s="76"/>
      <c r="BE1" s="76"/>
      <c r="BF1" s="76"/>
      <c r="BG1" s="6"/>
      <c r="BH1" s="167"/>
      <c r="BI1" s="6"/>
      <c r="BJ1" s="6"/>
      <c r="BK1" s="6"/>
      <c r="BL1" s="76"/>
      <c r="BM1" s="76"/>
      <c r="BN1" s="76"/>
      <c r="BO1" s="76"/>
      <c r="BP1" s="167"/>
      <c r="BQ1" s="6"/>
      <c r="BR1" s="76"/>
      <c r="BS1" s="76"/>
      <c r="BT1" s="76"/>
      <c r="BU1" s="6"/>
      <c r="BV1" s="160"/>
      <c r="BW1" s="76"/>
      <c r="BX1" s="76"/>
      <c r="BY1" s="6"/>
      <c r="BZ1" s="76"/>
      <c r="CA1" s="76"/>
      <c r="CB1" s="76"/>
      <c r="CC1" s="76"/>
      <c r="CD1" s="160"/>
      <c r="CE1" s="76"/>
      <c r="CF1" s="76" t="s">
        <v>208</v>
      </c>
      <c r="CG1" s="76"/>
      <c r="CH1" s="76"/>
      <c r="CI1" s="6"/>
      <c r="CJ1" s="167"/>
      <c r="CK1" s="6"/>
      <c r="CL1" s="6"/>
      <c r="CM1" s="6"/>
      <c r="CN1" s="76"/>
      <c r="CO1" s="76"/>
      <c r="CP1" s="76"/>
      <c r="CQ1" s="76"/>
      <c r="CR1" s="167"/>
      <c r="CS1" s="6"/>
      <c r="CT1" s="76"/>
      <c r="CU1" s="76"/>
      <c r="CV1" s="76"/>
      <c r="CW1" s="34"/>
    </row>
    <row r="2" spans="1:102" s="41" customFormat="1" ht="42" customHeight="1" thickBot="1">
      <c r="A2" s="36"/>
      <c r="B2" s="334" t="s">
        <v>27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8"/>
      <c r="N2" s="336" t="s">
        <v>26</v>
      </c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8"/>
      <c r="AB2" s="37"/>
      <c r="AC2" s="329" t="s">
        <v>28</v>
      </c>
      <c r="AD2" s="330"/>
      <c r="AE2" s="330"/>
      <c r="AF2" s="330"/>
      <c r="AG2" s="330"/>
      <c r="AH2" s="330"/>
      <c r="AI2" s="330"/>
      <c r="AJ2" s="330"/>
      <c r="AK2" s="330"/>
      <c r="AL2" s="330"/>
      <c r="AM2" s="330"/>
      <c r="AN2" s="330"/>
      <c r="AO2" s="330"/>
      <c r="AP2" s="330"/>
      <c r="AQ2" s="331"/>
      <c r="AR2" s="38"/>
      <c r="AS2" s="339" t="s">
        <v>29</v>
      </c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1"/>
      <c r="BG2" s="38"/>
      <c r="BH2" s="329" t="s">
        <v>199</v>
      </c>
      <c r="BI2" s="330"/>
      <c r="BJ2" s="330"/>
      <c r="BK2" s="330"/>
      <c r="BL2" s="330"/>
      <c r="BM2" s="330"/>
      <c r="BN2" s="330"/>
      <c r="BO2" s="330"/>
      <c r="BP2" s="330"/>
      <c r="BQ2" s="330"/>
      <c r="BR2" s="330"/>
      <c r="BS2" s="330"/>
      <c r="BT2" s="331"/>
      <c r="BU2" s="39"/>
      <c r="BV2" s="339" t="s">
        <v>30</v>
      </c>
      <c r="BW2" s="340"/>
      <c r="BX2" s="340"/>
      <c r="BY2" s="340"/>
      <c r="BZ2" s="340"/>
      <c r="CA2" s="340"/>
      <c r="CB2" s="340"/>
      <c r="CC2" s="340"/>
      <c r="CD2" s="340"/>
      <c r="CE2" s="340"/>
      <c r="CF2" s="340"/>
      <c r="CG2" s="340"/>
      <c r="CH2" s="341"/>
      <c r="CI2" s="39"/>
      <c r="CJ2" s="329" t="s">
        <v>209</v>
      </c>
      <c r="CK2" s="330"/>
      <c r="CL2" s="330"/>
      <c r="CM2" s="330"/>
      <c r="CN2" s="330"/>
      <c r="CO2" s="330"/>
      <c r="CP2" s="330"/>
      <c r="CQ2" s="330"/>
      <c r="CR2" s="330"/>
      <c r="CS2" s="331"/>
      <c r="CT2" s="106"/>
      <c r="CU2" s="106"/>
      <c r="CV2" s="106"/>
      <c r="CW2" s="40"/>
    </row>
    <row r="3" spans="1:102" ht="3" customHeight="1" thickBot="1">
      <c r="A3" s="42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38"/>
      <c r="N3" s="160"/>
      <c r="O3" s="76"/>
      <c r="P3" s="213"/>
      <c r="Q3" s="76"/>
      <c r="R3" s="6"/>
      <c r="S3" s="76"/>
      <c r="T3" s="76"/>
      <c r="U3" s="76"/>
      <c r="V3" s="76"/>
      <c r="W3" s="160"/>
      <c r="X3" s="86"/>
      <c r="Y3" s="76"/>
      <c r="Z3" s="76"/>
      <c r="AA3" s="76"/>
      <c r="AB3" s="37"/>
      <c r="AC3" s="168"/>
      <c r="AD3" s="6"/>
      <c r="AE3" s="6"/>
      <c r="AF3" s="6"/>
      <c r="AG3" s="6"/>
      <c r="AH3" s="6"/>
      <c r="AI3" s="76"/>
      <c r="AJ3" s="76"/>
      <c r="AK3" s="76"/>
      <c r="AL3" s="76"/>
      <c r="AM3" s="167"/>
      <c r="AN3" s="7"/>
      <c r="AO3" s="76"/>
      <c r="AP3" s="76"/>
      <c r="AQ3" s="76"/>
      <c r="AR3" s="38"/>
      <c r="AS3" s="175"/>
      <c r="AT3" s="76"/>
      <c r="AU3" s="76"/>
      <c r="AV3" s="76"/>
      <c r="AW3" s="6"/>
      <c r="AX3" s="76"/>
      <c r="AY3" s="76"/>
      <c r="AZ3" s="76"/>
      <c r="BA3" s="76"/>
      <c r="BB3" s="160"/>
      <c r="BC3" s="86"/>
      <c r="BD3" s="76"/>
      <c r="BE3" s="76"/>
      <c r="BF3" s="76"/>
      <c r="BG3" s="38"/>
      <c r="BH3" s="167"/>
      <c r="BI3" s="6"/>
      <c r="BJ3" s="6"/>
      <c r="BK3" s="6"/>
      <c r="BL3" s="76"/>
      <c r="BM3" s="76"/>
      <c r="BN3" s="76"/>
      <c r="BO3" s="76"/>
      <c r="BP3" s="167"/>
      <c r="BQ3" s="6"/>
      <c r="BR3" s="76"/>
      <c r="BS3" s="76"/>
      <c r="BT3" s="76"/>
      <c r="BU3" s="38"/>
      <c r="BV3" s="160"/>
      <c r="BW3" s="76"/>
      <c r="BX3" s="76"/>
      <c r="BY3" s="6"/>
      <c r="BZ3" s="76"/>
      <c r="CA3" s="76"/>
      <c r="CB3" s="76"/>
      <c r="CC3" s="76"/>
      <c r="CD3" s="160"/>
      <c r="CE3" s="76"/>
      <c r="CF3" s="76"/>
      <c r="CG3" s="76"/>
      <c r="CH3" s="76"/>
      <c r="CI3" s="38"/>
      <c r="CJ3" s="167"/>
      <c r="CK3" s="6"/>
      <c r="CL3" s="6"/>
      <c r="CM3" s="6"/>
      <c r="CN3" s="76"/>
      <c r="CO3" s="76"/>
      <c r="CP3" s="76"/>
      <c r="CQ3" s="76"/>
      <c r="CR3" s="167"/>
      <c r="CS3" s="6"/>
      <c r="CT3" s="76"/>
      <c r="CU3" s="76"/>
      <c r="CV3" s="76"/>
      <c r="CW3" s="40"/>
    </row>
    <row r="4" spans="1:102" s="1" customFormat="1" ht="53.1" customHeight="1" thickBot="1">
      <c r="A4" s="36"/>
      <c r="B4" s="17"/>
      <c r="C4" s="17"/>
      <c r="D4" s="18" t="s">
        <v>1</v>
      </c>
      <c r="E4" s="19" t="s">
        <v>15</v>
      </c>
      <c r="F4" s="18" t="s">
        <v>4</v>
      </c>
      <c r="G4" s="17" t="s">
        <v>22</v>
      </c>
      <c r="H4" s="17"/>
      <c r="I4" s="332" t="s">
        <v>2</v>
      </c>
      <c r="J4" s="333"/>
      <c r="K4" s="333"/>
      <c r="L4" s="333"/>
      <c r="M4" s="38"/>
      <c r="N4" s="161" t="s">
        <v>8</v>
      </c>
      <c r="O4" s="82" t="s">
        <v>7</v>
      </c>
      <c r="P4" s="214" t="s">
        <v>6</v>
      </c>
      <c r="Q4" s="83" t="s">
        <v>5</v>
      </c>
      <c r="R4" s="49" t="s">
        <v>9</v>
      </c>
      <c r="S4" s="91" t="s">
        <v>19</v>
      </c>
      <c r="T4" s="95" t="s">
        <v>20</v>
      </c>
      <c r="U4" s="99" t="s">
        <v>21</v>
      </c>
      <c r="V4" s="105" t="s">
        <v>22</v>
      </c>
      <c r="W4" s="186" t="s">
        <v>10</v>
      </c>
      <c r="X4" s="80" t="s">
        <v>11</v>
      </c>
      <c r="Y4" s="91" t="s">
        <v>19</v>
      </c>
      <c r="Z4" s="95" t="s">
        <v>20</v>
      </c>
      <c r="AA4" s="99" t="s">
        <v>21</v>
      </c>
      <c r="AB4" s="37"/>
      <c r="AC4" s="169" t="s">
        <v>8</v>
      </c>
      <c r="AD4" s="30" t="s">
        <v>7</v>
      </c>
      <c r="AE4" s="31" t="s">
        <v>13</v>
      </c>
      <c r="AF4" s="31" t="s">
        <v>14</v>
      </c>
      <c r="AG4" s="31" t="s">
        <v>12</v>
      </c>
      <c r="AH4" s="29" t="s">
        <v>9</v>
      </c>
      <c r="AI4" s="91" t="s">
        <v>19</v>
      </c>
      <c r="AJ4" s="95" t="s">
        <v>20</v>
      </c>
      <c r="AK4" s="99" t="s">
        <v>21</v>
      </c>
      <c r="AL4" s="105" t="s">
        <v>22</v>
      </c>
      <c r="AM4" s="169" t="s">
        <v>10</v>
      </c>
      <c r="AN4" s="29" t="s">
        <v>11</v>
      </c>
      <c r="AO4" s="91" t="s">
        <v>19</v>
      </c>
      <c r="AP4" s="95" t="s">
        <v>20</v>
      </c>
      <c r="AQ4" s="99" t="s">
        <v>21</v>
      </c>
      <c r="AR4" s="38"/>
      <c r="AS4" s="161" t="s">
        <v>8</v>
      </c>
      <c r="AT4" s="82" t="s">
        <v>7</v>
      </c>
      <c r="AU4" s="90" t="s">
        <v>6</v>
      </c>
      <c r="AV4" s="83" t="s">
        <v>5</v>
      </c>
      <c r="AW4" s="52" t="s">
        <v>9</v>
      </c>
      <c r="AX4" s="91" t="s">
        <v>19</v>
      </c>
      <c r="AY4" s="95" t="s">
        <v>20</v>
      </c>
      <c r="AZ4" s="99" t="s">
        <v>21</v>
      </c>
      <c r="BA4" s="105" t="s">
        <v>22</v>
      </c>
      <c r="BB4" s="186" t="s">
        <v>10</v>
      </c>
      <c r="BC4" s="80" t="s">
        <v>11</v>
      </c>
      <c r="BD4" s="91" t="s">
        <v>19</v>
      </c>
      <c r="BE4" s="95" t="s">
        <v>20</v>
      </c>
      <c r="BF4" s="99" t="s">
        <v>21</v>
      </c>
      <c r="BG4" s="38"/>
      <c r="BH4" s="178" t="s">
        <v>8</v>
      </c>
      <c r="BI4" s="54" t="s">
        <v>7</v>
      </c>
      <c r="BJ4" s="55" t="s">
        <v>5</v>
      </c>
      <c r="BK4" s="56" t="s">
        <v>9</v>
      </c>
      <c r="BL4" s="91" t="s">
        <v>19</v>
      </c>
      <c r="BM4" s="95" t="s">
        <v>20</v>
      </c>
      <c r="BN4" s="99" t="s">
        <v>21</v>
      </c>
      <c r="BO4" s="105" t="s">
        <v>22</v>
      </c>
      <c r="BP4" s="182" t="s">
        <v>10</v>
      </c>
      <c r="BQ4" s="57" t="s">
        <v>11</v>
      </c>
      <c r="BR4" s="91" t="s">
        <v>19</v>
      </c>
      <c r="BS4" s="95" t="s">
        <v>20</v>
      </c>
      <c r="BT4" s="99" t="s">
        <v>21</v>
      </c>
      <c r="BU4" s="38"/>
      <c r="BV4" s="179" t="s">
        <v>8</v>
      </c>
      <c r="BW4" s="87" t="s">
        <v>7</v>
      </c>
      <c r="BX4" s="88" t="s">
        <v>5</v>
      </c>
      <c r="BY4" s="53" t="s">
        <v>9</v>
      </c>
      <c r="BZ4" s="91" t="s">
        <v>19</v>
      </c>
      <c r="CA4" s="95" t="s">
        <v>20</v>
      </c>
      <c r="CB4" s="99" t="s">
        <v>21</v>
      </c>
      <c r="CC4" s="105" t="s">
        <v>22</v>
      </c>
      <c r="CD4" s="184" t="s">
        <v>10</v>
      </c>
      <c r="CE4" s="89" t="s">
        <v>11</v>
      </c>
      <c r="CF4" s="91" t="s">
        <v>19</v>
      </c>
      <c r="CG4" s="95" t="s">
        <v>20</v>
      </c>
      <c r="CH4" s="99" t="s">
        <v>21</v>
      </c>
      <c r="CI4" s="38"/>
      <c r="CJ4" s="178" t="s">
        <v>8</v>
      </c>
      <c r="CK4" s="54" t="s">
        <v>7</v>
      </c>
      <c r="CL4" s="55" t="s">
        <v>5</v>
      </c>
      <c r="CM4" s="56" t="s">
        <v>9</v>
      </c>
      <c r="CN4" s="91" t="s">
        <v>19</v>
      </c>
      <c r="CO4" s="95" t="s">
        <v>20</v>
      </c>
      <c r="CP4" s="99" t="s">
        <v>21</v>
      </c>
      <c r="CQ4" s="105" t="s">
        <v>22</v>
      </c>
      <c r="CR4" s="182" t="s">
        <v>10</v>
      </c>
      <c r="CS4" s="57" t="s">
        <v>11</v>
      </c>
      <c r="CT4" s="91" t="s">
        <v>19</v>
      </c>
      <c r="CU4" s="95" t="s">
        <v>20</v>
      </c>
      <c r="CV4" s="99" t="s">
        <v>21</v>
      </c>
      <c r="CW4" s="40"/>
    </row>
    <row r="5" spans="1:102" s="1" customFormat="1" ht="3" customHeight="1" thickBot="1">
      <c r="A5" s="42"/>
      <c r="B5" s="125"/>
      <c r="C5" s="8"/>
      <c r="D5" s="8"/>
      <c r="E5" s="8"/>
      <c r="F5" s="8"/>
      <c r="G5" s="8"/>
      <c r="H5" s="8"/>
      <c r="I5" s="8"/>
      <c r="J5" s="8"/>
      <c r="K5" s="8"/>
      <c r="L5" s="8"/>
      <c r="M5" s="63"/>
      <c r="N5" s="162"/>
      <c r="O5" s="81"/>
      <c r="P5" s="215"/>
      <c r="Q5" s="81"/>
      <c r="R5" s="8"/>
      <c r="S5" s="81"/>
      <c r="T5" s="81"/>
      <c r="U5" s="81"/>
      <c r="V5" s="81"/>
      <c r="W5" s="162"/>
      <c r="X5" s="81"/>
      <c r="Y5" s="81"/>
      <c r="Z5" s="81"/>
      <c r="AA5" s="81"/>
      <c r="AB5" s="8"/>
      <c r="AC5" s="170"/>
      <c r="AD5" s="8"/>
      <c r="AE5" s="8"/>
      <c r="AF5" s="8"/>
      <c r="AG5" s="8"/>
      <c r="AH5" s="8"/>
      <c r="AI5" s="81"/>
      <c r="AJ5" s="81"/>
      <c r="AK5" s="81"/>
      <c r="AL5" s="81"/>
      <c r="AM5" s="170"/>
      <c r="AN5" s="8"/>
      <c r="AO5" s="81"/>
      <c r="AP5" s="81"/>
      <c r="AQ5" s="81"/>
      <c r="AR5" s="8"/>
      <c r="AS5" s="162"/>
      <c r="AT5" s="81"/>
      <c r="AU5" s="81"/>
      <c r="AV5" s="81"/>
      <c r="AW5" s="8"/>
      <c r="AX5" s="81"/>
      <c r="AY5" s="81"/>
      <c r="AZ5" s="81"/>
      <c r="BA5" s="81"/>
      <c r="BB5" s="162"/>
      <c r="BC5" s="81"/>
      <c r="BD5" s="81"/>
      <c r="BE5" s="81"/>
      <c r="BF5" s="81"/>
      <c r="BG5" s="8"/>
      <c r="BH5" s="170"/>
      <c r="BI5" s="8"/>
      <c r="BJ5" s="8"/>
      <c r="BK5" s="8"/>
      <c r="BL5" s="81"/>
      <c r="BM5" s="81"/>
      <c r="BN5" s="81"/>
      <c r="BO5" s="81"/>
      <c r="BP5" s="170"/>
      <c r="BQ5" s="8"/>
      <c r="BR5" s="81"/>
      <c r="BS5" s="81"/>
      <c r="BT5" s="81"/>
      <c r="BU5" s="8"/>
      <c r="BV5" s="162"/>
      <c r="BW5" s="81"/>
      <c r="BX5" s="81"/>
      <c r="BY5" s="8"/>
      <c r="BZ5" s="81"/>
      <c r="CA5" s="81"/>
      <c r="CB5" s="81"/>
      <c r="CC5" s="81"/>
      <c r="CD5" s="162"/>
      <c r="CE5" s="81"/>
      <c r="CF5" s="81"/>
      <c r="CG5" s="81"/>
      <c r="CH5" s="81"/>
      <c r="CI5" s="8"/>
      <c r="CJ5" s="170"/>
      <c r="CK5" s="8"/>
      <c r="CL5" s="8"/>
      <c r="CM5" s="8"/>
      <c r="CN5" s="81"/>
      <c r="CO5" s="81"/>
      <c r="CP5" s="81"/>
      <c r="CQ5" s="81"/>
      <c r="CR5" s="170"/>
      <c r="CS5" s="8"/>
      <c r="CT5" s="81"/>
      <c r="CU5" s="81"/>
      <c r="CV5" s="81"/>
      <c r="CW5" s="62"/>
    </row>
    <row r="6" spans="1:102" ht="15" customHeight="1">
      <c r="A6" s="36"/>
      <c r="B6" s="322" t="s">
        <v>3</v>
      </c>
      <c r="C6" s="121">
        <v>1</v>
      </c>
      <c r="D6" s="107">
        <f t="shared" ref="D6:D27" si="0">IF(E6="","",C6)</f>
        <v>1</v>
      </c>
      <c r="E6" s="4" t="s">
        <v>31</v>
      </c>
      <c r="F6" s="3">
        <v>1983</v>
      </c>
      <c r="G6" s="122">
        <f t="shared" ref="G6:G26" si="1">SUMIF($O$6:$O$27,E6,$V$6:$V$27)+SUMIF($AD$6:$AD$27,E6,$AL$6:$AL$27)+SUMIF($AT$6:$AT$27,E6,$BA$6:$BA$27)+SUMIF($BI$6:$BI$27,E6,$BO$6:$BO$27)+SUMIF($BW$6:$BW$27,E6,$CC$6:$CC$27)+SUMIF($CK$6:$CK$27,E6,$CQ$6:$CQ$27)</f>
        <v>4</v>
      </c>
      <c r="H6" s="122"/>
      <c r="I6" s="3">
        <f t="shared" ref="I6:I15" si="2">SUMIF($O$6:$O$10,E6,$R$6:$R$10)+SUMIF($AD$6:$AD$10,E6,$AH$6:$AH$10)+SUMIF($AT$6:$AT$10,E6,$AW$6:$AW$10)+SUMIF($BI$6:$BI$10,E6,$BK$6:$BK$10)+SUMIF($BW$6:$BW$10,E6,$BY$6:$BY$10)+SUMIF($CK$6:$CK$10,E6,$CM$6:$CM$10)</f>
        <v>29</v>
      </c>
      <c r="J6" s="127">
        <f t="shared" ref="J6:J26" si="3">SUMIF($O$6:$O$27,E6,$S$6:$S$27)+SUMIF($AD$6:$AD$27,E6,$AI$6:$AI$27)+SUMIF($AT$6:$AT$27,E6,$AX$6:$AX$27)+SUMIF($BI$6:$BI$27,E6,$BL$6:$BL$27)+SUMIF($BW$6:$BW$27,E6,$BZ$6:$BZ$27)+SUMIF($CK$6:$CK$27,E6,$CN$6:$CN$27)</f>
        <v>0</v>
      </c>
      <c r="K6" s="129">
        <f t="shared" ref="K6:K26" si="4">SUMIF($O$6:$O$27,E6,$T$6:$T$27)+SUMIF($AD$6:$AD$27,E6,$AJ$6:$AJ$27)+SUMIF($AT$6:$AT$27,E6,$AY$6:$AY$27)+SUMIF($BI$6:$BI$27,E6,$BM$6:$BM$27)+SUMIF($BW$6:$BW$27,E6,$CA$6:$CA$27)+SUMIF($CK$6:$CK$27,E6,$CO$6:$CO$27)</f>
        <v>0</v>
      </c>
      <c r="L6" s="131">
        <f t="shared" ref="L6:L26" si="5">SUMIF($O$6:$O$27,E6,$U$6:$U$27)+SUMIF($AD$6:$AD$27,E6,$AK$6:$AK$27)+SUMIF($AT$6:$AT$27,E6,$AZ$6:$AZ$27)+SUMIF($BI$6:$BI$27,E6,$BN$6:$BN$27)+SUMIF($BW$6:$BW$27,E6,$CB$6:$CB$27)+SUMIF($CK$6:$CK$27,E6,$CP$6:$CP$27)</f>
        <v>0</v>
      </c>
      <c r="M6" s="64"/>
      <c r="N6" s="163">
        <f t="shared" ref="N6:N69" si="6">IF(O6="","",C6)</f>
        <v>1</v>
      </c>
      <c r="O6" s="67" t="s">
        <v>31</v>
      </c>
      <c r="P6" s="216">
        <v>176</v>
      </c>
      <c r="Q6" s="68">
        <v>0.4777777777777778</v>
      </c>
      <c r="R6" s="67">
        <v>7</v>
      </c>
      <c r="S6" s="92"/>
      <c r="T6" s="96"/>
      <c r="U6" s="100"/>
      <c r="V6" s="104">
        <v>1</v>
      </c>
      <c r="W6" s="133">
        <v>1</v>
      </c>
      <c r="X6" s="67">
        <v>7</v>
      </c>
      <c r="Y6" s="92">
        <f t="shared" ref="Y6:Y27" si="7">SUMIF($O$6:$O$27,O6,$S$6:$S$27)</f>
        <v>0</v>
      </c>
      <c r="Z6" s="96">
        <f t="shared" ref="Z6:Z27" si="8">SUMIF($O$6:$O$27,O6,$T$6:$T$27)</f>
        <v>0</v>
      </c>
      <c r="AA6" s="100">
        <f t="shared" ref="AA6:AA27" si="9">SUMIF($O$6:$O$27,O6,$U$6:$U$27)</f>
        <v>0</v>
      </c>
      <c r="AB6" s="123"/>
      <c r="AC6" s="171">
        <v>1</v>
      </c>
      <c r="AD6" s="72" t="s">
        <v>58</v>
      </c>
      <c r="AE6" s="73">
        <v>0.19672453703703707</v>
      </c>
      <c r="AF6" s="73">
        <v>0.2032638888888888</v>
      </c>
      <c r="AG6" s="73">
        <v>0.39998842592592587</v>
      </c>
      <c r="AH6" s="72">
        <v>8</v>
      </c>
      <c r="AI6" s="92"/>
      <c r="AJ6" s="96"/>
      <c r="AK6" s="100"/>
      <c r="AL6" s="104">
        <v>1</v>
      </c>
      <c r="AM6" s="134">
        <v>2</v>
      </c>
      <c r="AN6" s="136">
        <v>8</v>
      </c>
      <c r="AO6" s="92">
        <f t="shared" ref="AO6:AO27" si="10">SUMIF($O$6:$O$27,AD6,$S$6:$S$27)+SUMIF($AD$6:$AD$27,AD6,$AI$6:$AI$27)</f>
        <v>0</v>
      </c>
      <c r="AP6" s="96">
        <f t="shared" ref="AP6:AP27" si="11">SUMIF($O$6:$O$27,AD6,$T$6:$T$27)+SUMIF($AD$6:$AD$27,AD6,$AJ$6:$AJ$27)</f>
        <v>0</v>
      </c>
      <c r="AQ6" s="100">
        <f t="shared" ref="AQ6:AQ27" si="12">SUMIF($O$6:$O$27,AD6,$U$6:$U$27)+SUMIF($AD$6:$AD$27,AD6,$AK$6:$AK$27)</f>
        <v>0</v>
      </c>
      <c r="AR6" s="123"/>
      <c r="AS6" s="236">
        <f t="shared" ref="AS6:AS33" si="13">IF(AT6="","",C6)</f>
        <v>1</v>
      </c>
      <c r="AT6" s="242" t="s">
        <v>31</v>
      </c>
      <c r="AU6" s="243">
        <v>355</v>
      </c>
      <c r="AV6" s="244" t="s">
        <v>91</v>
      </c>
      <c r="AW6" s="67">
        <v>8</v>
      </c>
      <c r="AX6" s="92"/>
      <c r="AY6" s="96"/>
      <c r="AZ6" s="100"/>
      <c r="BA6" s="104">
        <v>1</v>
      </c>
      <c r="BB6" s="133">
        <v>1</v>
      </c>
      <c r="BC6" s="67">
        <v>21</v>
      </c>
      <c r="BD6" s="92">
        <f t="shared" ref="BD6:BD27" si="14">SUMIF($O$6:$O$27,AT6,$S$6:$S$27)+SUMIF($AD$6:$AD$27,AT6,$AI$6:$AI$27)+SUMIF($AT$6:$AT$27,AT6,$AX$6:$AX$27)</f>
        <v>0</v>
      </c>
      <c r="BE6" s="96">
        <f t="shared" ref="BE6:BE27" si="15">SUMIF($O$6:$O$27,AT6,$T$6:$T$27)+SUMIF($AD$6:$AD$27,AT6,$AJ$6:$AJ$27)+SUMIF($AT$6:$AT$27,AT6,$AY$6:$AY$27)</f>
        <v>0</v>
      </c>
      <c r="BF6" s="100">
        <f t="shared" ref="BF6:BF27" si="16">SUMIF($O$6:$O$27,AT6,$U$6:$U$27)+SUMIF($AD$6:$AD$27,AT6,$AK$6:$AK$27)+SUMIF($AT$6:$AT$27,AT6,$AZ$6:$AZ$27)</f>
        <v>0</v>
      </c>
      <c r="BG6" s="123"/>
      <c r="BH6" s="171">
        <f t="shared" ref="BH6:BH69" si="17">IF(BI6="","",C6)</f>
        <v>1</v>
      </c>
      <c r="BI6" s="289" t="s">
        <v>31</v>
      </c>
      <c r="BJ6" s="275">
        <v>0.26944444444444443</v>
      </c>
      <c r="BK6" s="72">
        <v>8</v>
      </c>
      <c r="BL6" s="92"/>
      <c r="BM6" s="96"/>
      <c r="BN6" s="100"/>
      <c r="BO6" s="104">
        <v>1</v>
      </c>
      <c r="BP6" s="134">
        <v>1</v>
      </c>
      <c r="BQ6" s="136">
        <v>29</v>
      </c>
      <c r="BR6" s="92">
        <f t="shared" ref="BR6:BR27" si="18">SUMIF($O$6:$O$27,BI6,$S$6:$S$27)+SUMIF($AD$6:$AD$27,BI6,$AI$6:$AI$27)+SUMIF($AT$6:$AT$27,BI6,$AX$6:$AX$27)+SUMIF($BI$6:$BI$27,BI6,$BL$6:$BL$27)</f>
        <v>0</v>
      </c>
      <c r="BS6" s="96">
        <f t="shared" ref="BS6:BS27" si="19">SUMIF($O$6:$O$27,BI6,$T$6:$T$27)+SUMIF($AD$6:$AD$27,BI6,$AJ$6:$AJ$27)+SUMIF($AT$6:$AT$27,BI6,$AY$6:$AY$27)+SUMIF($BI$6:$BI$27,BI6,$BM$6:$BM$27)</f>
        <v>0</v>
      </c>
      <c r="BT6" s="100">
        <f t="shared" ref="BT6:BT27" si="20">SUMIF($O$6:$O$27,BI6,$U$6:$U$27)+SUMIF($AD$6:$AD$27,BI6,$AK$6:$AK$27)+SUMIF($AT$6:$AT$27,BI6,$AZ$6:$AZ$27)+SUMIF($BI$6:$BI$27,BI6,$BN$6:$BN$27)</f>
        <v>0</v>
      </c>
      <c r="BU6" s="123"/>
      <c r="BV6" s="176" t="s">
        <v>202</v>
      </c>
      <c r="BW6" s="67" t="s">
        <v>200</v>
      </c>
      <c r="BX6" s="68">
        <v>0.47847222222222219</v>
      </c>
      <c r="BY6" s="67">
        <v>5</v>
      </c>
      <c r="BZ6" s="92"/>
      <c r="CA6" s="96"/>
      <c r="CB6" s="100"/>
      <c r="CC6" s="104">
        <v>1</v>
      </c>
      <c r="CD6" s="133">
        <v>6</v>
      </c>
      <c r="CE6" s="67">
        <v>5</v>
      </c>
      <c r="CF6" s="92">
        <f t="shared" ref="CF6:CF27" si="21">SUMIF($O$6:$O$27,BW6,$S$6:$S$27)+SUMIF($AD$6:$AD$27,BW6,$AI$6:$AI$27)+SUMIF($AT$6:$AT$27,BW6,$AX$6:$AX$27)+SUMIF($BI$6:$BI$27,BW6,$BL$6:$BL$27)+SUMIF($BW$6:$BW$27,BW6,$BZ$6:$BZ$27)</f>
        <v>0</v>
      </c>
      <c r="CG6" s="96">
        <f t="shared" ref="CG6:CG27" si="22">SUMIF($O$6:$O$27,BW6,$T$6:$T$27)+SUMIF($AD$6:$AD$27,BW6,$AJ$6:$AJ$27)+SUMIF($AT$6:$AT$27,BW6,$AY$6:$AY$27)+SUMIF($BI$6:$BI$27,BW6,$BM$6:$BM$27)+SUMIF($BW$6:$BW$27,BW6,$CA$6:$CA$27)</f>
        <v>0</v>
      </c>
      <c r="CH6" s="100">
        <f t="shared" ref="CH6:CH27" si="23">SUMIF($O$6:$O$27,BW6,$U$6:$U$27)+SUMIF($AD$6:$AD$27,BW6,$AK$6:$AK$27)+SUMIF($AT$6:$AT$27,BW6,$AZ$6:$AZ$27)+SUMIF($BI$6:$BI$27,BW6,$BN$6:$BN$27)+SUMIF($BW$6:$BW$27,BW6,$CB$6:$CB$27)</f>
        <v>0</v>
      </c>
      <c r="CI6" s="124"/>
      <c r="CJ6" s="171">
        <f t="shared" ref="CJ6:CJ69" si="24">IF(CK6="","",C6)</f>
        <v>1</v>
      </c>
      <c r="CK6" s="72" t="s">
        <v>58</v>
      </c>
      <c r="CL6" s="73">
        <v>0.24374999999999999</v>
      </c>
      <c r="CM6" s="72">
        <f>IF(ISNUMBER(CJ6)=FALSE,"",SUM(CQ6:CQ$10)+3)</f>
        <v>8</v>
      </c>
      <c r="CN6" s="92"/>
      <c r="CO6" s="96"/>
      <c r="CP6" s="100"/>
      <c r="CQ6" s="104">
        <f>IF(ISNUMBER(CJ6)=FALSE,"",1)</f>
        <v>1</v>
      </c>
      <c r="CR6" s="134">
        <f t="shared" ref="CR6:CR27" si="25">IF(ISNUMBER(CJ6)=FALSE,"",SUMIF($E$6:$E$27,CK6,$D$6:$D$27))</f>
        <v>2</v>
      </c>
      <c r="CS6" s="136">
        <f t="shared" ref="CS6:CS27" si="26">IF(ISNUMBER(CJ6)=FALSE,"",SUMIF($E$6:$E$27,CK6,$I$6:$I$27))</f>
        <v>24</v>
      </c>
      <c r="CT6" s="92">
        <f t="shared" ref="CT6:CT27" si="27">SUMIF($O$6:$O$27,CK6,$S$6:$S$27)+SUMIF($AD$6:$AD$27,CK6,$AI$6:$AI$27)+SUMIF($AT$6:$AT$27,CK6,$AX$6:$AX$27)+SUMIF($BI$6:$BI$27,CK6,$BL$6:$BL$27)+SUMIF($BW$6:$BW$27,CK6,$BZ$6:$BZ$27)+SUMIF($CK$6:$CK$27,CK6,$CN$6:$CN$27)</f>
        <v>0</v>
      </c>
      <c r="CU6" s="96">
        <f t="shared" ref="CU6:CU27" si="28">SUMIF($O$6:$O$27,CK6,$T$6:$T$27)+SUMIF($AD$6:$AD$27,CK6,$AJ$6:$AJ$27)+SUMIF($AT$6:$AT$27,CK6,$AY$6:$AY$27)+SUMIF($BI$6:$BI$27,CK6,$BM$6:$BM$27)+SUMIF($BW$6:$BW$27,CK6,$CA$6:$CA$27)+SUMIF($CK$6:$CK$27,CK6,$CO$6:$CO$27)</f>
        <v>0</v>
      </c>
      <c r="CV6" s="100">
        <f t="shared" ref="CV6:CV27" si="29">SUMIF($O$6:$O$27,CK6,$U$6:$U$27)+SUMIF($AD$6:$AD$27,CK6,$AK$6:$AK$27)+SUMIF($AT$6:$AT$27,CK6,$AZ$6:$AZ$27)+SUMIF($BI$6:$BI$27,CK6,$BN$6:$BN$27)+SUMIF($BW$6:$BW$27,CK6,$CB$6:$CB$27)+SUMIF($CK$6:$CK$27,CK6,$CP$6:$CP$27)</f>
        <v>0</v>
      </c>
      <c r="CW6" s="40"/>
      <c r="CX6" s="103"/>
    </row>
    <row r="7" spans="1:102" ht="15" customHeight="1">
      <c r="A7" s="36"/>
      <c r="B7" s="322"/>
      <c r="C7" s="3">
        <v>2</v>
      </c>
      <c r="D7" s="107">
        <f t="shared" si="0"/>
        <v>2</v>
      </c>
      <c r="E7" s="221" t="s">
        <v>58</v>
      </c>
      <c r="F7" s="122">
        <v>1993</v>
      </c>
      <c r="G7" s="122">
        <f t="shared" si="1"/>
        <v>4</v>
      </c>
      <c r="H7" s="122"/>
      <c r="I7" s="3">
        <f t="shared" si="2"/>
        <v>24</v>
      </c>
      <c r="J7" s="127">
        <f t="shared" si="3"/>
        <v>0</v>
      </c>
      <c r="K7" s="129">
        <f t="shared" si="4"/>
        <v>0</v>
      </c>
      <c r="L7" s="131">
        <f t="shared" si="5"/>
        <v>0</v>
      </c>
      <c r="M7" s="64"/>
      <c r="N7" s="163">
        <f t="shared" si="6"/>
        <v>2</v>
      </c>
      <c r="O7" s="69" t="s">
        <v>32</v>
      </c>
      <c r="P7" s="217">
        <v>136.5</v>
      </c>
      <c r="Q7" s="70">
        <v>0.45277777777777778</v>
      </c>
      <c r="R7" s="67">
        <v>5</v>
      </c>
      <c r="S7" s="93"/>
      <c r="T7" s="97"/>
      <c r="U7" s="101"/>
      <c r="V7" s="104">
        <v>1</v>
      </c>
      <c r="W7" s="133">
        <v>2</v>
      </c>
      <c r="X7" s="67">
        <v>5</v>
      </c>
      <c r="Y7" s="92">
        <f t="shared" si="7"/>
        <v>0</v>
      </c>
      <c r="Z7" s="96">
        <f t="shared" si="8"/>
        <v>0</v>
      </c>
      <c r="AA7" s="100">
        <f t="shared" si="9"/>
        <v>0</v>
      </c>
      <c r="AB7" s="26"/>
      <c r="AC7" s="171">
        <v>2</v>
      </c>
      <c r="AD7" s="74" t="s">
        <v>31</v>
      </c>
      <c r="AE7" s="75">
        <v>0.20395833333333335</v>
      </c>
      <c r="AF7" s="75">
        <v>0.21439814814814817</v>
      </c>
      <c r="AG7" s="75">
        <v>0.41835648148148152</v>
      </c>
      <c r="AH7" s="72">
        <v>6</v>
      </c>
      <c r="AI7" s="93"/>
      <c r="AJ7" s="97"/>
      <c r="AK7" s="101"/>
      <c r="AL7" s="104">
        <v>1</v>
      </c>
      <c r="AM7" s="134">
        <v>1</v>
      </c>
      <c r="AN7" s="136">
        <v>13</v>
      </c>
      <c r="AO7" s="92">
        <f t="shared" si="10"/>
        <v>0</v>
      </c>
      <c r="AP7" s="96">
        <f t="shared" si="11"/>
        <v>0</v>
      </c>
      <c r="AQ7" s="100">
        <f t="shared" si="12"/>
        <v>0</v>
      </c>
      <c r="AR7" s="26"/>
      <c r="AS7" s="236">
        <f t="shared" si="13"/>
        <v>2</v>
      </c>
      <c r="AT7" s="237" t="s">
        <v>58</v>
      </c>
      <c r="AU7" s="238">
        <v>353</v>
      </c>
      <c r="AV7" s="239" t="s">
        <v>92</v>
      </c>
      <c r="AW7" s="67">
        <v>6</v>
      </c>
      <c r="AX7" s="93"/>
      <c r="AY7" s="97"/>
      <c r="AZ7" s="101"/>
      <c r="BA7" s="104">
        <v>1</v>
      </c>
      <c r="BB7" s="133">
        <v>2</v>
      </c>
      <c r="BC7" s="67">
        <v>14</v>
      </c>
      <c r="BD7" s="92">
        <f t="shared" si="14"/>
        <v>0</v>
      </c>
      <c r="BE7" s="96">
        <f t="shared" si="15"/>
        <v>0</v>
      </c>
      <c r="BF7" s="100">
        <f t="shared" si="16"/>
        <v>0</v>
      </c>
      <c r="BG7" s="26"/>
      <c r="BH7" s="171">
        <f t="shared" si="17"/>
        <v>2</v>
      </c>
      <c r="BI7" s="290" t="s">
        <v>34</v>
      </c>
      <c r="BJ7" s="276">
        <v>0.3034722222222222</v>
      </c>
      <c r="BK7" s="72">
        <v>6</v>
      </c>
      <c r="BL7" s="93"/>
      <c r="BM7" s="97"/>
      <c r="BN7" s="101"/>
      <c r="BO7" s="104">
        <v>1</v>
      </c>
      <c r="BP7" s="134">
        <v>5</v>
      </c>
      <c r="BQ7" s="136">
        <v>7</v>
      </c>
      <c r="BR7" s="92">
        <f t="shared" si="18"/>
        <v>0</v>
      </c>
      <c r="BS7" s="96">
        <f t="shared" si="19"/>
        <v>0</v>
      </c>
      <c r="BT7" s="100">
        <f t="shared" si="20"/>
        <v>0</v>
      </c>
      <c r="BU7" s="26"/>
      <c r="BV7" s="176" t="s">
        <v>202</v>
      </c>
      <c r="BW7" s="69" t="s">
        <v>201</v>
      </c>
      <c r="BX7" s="70">
        <v>0.47847222222222219</v>
      </c>
      <c r="BY7" s="67">
        <v>5</v>
      </c>
      <c r="BZ7" s="93"/>
      <c r="CA7" s="97"/>
      <c r="CB7" s="101"/>
      <c r="CC7" s="104">
        <v>1</v>
      </c>
      <c r="CD7" s="133">
        <v>7</v>
      </c>
      <c r="CE7" s="67">
        <v>5</v>
      </c>
      <c r="CF7" s="92">
        <f t="shared" si="21"/>
        <v>0</v>
      </c>
      <c r="CG7" s="96">
        <f t="shared" si="22"/>
        <v>0</v>
      </c>
      <c r="CH7" s="100">
        <f t="shared" si="23"/>
        <v>0</v>
      </c>
      <c r="CI7" s="27"/>
      <c r="CJ7" s="180">
        <f t="shared" si="24"/>
        <v>2</v>
      </c>
      <c r="CK7" s="74" t="s">
        <v>59</v>
      </c>
      <c r="CL7" s="75">
        <v>0.26041666666666669</v>
      </c>
      <c r="CM7" s="72">
        <f>IF(ISNUMBER(CJ7)=FALSE,"",SUM(CQ7:CQ$10)+2)</f>
        <v>6</v>
      </c>
      <c r="CN7" s="93"/>
      <c r="CO7" s="97"/>
      <c r="CP7" s="101"/>
      <c r="CQ7" s="104">
        <f t="shared" ref="CQ7:CQ70" si="30">IF(ISNUMBER(CJ7)=FALSE,"",1)</f>
        <v>1</v>
      </c>
      <c r="CR7" s="134">
        <f t="shared" si="25"/>
        <v>3</v>
      </c>
      <c r="CS7" s="136">
        <f t="shared" si="26"/>
        <v>18</v>
      </c>
      <c r="CT7" s="92">
        <f t="shared" si="27"/>
        <v>0</v>
      </c>
      <c r="CU7" s="96">
        <f t="shared" si="28"/>
        <v>0</v>
      </c>
      <c r="CV7" s="100">
        <f t="shared" si="29"/>
        <v>0</v>
      </c>
      <c r="CW7" s="40"/>
      <c r="CX7" s="103"/>
    </row>
    <row r="8" spans="1:102" s="43" customFormat="1" ht="15" customHeight="1">
      <c r="A8" s="36"/>
      <c r="B8" s="322"/>
      <c r="C8" s="3">
        <v>3</v>
      </c>
      <c r="D8" s="107">
        <f t="shared" si="0"/>
        <v>3</v>
      </c>
      <c r="E8" s="4" t="s">
        <v>59</v>
      </c>
      <c r="F8" s="3">
        <v>1991</v>
      </c>
      <c r="G8" s="122">
        <f t="shared" si="1"/>
        <v>4</v>
      </c>
      <c r="H8" s="122"/>
      <c r="I8" s="3">
        <f t="shared" si="2"/>
        <v>18</v>
      </c>
      <c r="J8" s="127">
        <f t="shared" si="3"/>
        <v>0</v>
      </c>
      <c r="K8" s="129">
        <f t="shared" si="4"/>
        <v>0</v>
      </c>
      <c r="L8" s="131">
        <f t="shared" si="5"/>
        <v>0</v>
      </c>
      <c r="M8" s="64"/>
      <c r="N8" s="163">
        <f t="shared" si="6"/>
        <v>3</v>
      </c>
      <c r="O8" s="69" t="s">
        <v>33</v>
      </c>
      <c r="P8" s="217">
        <v>127.5</v>
      </c>
      <c r="Q8" s="70">
        <v>0.49236111111111108</v>
      </c>
      <c r="R8" s="67">
        <v>3</v>
      </c>
      <c r="S8" s="93"/>
      <c r="T8" s="97"/>
      <c r="U8" s="101"/>
      <c r="V8" s="104">
        <v>1</v>
      </c>
      <c r="W8" s="133">
        <v>3</v>
      </c>
      <c r="X8" s="67">
        <v>3</v>
      </c>
      <c r="Y8" s="92">
        <f t="shared" si="7"/>
        <v>0</v>
      </c>
      <c r="Z8" s="96">
        <f t="shared" si="8"/>
        <v>0</v>
      </c>
      <c r="AA8" s="100">
        <f t="shared" si="9"/>
        <v>0</v>
      </c>
      <c r="AB8" s="24"/>
      <c r="AC8" s="171">
        <v>3</v>
      </c>
      <c r="AD8" s="74" t="s">
        <v>59</v>
      </c>
      <c r="AE8" s="75">
        <v>0.21085648148148139</v>
      </c>
      <c r="AF8" s="75">
        <v>0.21930555555555553</v>
      </c>
      <c r="AG8" s="75">
        <v>0.43016203703703693</v>
      </c>
      <c r="AH8" s="72">
        <v>4</v>
      </c>
      <c r="AI8" s="93"/>
      <c r="AJ8" s="97"/>
      <c r="AK8" s="101"/>
      <c r="AL8" s="104">
        <v>1</v>
      </c>
      <c r="AM8" s="134">
        <v>4</v>
      </c>
      <c r="AN8" s="136">
        <v>4</v>
      </c>
      <c r="AO8" s="92">
        <f t="shared" si="10"/>
        <v>0</v>
      </c>
      <c r="AP8" s="96">
        <f t="shared" si="11"/>
        <v>0</v>
      </c>
      <c r="AQ8" s="100">
        <f t="shared" si="12"/>
        <v>0</v>
      </c>
      <c r="AR8" s="24"/>
      <c r="AS8" s="236">
        <f t="shared" si="13"/>
        <v>3</v>
      </c>
      <c r="AT8" s="237" t="s">
        <v>59</v>
      </c>
      <c r="AU8" s="238">
        <v>352</v>
      </c>
      <c r="AV8" s="239" t="s">
        <v>93</v>
      </c>
      <c r="AW8" s="67">
        <v>4</v>
      </c>
      <c r="AX8" s="93"/>
      <c r="AY8" s="97"/>
      <c r="AZ8" s="101"/>
      <c r="BA8" s="104">
        <v>1</v>
      </c>
      <c r="BB8" s="133">
        <v>3</v>
      </c>
      <c r="BC8" s="67">
        <v>8</v>
      </c>
      <c r="BD8" s="92">
        <f t="shared" si="14"/>
        <v>0</v>
      </c>
      <c r="BE8" s="96">
        <f t="shared" si="15"/>
        <v>0</v>
      </c>
      <c r="BF8" s="100">
        <f t="shared" si="16"/>
        <v>0</v>
      </c>
      <c r="BG8" s="24"/>
      <c r="BH8" s="171">
        <f t="shared" si="17"/>
        <v>3</v>
      </c>
      <c r="BI8" s="290" t="s">
        <v>59</v>
      </c>
      <c r="BJ8" s="276">
        <v>0.31805555555555554</v>
      </c>
      <c r="BK8" s="72">
        <v>4</v>
      </c>
      <c r="BL8" s="93"/>
      <c r="BM8" s="97"/>
      <c r="BN8" s="101"/>
      <c r="BO8" s="104">
        <v>1</v>
      </c>
      <c r="BP8" s="134">
        <v>3</v>
      </c>
      <c r="BQ8" s="136">
        <v>12</v>
      </c>
      <c r="BR8" s="92">
        <f t="shared" si="18"/>
        <v>0</v>
      </c>
      <c r="BS8" s="96">
        <f t="shared" si="19"/>
        <v>0</v>
      </c>
      <c r="BT8" s="100">
        <f t="shared" si="20"/>
        <v>0</v>
      </c>
      <c r="BU8" s="24"/>
      <c r="BV8" s="176">
        <f t="shared" ref="BV8:BV71" si="31">IF(BW8="","",C8)</f>
        <v>3</v>
      </c>
      <c r="BW8" s="69" t="s">
        <v>85</v>
      </c>
      <c r="BX8" s="70">
        <v>0.52013888888888882</v>
      </c>
      <c r="BY8" s="67">
        <v>2</v>
      </c>
      <c r="BZ8" s="93"/>
      <c r="CA8" s="97"/>
      <c r="CB8" s="101"/>
      <c r="CC8" s="104">
        <v>1</v>
      </c>
      <c r="CD8" s="133">
        <v>11</v>
      </c>
      <c r="CE8" s="67">
        <v>2</v>
      </c>
      <c r="CF8" s="92">
        <f t="shared" si="21"/>
        <v>0</v>
      </c>
      <c r="CG8" s="96">
        <f t="shared" si="22"/>
        <v>1</v>
      </c>
      <c r="CH8" s="100">
        <f t="shared" si="23"/>
        <v>0</v>
      </c>
      <c r="CI8" s="28"/>
      <c r="CJ8" s="180">
        <f t="shared" si="24"/>
        <v>3</v>
      </c>
      <c r="CK8" s="74" t="s">
        <v>79</v>
      </c>
      <c r="CL8" s="75">
        <v>0.31458333333333333</v>
      </c>
      <c r="CM8" s="72">
        <f>IF(ISNUMBER(CJ8)=FALSE,"",SUM(CQ8:CQ$10)+1)</f>
        <v>4</v>
      </c>
      <c r="CN8" s="93"/>
      <c r="CO8" s="97"/>
      <c r="CP8" s="101"/>
      <c r="CQ8" s="104">
        <f t="shared" si="30"/>
        <v>1</v>
      </c>
      <c r="CR8" s="134">
        <f t="shared" si="25"/>
        <v>8</v>
      </c>
      <c r="CS8" s="136">
        <f t="shared" si="26"/>
        <v>4</v>
      </c>
      <c r="CT8" s="92">
        <f t="shared" si="27"/>
        <v>3</v>
      </c>
      <c r="CU8" s="96">
        <f t="shared" si="28"/>
        <v>0</v>
      </c>
      <c r="CV8" s="100">
        <f t="shared" si="29"/>
        <v>0</v>
      </c>
      <c r="CW8" s="40"/>
      <c r="CX8" s="103"/>
    </row>
    <row r="9" spans="1:102" ht="15" customHeight="1">
      <c r="A9" s="36"/>
      <c r="B9" s="322"/>
      <c r="C9" s="3">
        <v>4</v>
      </c>
      <c r="D9" s="107">
        <f t="shared" si="0"/>
        <v>4</v>
      </c>
      <c r="E9" s="4" t="s">
        <v>32</v>
      </c>
      <c r="F9" s="3">
        <v>1970</v>
      </c>
      <c r="G9" s="122">
        <f t="shared" si="1"/>
        <v>3</v>
      </c>
      <c r="H9" s="122"/>
      <c r="I9" s="3">
        <f t="shared" si="2"/>
        <v>7.5</v>
      </c>
      <c r="J9" s="127">
        <f t="shared" si="3"/>
        <v>1.5</v>
      </c>
      <c r="K9" s="129">
        <f t="shared" si="4"/>
        <v>0</v>
      </c>
      <c r="L9" s="131">
        <f t="shared" si="5"/>
        <v>0</v>
      </c>
      <c r="M9" s="64"/>
      <c r="N9" s="163">
        <f t="shared" si="6"/>
        <v>4</v>
      </c>
      <c r="O9" s="69" t="s">
        <v>34</v>
      </c>
      <c r="P9" s="217">
        <v>118.5</v>
      </c>
      <c r="Q9" s="70">
        <v>0.46736111111111112</v>
      </c>
      <c r="R9" s="67">
        <v>1</v>
      </c>
      <c r="S9" s="93"/>
      <c r="T9" s="97"/>
      <c r="U9" s="101"/>
      <c r="V9" s="104">
        <v>1</v>
      </c>
      <c r="W9" s="133">
        <v>4</v>
      </c>
      <c r="X9" s="67">
        <v>1</v>
      </c>
      <c r="Y9" s="92">
        <f t="shared" si="7"/>
        <v>0</v>
      </c>
      <c r="Z9" s="96">
        <f t="shared" si="8"/>
        <v>0</v>
      </c>
      <c r="AA9" s="100">
        <f t="shared" si="9"/>
        <v>0</v>
      </c>
      <c r="AB9" s="40"/>
      <c r="AC9" s="171">
        <v>4</v>
      </c>
      <c r="AD9" s="74" t="s">
        <v>60</v>
      </c>
      <c r="AE9" s="75">
        <v>0.23767361111111107</v>
      </c>
      <c r="AF9" s="75">
        <v>0.24309027777777775</v>
      </c>
      <c r="AG9" s="75">
        <v>0.48076388888888882</v>
      </c>
      <c r="AH9" s="72">
        <v>2</v>
      </c>
      <c r="AI9" s="93"/>
      <c r="AJ9" s="97"/>
      <c r="AK9" s="101"/>
      <c r="AL9" s="104">
        <v>1</v>
      </c>
      <c r="AM9" s="134">
        <v>6</v>
      </c>
      <c r="AN9" s="136">
        <v>2</v>
      </c>
      <c r="AO9" s="92">
        <f t="shared" si="10"/>
        <v>0</v>
      </c>
      <c r="AP9" s="96">
        <f t="shared" si="11"/>
        <v>0</v>
      </c>
      <c r="AQ9" s="100">
        <f t="shared" si="12"/>
        <v>0</v>
      </c>
      <c r="AR9" s="22"/>
      <c r="AS9" s="236">
        <f t="shared" si="13"/>
        <v>4</v>
      </c>
      <c r="AT9" s="237" t="s">
        <v>32</v>
      </c>
      <c r="AU9" s="238">
        <v>352</v>
      </c>
      <c r="AV9" s="239" t="s">
        <v>94</v>
      </c>
      <c r="AW9" s="67">
        <v>2</v>
      </c>
      <c r="AX9" s="93"/>
      <c r="AY9" s="97"/>
      <c r="AZ9" s="101"/>
      <c r="BA9" s="104">
        <v>1</v>
      </c>
      <c r="BB9" s="133">
        <v>4</v>
      </c>
      <c r="BC9" s="67">
        <v>7</v>
      </c>
      <c r="BD9" s="92">
        <f t="shared" si="14"/>
        <v>0</v>
      </c>
      <c r="BE9" s="96">
        <f t="shared" si="15"/>
        <v>0</v>
      </c>
      <c r="BF9" s="100">
        <f t="shared" si="16"/>
        <v>0</v>
      </c>
      <c r="BG9" s="22"/>
      <c r="BH9" s="171">
        <f t="shared" si="17"/>
        <v>4</v>
      </c>
      <c r="BI9" s="290" t="s">
        <v>58</v>
      </c>
      <c r="BJ9" s="276">
        <v>0.32500000000000001</v>
      </c>
      <c r="BK9" s="72">
        <v>2</v>
      </c>
      <c r="BL9" s="93"/>
      <c r="BM9" s="97"/>
      <c r="BN9" s="101"/>
      <c r="BO9" s="104">
        <v>1</v>
      </c>
      <c r="BP9" s="134">
        <v>2</v>
      </c>
      <c r="BQ9" s="136">
        <v>16</v>
      </c>
      <c r="BR9" s="92">
        <f t="shared" si="18"/>
        <v>0</v>
      </c>
      <c r="BS9" s="96">
        <f t="shared" si="19"/>
        <v>0</v>
      </c>
      <c r="BT9" s="100">
        <f t="shared" si="20"/>
        <v>0</v>
      </c>
      <c r="BU9" s="22"/>
      <c r="BV9" s="176" t="str">
        <f t="shared" si="31"/>
        <v/>
      </c>
      <c r="BW9" s="69"/>
      <c r="BX9" s="70"/>
      <c r="BY9" s="67" t="str">
        <f>IF(ISNUMBER(BV9)=FALSE,"",SUM(CC9:CC$10))</f>
        <v/>
      </c>
      <c r="BZ9" s="93"/>
      <c r="CA9" s="97"/>
      <c r="CB9" s="101"/>
      <c r="CC9" s="104" t="str">
        <f t="shared" ref="CC9:CC72" si="32">IF(ISNUMBER(BV9)=FALSE,"",1)</f>
        <v/>
      </c>
      <c r="CD9" s="133" t="str">
        <f t="shared" ref="CD9:CD27" si="33">IF(ISNUMBER(BV9)=FALSE,"",SUMIF($E$6:$E$27,BW9,$D$6:$D$27))</f>
        <v/>
      </c>
      <c r="CE9" s="67" t="str">
        <f t="shared" ref="CE9:CE27" si="34">IF(ISNUMBER(BV9)=FALSE,"",SUMIF($E$6:$E$27,BW9,$I$6:$I$27))</f>
        <v/>
      </c>
      <c r="CF9" s="92">
        <f t="shared" si="21"/>
        <v>0</v>
      </c>
      <c r="CG9" s="96">
        <f t="shared" si="22"/>
        <v>0</v>
      </c>
      <c r="CH9" s="100">
        <f t="shared" si="23"/>
        <v>0</v>
      </c>
      <c r="CI9" s="44"/>
      <c r="CJ9" s="180">
        <f t="shared" si="24"/>
        <v>4</v>
      </c>
      <c r="CK9" s="74" t="s">
        <v>61</v>
      </c>
      <c r="CL9" s="75">
        <v>0.33611111111111108</v>
      </c>
      <c r="CM9" s="72">
        <f>IF(ISNUMBER(CJ9)=FALSE,"",SUM(CQ9:CQ$10))</f>
        <v>2</v>
      </c>
      <c r="CN9" s="93"/>
      <c r="CO9" s="97"/>
      <c r="CP9" s="101"/>
      <c r="CQ9" s="104">
        <f t="shared" si="30"/>
        <v>1</v>
      </c>
      <c r="CR9" s="134">
        <f t="shared" si="25"/>
        <v>9</v>
      </c>
      <c r="CS9" s="136">
        <f t="shared" si="26"/>
        <v>4</v>
      </c>
      <c r="CT9" s="92">
        <f t="shared" si="27"/>
        <v>2</v>
      </c>
      <c r="CU9" s="96">
        <f t="shared" si="28"/>
        <v>0</v>
      </c>
      <c r="CV9" s="100">
        <f t="shared" si="29"/>
        <v>0</v>
      </c>
      <c r="CW9" s="40"/>
      <c r="CX9" s="103"/>
    </row>
    <row r="10" spans="1:102" ht="15" customHeight="1">
      <c r="A10" s="36"/>
      <c r="B10" s="322"/>
      <c r="C10" s="3">
        <v>5</v>
      </c>
      <c r="D10" s="107">
        <f t="shared" si="0"/>
        <v>5</v>
      </c>
      <c r="E10" s="3" t="s">
        <v>34</v>
      </c>
      <c r="F10" s="3">
        <v>1984</v>
      </c>
      <c r="G10" s="122">
        <f t="shared" si="1"/>
        <v>2</v>
      </c>
      <c r="H10" s="122"/>
      <c r="I10" s="3">
        <f t="shared" si="2"/>
        <v>7</v>
      </c>
      <c r="J10" s="127">
        <f t="shared" si="3"/>
        <v>0</v>
      </c>
      <c r="K10" s="129">
        <f t="shared" si="4"/>
        <v>0</v>
      </c>
      <c r="L10" s="131">
        <f t="shared" si="5"/>
        <v>0</v>
      </c>
      <c r="M10" s="64"/>
      <c r="N10" s="163" t="str">
        <f t="shared" si="6"/>
        <v/>
      </c>
      <c r="O10" s="69"/>
      <c r="P10" s="217"/>
      <c r="Q10" s="70"/>
      <c r="R10" s="67" t="str">
        <f>IF(ISNUMBER(N10)=FALSE,"",SUM(V10:$V$10))</f>
        <v/>
      </c>
      <c r="S10" s="93"/>
      <c r="T10" s="97"/>
      <c r="U10" s="101"/>
      <c r="V10" s="104" t="str">
        <f t="shared" ref="V10:V73" si="35">IF(ISNUMBER(N10)=FALSE,"",1)</f>
        <v/>
      </c>
      <c r="W10" s="133" t="str">
        <f t="shared" ref="W10:W27" si="36">IF(ISNUMBER(N10)=FALSE,"",SUMIF($E$6:$E$27,O10,$D$6:$D$27))</f>
        <v/>
      </c>
      <c r="X10" s="67" t="str">
        <f t="shared" ref="X10:X27" si="37">IF(ISNUMBER(N10)=FALSE,"",SUMIF($E$6:$E$27,O10,$I$6:$I$27))</f>
        <v/>
      </c>
      <c r="Y10" s="92">
        <f t="shared" si="7"/>
        <v>0</v>
      </c>
      <c r="Z10" s="96">
        <f t="shared" si="8"/>
        <v>0</v>
      </c>
      <c r="AA10" s="100">
        <f t="shared" si="9"/>
        <v>0</v>
      </c>
      <c r="AB10" s="40"/>
      <c r="AC10" s="171">
        <v>5</v>
      </c>
      <c r="AD10" s="74" t="s">
        <v>61</v>
      </c>
      <c r="AE10" s="75">
        <v>0.25792824074074072</v>
      </c>
      <c r="AF10" s="75">
        <v>0.2725231481481481</v>
      </c>
      <c r="AG10" s="75">
        <v>0.53045138888888888</v>
      </c>
      <c r="AH10" s="72">
        <v>1</v>
      </c>
      <c r="AI10" s="93"/>
      <c r="AJ10" s="97"/>
      <c r="AK10" s="101"/>
      <c r="AL10" s="104">
        <v>1</v>
      </c>
      <c r="AM10" s="134">
        <v>8</v>
      </c>
      <c r="AN10" s="136">
        <v>1</v>
      </c>
      <c r="AO10" s="92">
        <f t="shared" si="10"/>
        <v>0</v>
      </c>
      <c r="AP10" s="96">
        <f t="shared" si="11"/>
        <v>0</v>
      </c>
      <c r="AQ10" s="100">
        <f t="shared" si="12"/>
        <v>0</v>
      </c>
      <c r="AR10" s="40"/>
      <c r="AS10" s="236" t="s">
        <v>178</v>
      </c>
      <c r="AT10" s="237" t="s">
        <v>61</v>
      </c>
      <c r="AU10" s="238">
        <v>354</v>
      </c>
      <c r="AV10" s="239" t="s">
        <v>95</v>
      </c>
      <c r="AW10" s="67">
        <v>1</v>
      </c>
      <c r="AX10" s="93"/>
      <c r="AY10" s="97"/>
      <c r="AZ10" s="101"/>
      <c r="BA10" s="104">
        <v>1</v>
      </c>
      <c r="BB10" s="133">
        <v>6</v>
      </c>
      <c r="BC10" s="67">
        <v>2</v>
      </c>
      <c r="BD10" s="92">
        <f t="shared" si="14"/>
        <v>0</v>
      </c>
      <c r="BE10" s="96">
        <f t="shared" si="15"/>
        <v>0</v>
      </c>
      <c r="BF10" s="100">
        <f t="shared" si="16"/>
        <v>0</v>
      </c>
      <c r="BG10" s="40"/>
      <c r="BH10" s="171" t="s">
        <v>178</v>
      </c>
      <c r="BI10" s="290" t="s">
        <v>32</v>
      </c>
      <c r="BJ10" s="276">
        <v>0.35625000000000001</v>
      </c>
      <c r="BK10" s="72">
        <v>0.5</v>
      </c>
      <c r="BL10" s="93">
        <v>1.5</v>
      </c>
      <c r="BM10" s="97"/>
      <c r="BN10" s="101"/>
      <c r="BO10" s="104">
        <v>1</v>
      </c>
      <c r="BP10" s="134">
        <v>4</v>
      </c>
      <c r="BQ10" s="136">
        <v>7.5</v>
      </c>
      <c r="BR10" s="92">
        <f t="shared" si="18"/>
        <v>1.5</v>
      </c>
      <c r="BS10" s="96">
        <f t="shared" si="19"/>
        <v>0</v>
      </c>
      <c r="BT10" s="100">
        <f t="shared" si="20"/>
        <v>0</v>
      </c>
      <c r="BU10" s="40"/>
      <c r="BV10" s="176" t="str">
        <f t="shared" si="31"/>
        <v/>
      </c>
      <c r="BW10" s="69"/>
      <c r="BX10" s="70"/>
      <c r="BY10" s="67" t="str">
        <f>IF(ISNUMBER(BV10)=FALSE,"",SUM(CC10:CC$10))</f>
        <v/>
      </c>
      <c r="BZ10" s="93"/>
      <c r="CA10" s="97"/>
      <c r="CB10" s="101"/>
      <c r="CC10" s="104" t="str">
        <f t="shared" si="32"/>
        <v/>
      </c>
      <c r="CD10" s="133" t="str">
        <f t="shared" si="33"/>
        <v/>
      </c>
      <c r="CE10" s="67" t="str">
        <f t="shared" si="34"/>
        <v/>
      </c>
      <c r="CF10" s="92">
        <f t="shared" si="21"/>
        <v>0</v>
      </c>
      <c r="CG10" s="96">
        <f t="shared" si="22"/>
        <v>0</v>
      </c>
      <c r="CH10" s="100">
        <f t="shared" si="23"/>
        <v>0</v>
      </c>
      <c r="CI10" s="16"/>
      <c r="CJ10" s="180">
        <f t="shared" si="24"/>
        <v>5</v>
      </c>
      <c r="CK10" s="74" t="s">
        <v>210</v>
      </c>
      <c r="CL10" s="75">
        <v>0.34722222222222227</v>
      </c>
      <c r="CM10" s="72">
        <f>IF(ISNUMBER(CJ10)=FALSE,"",SUM(CQ10:CQ$10))</f>
        <v>1</v>
      </c>
      <c r="CN10" s="93"/>
      <c r="CO10" s="97"/>
      <c r="CP10" s="101"/>
      <c r="CQ10" s="104">
        <f t="shared" si="30"/>
        <v>1</v>
      </c>
      <c r="CR10" s="134">
        <f t="shared" si="25"/>
        <v>13</v>
      </c>
      <c r="CS10" s="136">
        <f t="shared" si="26"/>
        <v>1</v>
      </c>
      <c r="CT10" s="92">
        <f t="shared" si="27"/>
        <v>0</v>
      </c>
      <c r="CU10" s="96">
        <f t="shared" si="28"/>
        <v>0</v>
      </c>
      <c r="CV10" s="100">
        <f t="shared" si="29"/>
        <v>0</v>
      </c>
      <c r="CW10" s="40"/>
      <c r="CX10" s="103"/>
    </row>
    <row r="11" spans="1:102" ht="15" customHeight="1">
      <c r="A11" s="36"/>
      <c r="B11" s="322"/>
      <c r="C11" s="3">
        <v>6</v>
      </c>
      <c r="D11" s="107">
        <f t="shared" si="0"/>
        <v>6</v>
      </c>
      <c r="E11" s="4" t="s">
        <v>200</v>
      </c>
      <c r="F11" s="3"/>
      <c r="G11" s="122">
        <f t="shared" si="1"/>
        <v>1</v>
      </c>
      <c r="H11" s="122"/>
      <c r="I11" s="3">
        <f t="shared" si="2"/>
        <v>5</v>
      </c>
      <c r="J11" s="127">
        <f t="shared" si="3"/>
        <v>0</v>
      </c>
      <c r="K11" s="129">
        <f t="shared" si="4"/>
        <v>0</v>
      </c>
      <c r="L11" s="131">
        <f t="shared" si="5"/>
        <v>0</v>
      </c>
      <c r="M11" s="64"/>
      <c r="N11" s="163" t="str">
        <f t="shared" si="6"/>
        <v/>
      </c>
      <c r="O11" s="69"/>
      <c r="P11" s="217"/>
      <c r="Q11" s="70"/>
      <c r="R11" s="23" t="str">
        <f t="shared" ref="R11:R27" si="38">IF(S11&gt;0,S11,IF(T11&gt;0,T11,IF(U11&gt;0,U11,"")))</f>
        <v/>
      </c>
      <c r="S11" s="93" t="str">
        <f>IF(ISNUMBER(N11)=FALSE,"",SUM(V11:$V$15))</f>
        <v/>
      </c>
      <c r="T11" s="97"/>
      <c r="U11" s="101"/>
      <c r="V11" s="104" t="str">
        <f t="shared" si="35"/>
        <v/>
      </c>
      <c r="W11" s="133" t="str">
        <f t="shared" si="36"/>
        <v/>
      </c>
      <c r="X11" s="67" t="str">
        <f t="shared" si="37"/>
        <v/>
      </c>
      <c r="Y11" s="92">
        <f t="shared" si="7"/>
        <v>0</v>
      </c>
      <c r="Z11" s="96">
        <f t="shared" si="8"/>
        <v>0</v>
      </c>
      <c r="AA11" s="100">
        <f t="shared" si="9"/>
        <v>0</v>
      </c>
      <c r="AB11" s="40"/>
      <c r="AC11" s="171">
        <v>6</v>
      </c>
      <c r="AD11" s="74" t="s">
        <v>62</v>
      </c>
      <c r="AE11" s="47">
        <v>0.26331018518518523</v>
      </c>
      <c r="AF11" s="47">
        <v>0.2691898148148148</v>
      </c>
      <c r="AG11" s="47">
        <v>0.53249999999999997</v>
      </c>
      <c r="AH11" s="25">
        <v>1</v>
      </c>
      <c r="AI11" s="93">
        <v>1</v>
      </c>
      <c r="AJ11" s="97"/>
      <c r="AK11" s="101"/>
      <c r="AL11" s="104">
        <v>1</v>
      </c>
      <c r="AM11" s="134">
        <v>9</v>
      </c>
      <c r="AN11" s="232">
        <v>1</v>
      </c>
      <c r="AO11" s="92">
        <f t="shared" si="10"/>
        <v>1</v>
      </c>
      <c r="AP11" s="96">
        <f t="shared" si="11"/>
        <v>0</v>
      </c>
      <c r="AQ11" s="100">
        <f t="shared" si="12"/>
        <v>0</v>
      </c>
      <c r="AR11" s="40"/>
      <c r="AS11" s="236" t="s">
        <v>178</v>
      </c>
      <c r="AT11" s="237" t="s">
        <v>60</v>
      </c>
      <c r="AU11" s="238">
        <v>354</v>
      </c>
      <c r="AV11" s="239" t="s">
        <v>95</v>
      </c>
      <c r="AW11" s="23">
        <v>5</v>
      </c>
      <c r="AX11" s="93">
        <v>5</v>
      </c>
      <c r="AY11" s="97"/>
      <c r="AZ11" s="101"/>
      <c r="BA11" s="104">
        <v>1</v>
      </c>
      <c r="BB11" s="133">
        <v>7</v>
      </c>
      <c r="BC11" s="67">
        <v>2</v>
      </c>
      <c r="BD11" s="92">
        <f t="shared" si="14"/>
        <v>5</v>
      </c>
      <c r="BE11" s="96">
        <f t="shared" si="15"/>
        <v>0</v>
      </c>
      <c r="BF11" s="100">
        <f t="shared" si="16"/>
        <v>0</v>
      </c>
      <c r="BG11" s="40"/>
      <c r="BH11" s="171" t="s">
        <v>178</v>
      </c>
      <c r="BI11" s="290" t="s">
        <v>60</v>
      </c>
      <c r="BJ11" s="276">
        <v>0.35625000000000001</v>
      </c>
      <c r="BK11" s="25">
        <v>0.5</v>
      </c>
      <c r="BL11" s="93">
        <v>1.5</v>
      </c>
      <c r="BM11" s="97"/>
      <c r="BN11" s="101"/>
      <c r="BO11" s="104">
        <v>1</v>
      </c>
      <c r="BP11" s="134">
        <v>7</v>
      </c>
      <c r="BQ11" s="136">
        <v>2.5</v>
      </c>
      <c r="BR11" s="92">
        <f t="shared" si="18"/>
        <v>6.5</v>
      </c>
      <c r="BS11" s="96">
        <f t="shared" si="19"/>
        <v>0</v>
      </c>
      <c r="BT11" s="100">
        <f t="shared" si="20"/>
        <v>0</v>
      </c>
      <c r="BU11" s="40"/>
      <c r="BV11" s="176" t="str">
        <f t="shared" si="31"/>
        <v/>
      </c>
      <c r="BW11" s="69"/>
      <c r="BX11" s="70"/>
      <c r="BY11" s="23" t="str">
        <f t="shared" ref="BY11:BY27" si="39">IF(BZ11&gt;0,BZ11,IF(CA11&gt;0,CA11,IF(CB11&gt;0,CB11,"")))</f>
        <v/>
      </c>
      <c r="BZ11" s="93" t="str">
        <f>IF(ISNUMBER(BV11)=FALSE,"",SUM(CC11:CC$15))</f>
        <v/>
      </c>
      <c r="CA11" s="97"/>
      <c r="CB11" s="101"/>
      <c r="CC11" s="104" t="str">
        <f t="shared" si="32"/>
        <v/>
      </c>
      <c r="CD11" s="133" t="str">
        <f t="shared" si="33"/>
        <v/>
      </c>
      <c r="CE11" s="67" t="str">
        <f t="shared" si="34"/>
        <v/>
      </c>
      <c r="CF11" s="92">
        <f t="shared" si="21"/>
        <v>0</v>
      </c>
      <c r="CG11" s="96">
        <f t="shared" si="22"/>
        <v>0</v>
      </c>
      <c r="CH11" s="100">
        <f t="shared" si="23"/>
        <v>0</v>
      </c>
      <c r="CI11" s="16"/>
      <c r="CJ11" s="180" t="str">
        <f t="shared" si="24"/>
        <v/>
      </c>
      <c r="CK11" s="21"/>
      <c r="CL11" s="47"/>
      <c r="CM11" s="25" t="str">
        <f t="shared" ref="CM11:CM27" si="40">IF(CN11&gt;0,CN11,IF(CO11&gt;0,CO11,IF(CP11&gt;0,CP11,"")))</f>
        <v/>
      </c>
      <c r="CN11" s="93" t="str">
        <f>IF(ISNUMBER(CJ11)=FALSE,"",SUM(CQ11:CQ$15))</f>
        <v/>
      </c>
      <c r="CO11" s="97"/>
      <c r="CP11" s="101"/>
      <c r="CQ11" s="104" t="str">
        <f t="shared" si="30"/>
        <v/>
      </c>
      <c r="CR11" s="134" t="str">
        <f t="shared" si="25"/>
        <v/>
      </c>
      <c r="CS11" s="136" t="str">
        <f t="shared" si="26"/>
        <v/>
      </c>
      <c r="CT11" s="92">
        <f t="shared" si="27"/>
        <v>0</v>
      </c>
      <c r="CU11" s="96">
        <f t="shared" si="28"/>
        <v>0</v>
      </c>
      <c r="CV11" s="100">
        <f t="shared" si="29"/>
        <v>0</v>
      </c>
      <c r="CW11" s="40"/>
      <c r="CX11" s="103"/>
    </row>
    <row r="12" spans="1:102" ht="15" customHeight="1">
      <c r="A12" s="36"/>
      <c r="B12" s="322"/>
      <c r="C12" s="3">
        <v>7</v>
      </c>
      <c r="D12" s="107">
        <f t="shared" si="0"/>
        <v>7</v>
      </c>
      <c r="E12" s="4" t="s">
        <v>201</v>
      </c>
      <c r="F12" s="3"/>
      <c r="G12" s="122">
        <f t="shared" si="1"/>
        <v>1</v>
      </c>
      <c r="H12" s="122"/>
      <c r="I12" s="3">
        <f t="shared" si="2"/>
        <v>5</v>
      </c>
      <c r="J12" s="127">
        <f t="shared" si="3"/>
        <v>0</v>
      </c>
      <c r="K12" s="129">
        <f t="shared" si="4"/>
        <v>0</v>
      </c>
      <c r="L12" s="131">
        <f t="shared" si="5"/>
        <v>0</v>
      </c>
      <c r="M12" s="64"/>
      <c r="N12" s="163" t="str">
        <f t="shared" si="6"/>
        <v/>
      </c>
      <c r="O12" s="69"/>
      <c r="P12" s="217"/>
      <c r="Q12" s="70"/>
      <c r="R12" s="23" t="str">
        <f t="shared" si="38"/>
        <v/>
      </c>
      <c r="S12" s="93" t="str">
        <f>IF(ISNUMBER(N12)=FALSE,"",SUM(V12:$V$15))</f>
        <v/>
      </c>
      <c r="T12" s="97"/>
      <c r="U12" s="101"/>
      <c r="V12" s="104" t="str">
        <f t="shared" si="35"/>
        <v/>
      </c>
      <c r="W12" s="133" t="str">
        <f t="shared" si="36"/>
        <v/>
      </c>
      <c r="X12" s="67" t="str">
        <f t="shared" si="37"/>
        <v/>
      </c>
      <c r="Y12" s="92">
        <f t="shared" si="7"/>
        <v>0</v>
      </c>
      <c r="Z12" s="96">
        <f t="shared" si="8"/>
        <v>0</v>
      </c>
      <c r="AA12" s="100">
        <f t="shared" si="9"/>
        <v>0</v>
      </c>
      <c r="AB12" s="40"/>
      <c r="AC12" s="171">
        <v>7</v>
      </c>
      <c r="AD12" s="74" t="s">
        <v>63</v>
      </c>
      <c r="AE12" s="47">
        <v>0.32430555555555551</v>
      </c>
      <c r="AF12" s="47"/>
      <c r="AG12" s="47"/>
      <c r="AH12" s="25" t="s">
        <v>57</v>
      </c>
      <c r="AI12" s="93">
        <v>0</v>
      </c>
      <c r="AJ12" s="97"/>
      <c r="AK12" s="101"/>
      <c r="AL12" s="104"/>
      <c r="AM12" s="134"/>
      <c r="AN12" s="136"/>
      <c r="AO12" s="92">
        <f t="shared" si="10"/>
        <v>0</v>
      </c>
      <c r="AP12" s="96">
        <f t="shared" si="11"/>
        <v>0</v>
      </c>
      <c r="AQ12" s="100">
        <f t="shared" si="12"/>
        <v>0</v>
      </c>
      <c r="AR12" s="40"/>
      <c r="AS12" s="236">
        <f t="shared" si="13"/>
        <v>7</v>
      </c>
      <c r="AT12" s="237" t="s">
        <v>78</v>
      </c>
      <c r="AU12" s="238">
        <v>357</v>
      </c>
      <c r="AV12" s="239" t="s">
        <v>96</v>
      </c>
      <c r="AW12" s="23">
        <v>4</v>
      </c>
      <c r="AX12" s="93">
        <v>4</v>
      </c>
      <c r="AY12" s="97"/>
      <c r="AZ12" s="101"/>
      <c r="BA12" s="104">
        <v>1</v>
      </c>
      <c r="BB12" s="133">
        <v>9</v>
      </c>
      <c r="BC12" s="271">
        <v>4</v>
      </c>
      <c r="BD12" s="92">
        <f t="shared" si="14"/>
        <v>4</v>
      </c>
      <c r="BE12" s="96">
        <f t="shared" si="15"/>
        <v>0</v>
      </c>
      <c r="BF12" s="100">
        <f t="shared" si="16"/>
        <v>0</v>
      </c>
      <c r="BG12" s="40"/>
      <c r="BH12" s="171">
        <f t="shared" si="17"/>
        <v>7</v>
      </c>
      <c r="BI12" s="290" t="s">
        <v>61</v>
      </c>
      <c r="BJ12" s="276">
        <v>0.36805555555555558</v>
      </c>
      <c r="BK12" s="25">
        <v>2</v>
      </c>
      <c r="BL12" s="93">
        <v>2</v>
      </c>
      <c r="BM12" s="97"/>
      <c r="BN12" s="101"/>
      <c r="BO12" s="104">
        <v>1</v>
      </c>
      <c r="BP12" s="134">
        <v>8</v>
      </c>
      <c r="BQ12" s="136">
        <v>2</v>
      </c>
      <c r="BR12" s="92">
        <f t="shared" si="18"/>
        <v>2</v>
      </c>
      <c r="BS12" s="96">
        <f t="shared" si="19"/>
        <v>0</v>
      </c>
      <c r="BT12" s="100">
        <f t="shared" si="20"/>
        <v>0</v>
      </c>
      <c r="BU12" s="40"/>
      <c r="BV12" s="176" t="str">
        <f t="shared" si="31"/>
        <v/>
      </c>
      <c r="BW12" s="69"/>
      <c r="BX12" s="70"/>
      <c r="BY12" s="23" t="str">
        <f t="shared" si="39"/>
        <v/>
      </c>
      <c r="BZ12" s="93" t="str">
        <f>IF(ISNUMBER(BV12)=FALSE,"",SUM(CC12:CC$15))</f>
        <v/>
      </c>
      <c r="CA12" s="97"/>
      <c r="CB12" s="101"/>
      <c r="CC12" s="104" t="str">
        <f t="shared" si="32"/>
        <v/>
      </c>
      <c r="CD12" s="133" t="str">
        <f t="shared" si="33"/>
        <v/>
      </c>
      <c r="CE12" s="67" t="str">
        <f t="shared" si="34"/>
        <v/>
      </c>
      <c r="CF12" s="92">
        <f t="shared" si="21"/>
        <v>0</v>
      </c>
      <c r="CG12" s="96">
        <f t="shared" si="22"/>
        <v>0</v>
      </c>
      <c r="CH12" s="100">
        <f t="shared" si="23"/>
        <v>0</v>
      </c>
      <c r="CI12" s="16"/>
      <c r="CJ12" s="180" t="str">
        <f t="shared" si="24"/>
        <v/>
      </c>
      <c r="CK12" s="21"/>
      <c r="CL12" s="47"/>
      <c r="CM12" s="25" t="str">
        <f t="shared" si="40"/>
        <v/>
      </c>
      <c r="CN12" s="93" t="str">
        <f>IF(ISNUMBER(CJ12)=FALSE,"",SUM(CQ12:CQ$15))</f>
        <v/>
      </c>
      <c r="CO12" s="97"/>
      <c r="CP12" s="101"/>
      <c r="CQ12" s="104" t="str">
        <f t="shared" si="30"/>
        <v/>
      </c>
      <c r="CR12" s="134" t="str">
        <f t="shared" si="25"/>
        <v/>
      </c>
      <c r="CS12" s="136" t="str">
        <f t="shared" si="26"/>
        <v/>
      </c>
      <c r="CT12" s="92">
        <f t="shared" si="27"/>
        <v>0</v>
      </c>
      <c r="CU12" s="96">
        <f t="shared" si="28"/>
        <v>0</v>
      </c>
      <c r="CV12" s="100">
        <f t="shared" si="29"/>
        <v>0</v>
      </c>
      <c r="CW12" s="40"/>
      <c r="CX12" s="103"/>
    </row>
    <row r="13" spans="1:102" ht="15" customHeight="1">
      <c r="A13" s="36"/>
      <c r="B13" s="322"/>
      <c r="C13" s="3">
        <v>8</v>
      </c>
      <c r="D13" s="107">
        <f t="shared" si="0"/>
        <v>8</v>
      </c>
      <c r="E13" s="4" t="s">
        <v>79</v>
      </c>
      <c r="F13" s="3">
        <v>1971</v>
      </c>
      <c r="G13" s="122">
        <f t="shared" si="1"/>
        <v>2</v>
      </c>
      <c r="H13" s="122"/>
      <c r="I13" s="3">
        <f t="shared" si="2"/>
        <v>4</v>
      </c>
      <c r="J13" s="127">
        <f t="shared" si="3"/>
        <v>3</v>
      </c>
      <c r="K13" s="129">
        <f t="shared" si="4"/>
        <v>0</v>
      </c>
      <c r="L13" s="131">
        <f t="shared" si="5"/>
        <v>0</v>
      </c>
      <c r="M13" s="64"/>
      <c r="N13" s="163" t="str">
        <f t="shared" si="6"/>
        <v/>
      </c>
      <c r="O13" s="69"/>
      <c r="P13" s="217"/>
      <c r="Q13" s="70"/>
      <c r="R13" s="23" t="str">
        <f t="shared" si="38"/>
        <v/>
      </c>
      <c r="S13" s="93" t="str">
        <f>IF(ISNUMBER(N13)=FALSE,"",SUM(V13:$V$15))</f>
        <v/>
      </c>
      <c r="T13" s="97"/>
      <c r="U13" s="101"/>
      <c r="V13" s="104" t="str">
        <f t="shared" si="35"/>
        <v/>
      </c>
      <c r="W13" s="133" t="str">
        <f t="shared" si="36"/>
        <v/>
      </c>
      <c r="X13" s="67" t="str">
        <f t="shared" si="37"/>
        <v/>
      </c>
      <c r="Y13" s="92">
        <f t="shared" si="7"/>
        <v>0</v>
      </c>
      <c r="Z13" s="96">
        <f t="shared" si="8"/>
        <v>0</v>
      </c>
      <c r="AA13" s="100">
        <f t="shared" si="9"/>
        <v>0</v>
      </c>
      <c r="AB13" s="40"/>
      <c r="AC13" s="171">
        <v>8</v>
      </c>
      <c r="AD13" s="74" t="s">
        <v>64</v>
      </c>
      <c r="AE13" s="47">
        <v>0.34833333333333327</v>
      </c>
      <c r="AF13" s="47"/>
      <c r="AG13" s="47"/>
      <c r="AH13" s="25" t="s">
        <v>57</v>
      </c>
      <c r="AI13" s="93">
        <v>0</v>
      </c>
      <c r="AJ13" s="97"/>
      <c r="AK13" s="101"/>
      <c r="AL13" s="104"/>
      <c r="AM13" s="134"/>
      <c r="AN13" s="136"/>
      <c r="AO13" s="92">
        <f t="shared" si="10"/>
        <v>0</v>
      </c>
      <c r="AP13" s="96">
        <f t="shared" si="11"/>
        <v>0</v>
      </c>
      <c r="AQ13" s="100">
        <f t="shared" si="12"/>
        <v>0</v>
      </c>
      <c r="AR13" s="40"/>
      <c r="AS13" s="236">
        <f t="shared" si="13"/>
        <v>8</v>
      </c>
      <c r="AT13" s="237" t="s">
        <v>79</v>
      </c>
      <c r="AU13" s="238">
        <v>360</v>
      </c>
      <c r="AV13" s="239" t="s">
        <v>97</v>
      </c>
      <c r="AW13" s="23">
        <v>3</v>
      </c>
      <c r="AX13" s="93">
        <v>3</v>
      </c>
      <c r="AY13" s="97"/>
      <c r="AZ13" s="101"/>
      <c r="BA13" s="104">
        <v>1</v>
      </c>
      <c r="BB13" s="133">
        <v>10</v>
      </c>
      <c r="BC13" s="271">
        <v>3</v>
      </c>
      <c r="BD13" s="92">
        <f t="shared" si="14"/>
        <v>3</v>
      </c>
      <c r="BE13" s="96">
        <f t="shared" si="15"/>
        <v>0</v>
      </c>
      <c r="BF13" s="100">
        <f t="shared" si="16"/>
        <v>0</v>
      </c>
      <c r="BG13" s="40"/>
      <c r="BH13" s="171">
        <f t="shared" si="17"/>
        <v>8</v>
      </c>
      <c r="BI13" s="290" t="s">
        <v>33</v>
      </c>
      <c r="BJ13" s="276">
        <v>0.41875000000000001</v>
      </c>
      <c r="BK13" s="25">
        <v>1</v>
      </c>
      <c r="BL13" s="93">
        <v>1</v>
      </c>
      <c r="BM13" s="97"/>
      <c r="BN13" s="101"/>
      <c r="BO13" s="104">
        <v>1</v>
      </c>
      <c r="BP13" s="134">
        <v>6</v>
      </c>
      <c r="BQ13" s="136">
        <v>3</v>
      </c>
      <c r="BR13" s="92">
        <f t="shared" si="18"/>
        <v>1</v>
      </c>
      <c r="BS13" s="96">
        <f t="shared" si="19"/>
        <v>2</v>
      </c>
      <c r="BT13" s="100">
        <f t="shared" si="20"/>
        <v>0</v>
      </c>
      <c r="BU13" s="40"/>
      <c r="BV13" s="176" t="str">
        <f t="shared" si="31"/>
        <v/>
      </c>
      <c r="BW13" s="69"/>
      <c r="BX13" s="70"/>
      <c r="BY13" s="23" t="str">
        <f t="shared" si="39"/>
        <v/>
      </c>
      <c r="BZ13" s="93" t="str">
        <f>IF(ISNUMBER(BV13)=FALSE,"",SUM(CC13:CC$15))</f>
        <v/>
      </c>
      <c r="CA13" s="97"/>
      <c r="CB13" s="101"/>
      <c r="CC13" s="104" t="str">
        <f t="shared" si="32"/>
        <v/>
      </c>
      <c r="CD13" s="133" t="str">
        <f t="shared" si="33"/>
        <v/>
      </c>
      <c r="CE13" s="67" t="str">
        <f t="shared" si="34"/>
        <v/>
      </c>
      <c r="CF13" s="92">
        <f t="shared" si="21"/>
        <v>0</v>
      </c>
      <c r="CG13" s="96">
        <f t="shared" si="22"/>
        <v>0</v>
      </c>
      <c r="CH13" s="100">
        <f t="shared" si="23"/>
        <v>0</v>
      </c>
      <c r="CI13" s="16"/>
      <c r="CJ13" s="180" t="str">
        <f t="shared" si="24"/>
        <v/>
      </c>
      <c r="CK13" s="21"/>
      <c r="CL13" s="47"/>
      <c r="CM13" s="25" t="str">
        <f t="shared" si="40"/>
        <v/>
      </c>
      <c r="CN13" s="93" t="str">
        <f>IF(ISNUMBER(CJ13)=FALSE,"",SUM(CQ13:CQ$15))</f>
        <v/>
      </c>
      <c r="CO13" s="97"/>
      <c r="CP13" s="101"/>
      <c r="CQ13" s="104" t="str">
        <f t="shared" si="30"/>
        <v/>
      </c>
      <c r="CR13" s="134" t="str">
        <f t="shared" si="25"/>
        <v/>
      </c>
      <c r="CS13" s="136" t="str">
        <f t="shared" si="26"/>
        <v/>
      </c>
      <c r="CT13" s="92">
        <f t="shared" si="27"/>
        <v>0</v>
      </c>
      <c r="CU13" s="96">
        <f t="shared" si="28"/>
        <v>0</v>
      </c>
      <c r="CV13" s="100">
        <f t="shared" si="29"/>
        <v>0</v>
      </c>
      <c r="CW13" s="40"/>
      <c r="CX13" s="103"/>
    </row>
    <row r="14" spans="1:102" ht="15" customHeight="1">
      <c r="A14" s="36"/>
      <c r="B14" s="322"/>
      <c r="C14" s="3">
        <v>9</v>
      </c>
      <c r="D14" s="107">
        <f t="shared" si="0"/>
        <v>9</v>
      </c>
      <c r="E14" s="4" t="s">
        <v>61</v>
      </c>
      <c r="F14" s="3">
        <v>1977</v>
      </c>
      <c r="G14" s="122">
        <f t="shared" si="1"/>
        <v>4</v>
      </c>
      <c r="H14" s="122"/>
      <c r="I14" s="3">
        <f t="shared" si="2"/>
        <v>4</v>
      </c>
      <c r="J14" s="127">
        <f t="shared" si="3"/>
        <v>2</v>
      </c>
      <c r="K14" s="129">
        <f t="shared" si="4"/>
        <v>0</v>
      </c>
      <c r="L14" s="131">
        <f t="shared" si="5"/>
        <v>0</v>
      </c>
      <c r="M14" s="64"/>
      <c r="N14" s="163" t="str">
        <f t="shared" si="6"/>
        <v/>
      </c>
      <c r="O14" s="69"/>
      <c r="P14" s="217"/>
      <c r="Q14" s="70"/>
      <c r="R14" s="23" t="str">
        <f t="shared" si="38"/>
        <v/>
      </c>
      <c r="S14" s="93" t="str">
        <f>IF(ISNUMBER(N14)=FALSE,"",SUM(V14:$V$15))</f>
        <v/>
      </c>
      <c r="T14" s="97"/>
      <c r="U14" s="101"/>
      <c r="V14" s="104" t="str">
        <f t="shared" si="35"/>
        <v/>
      </c>
      <c r="W14" s="133" t="str">
        <f t="shared" si="36"/>
        <v/>
      </c>
      <c r="X14" s="67" t="str">
        <f t="shared" si="37"/>
        <v/>
      </c>
      <c r="Y14" s="92">
        <f t="shared" si="7"/>
        <v>0</v>
      </c>
      <c r="Z14" s="96">
        <f t="shared" si="8"/>
        <v>0</v>
      </c>
      <c r="AA14" s="100">
        <f t="shared" si="9"/>
        <v>0</v>
      </c>
      <c r="AB14" s="40"/>
      <c r="AC14" s="171">
        <v>9</v>
      </c>
      <c r="AD14" s="74" t="s">
        <v>65</v>
      </c>
      <c r="AE14" s="47">
        <v>0.34833333333333327</v>
      </c>
      <c r="AF14" s="47"/>
      <c r="AG14" s="47"/>
      <c r="AH14" s="25" t="s">
        <v>57</v>
      </c>
      <c r="AI14" s="93">
        <v>0</v>
      </c>
      <c r="AJ14" s="97"/>
      <c r="AK14" s="101"/>
      <c r="AL14" s="104"/>
      <c r="AM14" s="134"/>
      <c r="AN14" s="136"/>
      <c r="AO14" s="92">
        <f t="shared" si="10"/>
        <v>0</v>
      </c>
      <c r="AP14" s="96">
        <f t="shared" si="11"/>
        <v>0</v>
      </c>
      <c r="AQ14" s="100">
        <f t="shared" si="12"/>
        <v>0</v>
      </c>
      <c r="AR14" s="40"/>
      <c r="AS14" s="236">
        <f t="shared" si="13"/>
        <v>9</v>
      </c>
      <c r="AT14" s="237" t="s">
        <v>80</v>
      </c>
      <c r="AU14" s="238">
        <v>361</v>
      </c>
      <c r="AV14" s="239" t="s">
        <v>98</v>
      </c>
      <c r="AW14" s="23">
        <v>2</v>
      </c>
      <c r="AX14" s="93">
        <v>2</v>
      </c>
      <c r="AY14" s="97"/>
      <c r="AZ14" s="101"/>
      <c r="BA14" s="104">
        <v>1</v>
      </c>
      <c r="BB14" s="133">
        <v>11</v>
      </c>
      <c r="BC14" s="271">
        <v>2</v>
      </c>
      <c r="BD14" s="92">
        <f t="shared" si="14"/>
        <v>2</v>
      </c>
      <c r="BE14" s="96">
        <f t="shared" si="15"/>
        <v>0</v>
      </c>
      <c r="BF14" s="100">
        <f t="shared" si="16"/>
        <v>0</v>
      </c>
      <c r="BG14" s="40"/>
      <c r="BH14" s="171">
        <f t="shared" si="17"/>
        <v>9</v>
      </c>
      <c r="BI14" s="290" t="s">
        <v>192</v>
      </c>
      <c r="BJ14" s="277" t="s">
        <v>106</v>
      </c>
      <c r="BK14" s="25" t="str">
        <f t="shared" ref="BK14:BK27" si="41">IF(BL14&gt;0,BL14,IF(BM14&gt;0,BM14,IF(BN14&gt;0,BN14,"")))</f>
        <v/>
      </c>
      <c r="BL14" s="93">
        <f>IF(ISNUMBER(BH14)=FALSE,"",SUM(BO14:BO$15))</f>
        <v>0</v>
      </c>
      <c r="BM14" s="97"/>
      <c r="BN14" s="101"/>
      <c r="BO14" s="104"/>
      <c r="BP14" s="134"/>
      <c r="BQ14" s="136"/>
      <c r="BR14" s="92">
        <f t="shared" si="18"/>
        <v>0</v>
      </c>
      <c r="BS14" s="96">
        <f t="shared" si="19"/>
        <v>0</v>
      </c>
      <c r="BT14" s="100">
        <f t="shared" si="20"/>
        <v>0</v>
      </c>
      <c r="BU14" s="40"/>
      <c r="BV14" s="176" t="str">
        <f t="shared" si="31"/>
        <v/>
      </c>
      <c r="BW14" s="69"/>
      <c r="BX14" s="70"/>
      <c r="BY14" s="23" t="str">
        <f t="shared" si="39"/>
        <v/>
      </c>
      <c r="BZ14" s="93" t="str">
        <f>IF(ISNUMBER(BV14)=FALSE,"",SUM(CC14:CC$15))</f>
        <v/>
      </c>
      <c r="CA14" s="97"/>
      <c r="CB14" s="101"/>
      <c r="CC14" s="104" t="str">
        <f t="shared" si="32"/>
        <v/>
      </c>
      <c r="CD14" s="133" t="str">
        <f t="shared" si="33"/>
        <v/>
      </c>
      <c r="CE14" s="67" t="str">
        <f t="shared" si="34"/>
        <v/>
      </c>
      <c r="CF14" s="92">
        <f t="shared" si="21"/>
        <v>0</v>
      </c>
      <c r="CG14" s="96">
        <f t="shared" si="22"/>
        <v>0</v>
      </c>
      <c r="CH14" s="100">
        <f t="shared" si="23"/>
        <v>0</v>
      </c>
      <c r="CI14" s="16"/>
      <c r="CJ14" s="180" t="str">
        <f t="shared" si="24"/>
        <v/>
      </c>
      <c r="CK14" s="21"/>
      <c r="CL14" s="47"/>
      <c r="CM14" s="25" t="str">
        <f t="shared" si="40"/>
        <v/>
      </c>
      <c r="CN14" s="93" t="str">
        <f>IF(ISNUMBER(CJ14)=FALSE,"",SUM(CQ14:CQ$15))</f>
        <v/>
      </c>
      <c r="CO14" s="97"/>
      <c r="CP14" s="101"/>
      <c r="CQ14" s="104" t="str">
        <f t="shared" si="30"/>
        <v/>
      </c>
      <c r="CR14" s="134" t="str">
        <f t="shared" si="25"/>
        <v/>
      </c>
      <c r="CS14" s="136" t="str">
        <f t="shared" si="26"/>
        <v/>
      </c>
      <c r="CT14" s="92">
        <f t="shared" si="27"/>
        <v>0</v>
      </c>
      <c r="CU14" s="96">
        <f t="shared" si="28"/>
        <v>0</v>
      </c>
      <c r="CV14" s="100">
        <f t="shared" si="29"/>
        <v>0</v>
      </c>
      <c r="CW14" s="40"/>
      <c r="CX14" s="103"/>
    </row>
    <row r="15" spans="1:102" ht="15" customHeight="1">
      <c r="A15" s="36"/>
      <c r="B15" s="322"/>
      <c r="C15" s="3">
        <v>10</v>
      </c>
      <c r="D15" s="107">
        <f t="shared" si="0"/>
        <v>10</v>
      </c>
      <c r="E15" s="4" t="s">
        <v>33</v>
      </c>
      <c r="F15" s="3">
        <v>1974</v>
      </c>
      <c r="G15" s="122">
        <f t="shared" si="1"/>
        <v>3</v>
      </c>
      <c r="H15" s="122"/>
      <c r="I15" s="3">
        <f t="shared" si="2"/>
        <v>3</v>
      </c>
      <c r="J15" s="127">
        <f t="shared" si="3"/>
        <v>1</v>
      </c>
      <c r="K15" s="129">
        <f t="shared" si="4"/>
        <v>2</v>
      </c>
      <c r="L15" s="131">
        <f t="shared" si="5"/>
        <v>0</v>
      </c>
      <c r="M15" s="64"/>
      <c r="N15" s="163" t="str">
        <f t="shared" si="6"/>
        <v/>
      </c>
      <c r="O15" s="69"/>
      <c r="P15" s="217"/>
      <c r="Q15" s="70"/>
      <c r="R15" s="23" t="str">
        <f t="shared" si="38"/>
        <v/>
      </c>
      <c r="S15" s="93" t="str">
        <f>IF(ISNUMBER(N15)=FALSE,"",SUM(V15:$V$15))</f>
        <v/>
      </c>
      <c r="T15" s="97"/>
      <c r="U15" s="101"/>
      <c r="V15" s="104" t="str">
        <f t="shared" si="35"/>
        <v/>
      </c>
      <c r="W15" s="133" t="str">
        <f t="shared" si="36"/>
        <v/>
      </c>
      <c r="X15" s="67" t="str">
        <f t="shared" si="37"/>
        <v/>
      </c>
      <c r="Y15" s="92">
        <f t="shared" si="7"/>
        <v>0</v>
      </c>
      <c r="Z15" s="96">
        <f t="shared" si="8"/>
        <v>0</v>
      </c>
      <c r="AA15" s="100">
        <f t="shared" si="9"/>
        <v>0</v>
      </c>
      <c r="AB15" s="40"/>
      <c r="AC15" s="171">
        <v>10</v>
      </c>
      <c r="AD15" s="74" t="s">
        <v>66</v>
      </c>
      <c r="AE15" s="47">
        <v>0.3604398148148148</v>
      </c>
      <c r="AF15" s="47"/>
      <c r="AG15" s="47"/>
      <c r="AH15" s="25" t="s">
        <v>57</v>
      </c>
      <c r="AI15" s="93">
        <v>0</v>
      </c>
      <c r="AJ15" s="97"/>
      <c r="AK15" s="101"/>
      <c r="AL15" s="104"/>
      <c r="AM15" s="134"/>
      <c r="AN15" s="136"/>
      <c r="AO15" s="92">
        <f t="shared" si="10"/>
        <v>0</v>
      </c>
      <c r="AP15" s="96">
        <f t="shared" si="11"/>
        <v>0</v>
      </c>
      <c r="AQ15" s="100">
        <f t="shared" si="12"/>
        <v>0</v>
      </c>
      <c r="AR15" s="40"/>
      <c r="AS15" s="236">
        <f t="shared" si="13"/>
        <v>10</v>
      </c>
      <c r="AT15" s="237" t="s">
        <v>81</v>
      </c>
      <c r="AU15" s="238">
        <v>363</v>
      </c>
      <c r="AV15" s="239" t="s">
        <v>99</v>
      </c>
      <c r="AW15" s="23">
        <v>1</v>
      </c>
      <c r="AX15" s="93">
        <v>1</v>
      </c>
      <c r="AY15" s="97"/>
      <c r="AZ15" s="101"/>
      <c r="BA15" s="104">
        <v>1</v>
      </c>
      <c r="BB15" s="133">
        <v>12</v>
      </c>
      <c r="BC15" s="271">
        <v>1</v>
      </c>
      <c r="BD15" s="92">
        <f t="shared" si="14"/>
        <v>1</v>
      </c>
      <c r="BE15" s="96">
        <f t="shared" si="15"/>
        <v>0</v>
      </c>
      <c r="BF15" s="100">
        <f t="shared" si="16"/>
        <v>0</v>
      </c>
      <c r="BG15" s="40"/>
      <c r="BH15" s="171">
        <f t="shared" si="17"/>
        <v>10</v>
      </c>
      <c r="BI15" s="290" t="s">
        <v>193</v>
      </c>
      <c r="BJ15" s="277" t="s">
        <v>106</v>
      </c>
      <c r="BK15" s="25" t="str">
        <f t="shared" si="41"/>
        <v/>
      </c>
      <c r="BL15" s="93">
        <f>IF(ISNUMBER(BH15)=FALSE,"",SUM(BO15:BO$15))</f>
        <v>0</v>
      </c>
      <c r="BM15" s="97"/>
      <c r="BN15" s="101"/>
      <c r="BO15" s="104"/>
      <c r="BP15" s="134"/>
      <c r="BQ15" s="136"/>
      <c r="BR15" s="92">
        <f t="shared" si="18"/>
        <v>0</v>
      </c>
      <c r="BS15" s="96">
        <f t="shared" si="19"/>
        <v>0</v>
      </c>
      <c r="BT15" s="100">
        <f t="shared" si="20"/>
        <v>0</v>
      </c>
      <c r="BU15" s="40"/>
      <c r="BV15" s="176" t="str">
        <f t="shared" si="31"/>
        <v/>
      </c>
      <c r="BW15" s="69"/>
      <c r="BX15" s="70"/>
      <c r="BY15" s="23" t="str">
        <f t="shared" si="39"/>
        <v/>
      </c>
      <c r="BZ15" s="93" t="str">
        <f>IF(ISNUMBER(BV15)=FALSE,"",SUM(CC15:CC$15))</f>
        <v/>
      </c>
      <c r="CA15" s="97"/>
      <c r="CB15" s="101"/>
      <c r="CC15" s="104" t="str">
        <f t="shared" si="32"/>
        <v/>
      </c>
      <c r="CD15" s="133" t="str">
        <f t="shared" si="33"/>
        <v/>
      </c>
      <c r="CE15" s="67" t="str">
        <f t="shared" si="34"/>
        <v/>
      </c>
      <c r="CF15" s="92">
        <f t="shared" si="21"/>
        <v>0</v>
      </c>
      <c r="CG15" s="96">
        <f t="shared" si="22"/>
        <v>0</v>
      </c>
      <c r="CH15" s="100">
        <f t="shared" si="23"/>
        <v>0</v>
      </c>
      <c r="CI15" s="16"/>
      <c r="CJ15" s="180" t="str">
        <f t="shared" si="24"/>
        <v/>
      </c>
      <c r="CK15" s="21"/>
      <c r="CL15" s="47"/>
      <c r="CM15" s="25" t="str">
        <f t="shared" si="40"/>
        <v/>
      </c>
      <c r="CN15" s="93" t="str">
        <f>IF(ISNUMBER(CJ15)=FALSE,"",SUM(CQ15:CQ$15))</f>
        <v/>
      </c>
      <c r="CO15" s="97"/>
      <c r="CP15" s="101"/>
      <c r="CQ15" s="104" t="str">
        <f t="shared" si="30"/>
        <v/>
      </c>
      <c r="CR15" s="134" t="str">
        <f t="shared" si="25"/>
        <v/>
      </c>
      <c r="CS15" s="136" t="str">
        <f t="shared" si="26"/>
        <v/>
      </c>
      <c r="CT15" s="92">
        <f t="shared" si="27"/>
        <v>0</v>
      </c>
      <c r="CU15" s="96">
        <f t="shared" si="28"/>
        <v>0</v>
      </c>
      <c r="CV15" s="100">
        <f t="shared" si="29"/>
        <v>0</v>
      </c>
      <c r="CW15" s="40"/>
      <c r="CX15" s="103"/>
    </row>
    <row r="16" spans="1:102" ht="15" customHeight="1">
      <c r="A16" s="36"/>
      <c r="B16" s="322"/>
      <c r="C16" s="3">
        <v>11</v>
      </c>
      <c r="D16" s="107">
        <f t="shared" si="0"/>
        <v>11</v>
      </c>
      <c r="E16" s="4" t="s">
        <v>60</v>
      </c>
      <c r="F16" s="3">
        <v>1980</v>
      </c>
      <c r="G16" s="122">
        <f t="shared" si="1"/>
        <v>3</v>
      </c>
      <c r="H16" s="122"/>
      <c r="I16" s="3">
        <f ca="1">SUMIF($O$6:$O$10,E16,$R$6:$R$10)+SUMIF($AD$6:$AD$10,E16,$AH$6:$AH$10)+SUMIF($AT$6:$AT$10,E16,$AW$6:$AW$10)+SUMIF($BI$6:$BI$11,E16,$BK$6:$BK$10)+SUMIF($BW$6:$BW$10,E16,$BY$6:$BY$10)+SUMIF($CK$6:$CK$10,E16,$CM$6:$CM$10)</f>
        <v>2.5</v>
      </c>
      <c r="J16" s="127">
        <f t="shared" si="3"/>
        <v>6.5</v>
      </c>
      <c r="K16" s="129">
        <f t="shared" si="4"/>
        <v>0</v>
      </c>
      <c r="L16" s="131">
        <f t="shared" si="5"/>
        <v>0</v>
      </c>
      <c r="M16" s="64"/>
      <c r="N16" s="163" t="str">
        <f t="shared" si="6"/>
        <v/>
      </c>
      <c r="O16" s="69"/>
      <c r="P16" s="217"/>
      <c r="Q16" s="70"/>
      <c r="R16" s="51" t="str">
        <f t="shared" si="38"/>
        <v/>
      </c>
      <c r="S16" s="93"/>
      <c r="T16" s="97" t="str">
        <f>IF(ISNUMBER(N16)=FALSE,"",SUM(V16:$V$20))</f>
        <v/>
      </c>
      <c r="U16" s="101"/>
      <c r="V16" s="104" t="str">
        <f t="shared" si="35"/>
        <v/>
      </c>
      <c r="W16" s="133" t="str">
        <f t="shared" si="36"/>
        <v/>
      </c>
      <c r="X16" s="67" t="str">
        <f t="shared" si="37"/>
        <v/>
      </c>
      <c r="Y16" s="92">
        <f t="shared" si="7"/>
        <v>0</v>
      </c>
      <c r="Z16" s="96">
        <f t="shared" si="8"/>
        <v>0</v>
      </c>
      <c r="AA16" s="100">
        <f t="shared" si="9"/>
        <v>0</v>
      </c>
      <c r="AB16" s="40"/>
      <c r="AC16" s="171" t="str">
        <f t="shared" ref="AC16:AC79" si="42">IF(AD16="","",C16)</f>
        <v/>
      </c>
      <c r="AD16" s="74"/>
      <c r="AE16" s="47"/>
      <c r="AF16" s="47"/>
      <c r="AG16" s="47"/>
      <c r="AH16" s="48" t="str">
        <f t="shared" ref="AH16:AH27" si="43">IF(AI16&gt;0,AI16,IF(AJ16&gt;0,AJ16,IF(AK16&gt;0,AK16,"")))</f>
        <v/>
      </c>
      <c r="AI16" s="93"/>
      <c r="AJ16" s="97" t="str">
        <f>IF(ISNUMBER(AC16)=FALSE,"",SUM(AL16:AL$20))</f>
        <v/>
      </c>
      <c r="AK16" s="101"/>
      <c r="AL16" s="104" t="str">
        <f t="shared" ref="AL16:AL79" si="44">IF(ISNUMBER(AC16)=FALSE,"",1)</f>
        <v/>
      </c>
      <c r="AM16" s="134" t="str">
        <f t="shared" ref="AM16:AM27" si="45">IF(ISNUMBER(AC16)=FALSE,"",SUMIF($E$6:$E$27,AD16,$D$6:$D$27))</f>
        <v/>
      </c>
      <c r="AN16" s="136" t="str">
        <f t="shared" ref="AN16:AN27" si="46">IF(ISNUMBER(AC16)=FALSE,"",SUMIF($E$6:$E$27,AD16,$I$6:$I$27))</f>
        <v/>
      </c>
      <c r="AO16" s="92">
        <f t="shared" si="10"/>
        <v>0</v>
      </c>
      <c r="AP16" s="96">
        <f t="shared" si="11"/>
        <v>0</v>
      </c>
      <c r="AQ16" s="100">
        <f t="shared" si="12"/>
        <v>0</v>
      </c>
      <c r="AR16" s="40"/>
      <c r="AS16" s="236">
        <f t="shared" si="13"/>
        <v>11</v>
      </c>
      <c r="AT16" s="237" t="s">
        <v>82</v>
      </c>
      <c r="AU16" s="238">
        <v>366</v>
      </c>
      <c r="AV16" s="239" t="s">
        <v>100</v>
      </c>
      <c r="AW16" s="51">
        <v>5</v>
      </c>
      <c r="AX16" s="93"/>
      <c r="AY16" s="97">
        <v>5</v>
      </c>
      <c r="AZ16" s="101"/>
      <c r="BA16" s="104">
        <v>1</v>
      </c>
      <c r="BB16" s="133">
        <v>14</v>
      </c>
      <c r="BC16" s="273">
        <v>5</v>
      </c>
      <c r="BD16" s="92">
        <f t="shared" si="14"/>
        <v>0</v>
      </c>
      <c r="BE16" s="96">
        <f t="shared" si="15"/>
        <v>5</v>
      </c>
      <c r="BF16" s="100">
        <f t="shared" si="16"/>
        <v>0</v>
      </c>
      <c r="BG16" s="40"/>
      <c r="BH16" s="171" t="str">
        <f t="shared" si="17"/>
        <v/>
      </c>
      <c r="BI16" s="60"/>
      <c r="BJ16" s="61"/>
      <c r="BK16" s="48" t="str">
        <f t="shared" si="41"/>
        <v/>
      </c>
      <c r="BL16" s="93"/>
      <c r="BM16" s="97" t="str">
        <f>IF(ISNUMBER(BH16)=FALSE,"",SUM(BO16:BO$20))</f>
        <v/>
      </c>
      <c r="BN16" s="101"/>
      <c r="BO16" s="104" t="str">
        <f t="shared" ref="BO16:BO79" si="47">IF(ISNUMBER(BH16)=FALSE,"",1)</f>
        <v/>
      </c>
      <c r="BP16" s="134" t="str">
        <f t="shared" ref="BP16:BP27" si="48">IF(ISNUMBER(BH16)=FALSE,"",SUMIF($E$6:$E$27,BI16,$D$6:$D$27))</f>
        <v/>
      </c>
      <c r="BQ16" s="136" t="str">
        <f t="shared" ref="BQ16:BQ27" si="49">IF(ISNUMBER(BH16)=FALSE,"",SUMIF($E$6:$E$27,BI16,$I$6:$I$27))</f>
        <v/>
      </c>
      <c r="BR16" s="92">
        <f t="shared" si="18"/>
        <v>0</v>
      </c>
      <c r="BS16" s="96">
        <f t="shared" si="19"/>
        <v>0</v>
      </c>
      <c r="BT16" s="100">
        <f t="shared" si="20"/>
        <v>0</v>
      </c>
      <c r="BU16" s="40"/>
      <c r="BV16" s="176" t="str">
        <f t="shared" si="31"/>
        <v/>
      </c>
      <c r="BW16" s="69"/>
      <c r="BX16" s="70"/>
      <c r="BY16" s="51" t="str">
        <f t="shared" si="39"/>
        <v/>
      </c>
      <c r="BZ16" s="93"/>
      <c r="CA16" s="97" t="str">
        <f>IF(ISNUMBER(BV16)=FALSE,"",SUM(CC16:CC$20))</f>
        <v/>
      </c>
      <c r="CB16" s="101"/>
      <c r="CC16" s="104" t="str">
        <f t="shared" si="32"/>
        <v/>
      </c>
      <c r="CD16" s="133" t="str">
        <f t="shared" si="33"/>
        <v/>
      </c>
      <c r="CE16" s="67" t="str">
        <f t="shared" si="34"/>
        <v/>
      </c>
      <c r="CF16" s="92">
        <f t="shared" si="21"/>
        <v>0</v>
      </c>
      <c r="CG16" s="96">
        <f t="shared" si="22"/>
        <v>0</v>
      </c>
      <c r="CH16" s="100">
        <f t="shared" si="23"/>
        <v>0</v>
      </c>
      <c r="CI16" s="16"/>
      <c r="CJ16" s="180" t="str">
        <f t="shared" si="24"/>
        <v/>
      </c>
      <c r="CK16" s="21"/>
      <c r="CL16" s="47"/>
      <c r="CM16" s="48" t="str">
        <f t="shared" si="40"/>
        <v/>
      </c>
      <c r="CN16" s="93"/>
      <c r="CO16" s="97" t="str">
        <f>IF(ISNUMBER(CJ16)=FALSE,"",SUM(CQ16:CQ$20))</f>
        <v/>
      </c>
      <c r="CP16" s="101"/>
      <c r="CQ16" s="104" t="str">
        <f t="shared" si="30"/>
        <v/>
      </c>
      <c r="CR16" s="134" t="str">
        <f t="shared" si="25"/>
        <v/>
      </c>
      <c r="CS16" s="136" t="str">
        <f t="shared" si="26"/>
        <v/>
      </c>
      <c r="CT16" s="92">
        <f t="shared" si="27"/>
        <v>0</v>
      </c>
      <c r="CU16" s="96">
        <f t="shared" si="28"/>
        <v>0</v>
      </c>
      <c r="CV16" s="100">
        <f t="shared" si="29"/>
        <v>0</v>
      </c>
      <c r="CW16" s="40"/>
    </row>
    <row r="17" spans="1:102" ht="15" customHeight="1">
      <c r="A17" s="36"/>
      <c r="B17" s="322"/>
      <c r="C17" s="3">
        <v>12</v>
      </c>
      <c r="D17" s="107">
        <f t="shared" si="0"/>
        <v>12</v>
      </c>
      <c r="E17" s="4" t="s">
        <v>85</v>
      </c>
      <c r="F17" s="3">
        <v>1980</v>
      </c>
      <c r="G17" s="122">
        <f t="shared" si="1"/>
        <v>2</v>
      </c>
      <c r="H17" s="122"/>
      <c r="I17" s="3">
        <f t="shared" ref="I17:I26" si="50">SUMIF($O$6:$O$10,E17,$R$6:$R$10)+SUMIF($AD$6:$AD$10,E17,$AH$6:$AH$10)+SUMIF($AT$6:$AT$10,E17,$AW$6:$AW$10)+SUMIF($BI$6:$BI$10,E17,$BK$6:$BK$10)+SUMIF($BW$6:$BW$10,E17,$BY$6:$BY$10)+SUMIF($CK$6:$CK$10,E17,$CM$6:$CM$10)</f>
        <v>2</v>
      </c>
      <c r="J17" s="127">
        <f t="shared" si="3"/>
        <v>0</v>
      </c>
      <c r="K17" s="129">
        <f t="shared" si="4"/>
        <v>1</v>
      </c>
      <c r="L17" s="131">
        <f t="shared" si="5"/>
        <v>0</v>
      </c>
      <c r="M17" s="38"/>
      <c r="N17" s="163" t="str">
        <f t="shared" si="6"/>
        <v/>
      </c>
      <c r="O17" s="69"/>
      <c r="P17" s="217"/>
      <c r="Q17" s="70"/>
      <c r="R17" s="51" t="str">
        <f t="shared" si="38"/>
        <v/>
      </c>
      <c r="S17" s="93"/>
      <c r="T17" s="97" t="str">
        <f>IF(ISNUMBER(N17)=FALSE,"",SUM(V17:$V$20))</f>
        <v/>
      </c>
      <c r="U17" s="101"/>
      <c r="V17" s="104" t="str">
        <f t="shared" si="35"/>
        <v/>
      </c>
      <c r="W17" s="133" t="str">
        <f t="shared" si="36"/>
        <v/>
      </c>
      <c r="X17" s="67" t="str">
        <f t="shared" si="37"/>
        <v/>
      </c>
      <c r="Y17" s="92">
        <f t="shared" si="7"/>
        <v>0</v>
      </c>
      <c r="Z17" s="96">
        <f t="shared" si="8"/>
        <v>0</v>
      </c>
      <c r="AA17" s="100">
        <f t="shared" si="9"/>
        <v>0</v>
      </c>
      <c r="AB17" s="40"/>
      <c r="AC17" s="171" t="str">
        <f t="shared" si="42"/>
        <v/>
      </c>
      <c r="AD17" s="74"/>
      <c r="AE17" s="47"/>
      <c r="AF17" s="47"/>
      <c r="AG17" s="47"/>
      <c r="AH17" s="48" t="str">
        <f t="shared" si="43"/>
        <v/>
      </c>
      <c r="AI17" s="93"/>
      <c r="AJ17" s="97" t="str">
        <f>IF(ISNUMBER(AC17)=FALSE,"",SUM(AL17:AL$20))</f>
        <v/>
      </c>
      <c r="AK17" s="101"/>
      <c r="AL17" s="104" t="str">
        <f t="shared" si="44"/>
        <v/>
      </c>
      <c r="AM17" s="134" t="str">
        <f t="shared" si="45"/>
        <v/>
      </c>
      <c r="AN17" s="136" t="str">
        <f t="shared" si="46"/>
        <v/>
      </c>
      <c r="AO17" s="92">
        <f t="shared" si="10"/>
        <v>0</v>
      </c>
      <c r="AP17" s="96">
        <f t="shared" si="11"/>
        <v>0</v>
      </c>
      <c r="AQ17" s="100">
        <f t="shared" si="12"/>
        <v>0</v>
      </c>
      <c r="AR17" s="40"/>
      <c r="AS17" s="236">
        <f t="shared" si="13"/>
        <v>12</v>
      </c>
      <c r="AT17" s="237" t="s">
        <v>83</v>
      </c>
      <c r="AU17" s="238">
        <v>393</v>
      </c>
      <c r="AV17" s="239" t="s">
        <v>101</v>
      </c>
      <c r="AW17" s="51">
        <v>4</v>
      </c>
      <c r="AX17" s="93"/>
      <c r="AY17" s="97">
        <v>4</v>
      </c>
      <c r="AZ17" s="101"/>
      <c r="BA17" s="104">
        <v>1</v>
      </c>
      <c r="BB17" s="133">
        <v>15</v>
      </c>
      <c r="BC17" s="273">
        <v>4</v>
      </c>
      <c r="BD17" s="92">
        <f t="shared" si="14"/>
        <v>0</v>
      </c>
      <c r="BE17" s="96">
        <f t="shared" si="15"/>
        <v>4</v>
      </c>
      <c r="BF17" s="100">
        <f t="shared" si="16"/>
        <v>0</v>
      </c>
      <c r="BG17" s="40"/>
      <c r="BH17" s="171" t="str">
        <f t="shared" si="17"/>
        <v/>
      </c>
      <c r="BI17" s="21"/>
      <c r="BJ17" s="47"/>
      <c r="BK17" s="48" t="str">
        <f t="shared" si="41"/>
        <v/>
      </c>
      <c r="BL17" s="93"/>
      <c r="BM17" s="97" t="str">
        <f>IF(ISNUMBER(BH17)=FALSE,"",SUM(BO17:BO$20))</f>
        <v/>
      </c>
      <c r="BN17" s="101"/>
      <c r="BO17" s="104" t="str">
        <f t="shared" si="47"/>
        <v/>
      </c>
      <c r="BP17" s="134" t="str">
        <f t="shared" si="48"/>
        <v/>
      </c>
      <c r="BQ17" s="136" t="str">
        <f t="shared" si="49"/>
        <v/>
      </c>
      <c r="BR17" s="92">
        <f t="shared" si="18"/>
        <v>0</v>
      </c>
      <c r="BS17" s="96">
        <f t="shared" si="19"/>
        <v>0</v>
      </c>
      <c r="BT17" s="100">
        <f t="shared" si="20"/>
        <v>0</v>
      </c>
      <c r="BU17" s="40"/>
      <c r="BV17" s="176" t="str">
        <f t="shared" si="31"/>
        <v/>
      </c>
      <c r="BW17" s="69"/>
      <c r="BX17" s="70"/>
      <c r="BY17" s="51" t="str">
        <f t="shared" si="39"/>
        <v/>
      </c>
      <c r="BZ17" s="93"/>
      <c r="CA17" s="97" t="str">
        <f>IF(ISNUMBER(BV17)=FALSE,"",SUM(CC17:CC$20))</f>
        <v/>
      </c>
      <c r="CB17" s="101"/>
      <c r="CC17" s="104" t="str">
        <f t="shared" si="32"/>
        <v/>
      </c>
      <c r="CD17" s="133" t="str">
        <f t="shared" si="33"/>
        <v/>
      </c>
      <c r="CE17" s="67" t="str">
        <f t="shared" si="34"/>
        <v/>
      </c>
      <c r="CF17" s="92">
        <f t="shared" si="21"/>
        <v>0</v>
      </c>
      <c r="CG17" s="96">
        <f t="shared" si="22"/>
        <v>0</v>
      </c>
      <c r="CH17" s="100">
        <f t="shared" si="23"/>
        <v>0</v>
      </c>
      <c r="CI17" s="16"/>
      <c r="CJ17" s="180" t="str">
        <f t="shared" si="24"/>
        <v/>
      </c>
      <c r="CK17" s="21"/>
      <c r="CL17" s="47"/>
      <c r="CM17" s="48" t="str">
        <f t="shared" si="40"/>
        <v/>
      </c>
      <c r="CN17" s="93"/>
      <c r="CO17" s="97" t="str">
        <f>IF(ISNUMBER(CJ17)=FALSE,"",SUM(CQ17:CQ$20))</f>
        <v/>
      </c>
      <c r="CP17" s="101"/>
      <c r="CQ17" s="104" t="str">
        <f t="shared" si="30"/>
        <v/>
      </c>
      <c r="CR17" s="134" t="str">
        <f t="shared" si="25"/>
        <v/>
      </c>
      <c r="CS17" s="136" t="str">
        <f t="shared" si="26"/>
        <v/>
      </c>
      <c r="CT17" s="92">
        <f t="shared" si="27"/>
        <v>0</v>
      </c>
      <c r="CU17" s="96">
        <f t="shared" si="28"/>
        <v>0</v>
      </c>
      <c r="CV17" s="100">
        <f t="shared" si="29"/>
        <v>0</v>
      </c>
      <c r="CW17" s="40"/>
    </row>
    <row r="18" spans="1:102" ht="15" customHeight="1">
      <c r="A18" s="36"/>
      <c r="B18" s="322"/>
      <c r="C18" s="3">
        <v>13</v>
      </c>
      <c r="D18" s="107">
        <f t="shared" si="0"/>
        <v>13</v>
      </c>
      <c r="E18" s="245" t="s">
        <v>210</v>
      </c>
      <c r="F18" s="3">
        <v>1994</v>
      </c>
      <c r="G18" s="122">
        <f t="shared" si="1"/>
        <v>1</v>
      </c>
      <c r="H18" s="122"/>
      <c r="I18" s="3">
        <f t="shared" si="50"/>
        <v>1</v>
      </c>
      <c r="J18" s="127">
        <f t="shared" si="3"/>
        <v>0</v>
      </c>
      <c r="K18" s="129">
        <f t="shared" si="4"/>
        <v>0</v>
      </c>
      <c r="L18" s="131">
        <f t="shared" si="5"/>
        <v>0</v>
      </c>
      <c r="M18" s="38"/>
      <c r="N18" s="163" t="str">
        <f t="shared" si="6"/>
        <v/>
      </c>
      <c r="O18" s="69"/>
      <c r="P18" s="217"/>
      <c r="Q18" s="70"/>
      <c r="R18" s="51" t="str">
        <f t="shared" si="38"/>
        <v/>
      </c>
      <c r="S18" s="93"/>
      <c r="T18" s="97" t="str">
        <f>IF(ISNUMBER(N18)=FALSE,"",SUM(V18:$V$20))</f>
        <v/>
      </c>
      <c r="U18" s="101"/>
      <c r="V18" s="104" t="str">
        <f t="shared" si="35"/>
        <v/>
      </c>
      <c r="W18" s="133" t="str">
        <f t="shared" si="36"/>
        <v/>
      </c>
      <c r="X18" s="67" t="str">
        <f t="shared" si="37"/>
        <v/>
      </c>
      <c r="Y18" s="92">
        <f t="shared" si="7"/>
        <v>0</v>
      </c>
      <c r="Z18" s="96">
        <f t="shared" si="8"/>
        <v>0</v>
      </c>
      <c r="AA18" s="100">
        <f t="shared" si="9"/>
        <v>0</v>
      </c>
      <c r="AB18" s="40"/>
      <c r="AC18" s="171" t="str">
        <f t="shared" si="42"/>
        <v/>
      </c>
      <c r="AD18" s="21"/>
      <c r="AE18" s="47"/>
      <c r="AF18" s="47"/>
      <c r="AG18" s="47"/>
      <c r="AH18" s="48" t="str">
        <f t="shared" si="43"/>
        <v/>
      </c>
      <c r="AI18" s="93"/>
      <c r="AJ18" s="97" t="str">
        <f>IF(ISNUMBER(AC18)=FALSE,"",SUM(AL18:AL$20))</f>
        <v/>
      </c>
      <c r="AK18" s="101"/>
      <c r="AL18" s="104" t="str">
        <f t="shared" si="44"/>
        <v/>
      </c>
      <c r="AM18" s="134" t="str">
        <f t="shared" si="45"/>
        <v/>
      </c>
      <c r="AN18" s="136" t="str">
        <f t="shared" si="46"/>
        <v/>
      </c>
      <c r="AO18" s="92">
        <f t="shared" si="10"/>
        <v>0</v>
      </c>
      <c r="AP18" s="96">
        <f t="shared" si="11"/>
        <v>0</v>
      </c>
      <c r="AQ18" s="100">
        <f t="shared" si="12"/>
        <v>0</v>
      </c>
      <c r="AR18" s="40"/>
      <c r="AS18" s="236">
        <f t="shared" si="13"/>
        <v>13</v>
      </c>
      <c r="AT18" s="237" t="s">
        <v>84</v>
      </c>
      <c r="AU18" s="238">
        <v>365</v>
      </c>
      <c r="AV18" s="239" t="s">
        <v>102</v>
      </c>
      <c r="AW18" s="51">
        <v>3</v>
      </c>
      <c r="AX18" s="93"/>
      <c r="AY18" s="97">
        <v>3</v>
      </c>
      <c r="AZ18" s="101"/>
      <c r="BA18" s="104">
        <v>1</v>
      </c>
      <c r="BB18" s="133">
        <v>16</v>
      </c>
      <c r="BC18" s="273">
        <v>3</v>
      </c>
      <c r="BD18" s="92">
        <f t="shared" si="14"/>
        <v>0</v>
      </c>
      <c r="BE18" s="96">
        <f t="shared" si="15"/>
        <v>3</v>
      </c>
      <c r="BF18" s="100">
        <f t="shared" si="16"/>
        <v>0</v>
      </c>
      <c r="BG18" s="40"/>
      <c r="BH18" s="171" t="str">
        <f t="shared" si="17"/>
        <v/>
      </c>
      <c r="BI18" s="21"/>
      <c r="BJ18" s="47"/>
      <c r="BK18" s="48" t="str">
        <f t="shared" si="41"/>
        <v/>
      </c>
      <c r="BL18" s="93"/>
      <c r="BM18" s="97" t="str">
        <f>IF(ISNUMBER(BH18)=FALSE,"",SUM(BO18:BO$20))</f>
        <v/>
      </c>
      <c r="BN18" s="101"/>
      <c r="BO18" s="104" t="str">
        <f t="shared" si="47"/>
        <v/>
      </c>
      <c r="BP18" s="134" t="str">
        <f t="shared" si="48"/>
        <v/>
      </c>
      <c r="BQ18" s="136" t="str">
        <f t="shared" si="49"/>
        <v/>
      </c>
      <c r="BR18" s="92">
        <f t="shared" si="18"/>
        <v>0</v>
      </c>
      <c r="BS18" s="96">
        <f t="shared" si="19"/>
        <v>0</v>
      </c>
      <c r="BT18" s="100">
        <f t="shared" si="20"/>
        <v>0</v>
      </c>
      <c r="BU18" s="40"/>
      <c r="BV18" s="176" t="str">
        <f t="shared" si="31"/>
        <v/>
      </c>
      <c r="BW18" s="69"/>
      <c r="BX18" s="70"/>
      <c r="BY18" s="51" t="str">
        <f t="shared" si="39"/>
        <v/>
      </c>
      <c r="BZ18" s="93"/>
      <c r="CA18" s="97" t="str">
        <f>IF(ISNUMBER(BV18)=FALSE,"",SUM(CC18:CC$20))</f>
        <v/>
      </c>
      <c r="CB18" s="101"/>
      <c r="CC18" s="104" t="str">
        <f t="shared" si="32"/>
        <v/>
      </c>
      <c r="CD18" s="133" t="str">
        <f t="shared" si="33"/>
        <v/>
      </c>
      <c r="CE18" s="67" t="str">
        <f t="shared" si="34"/>
        <v/>
      </c>
      <c r="CF18" s="92">
        <f t="shared" si="21"/>
        <v>0</v>
      </c>
      <c r="CG18" s="96">
        <f t="shared" si="22"/>
        <v>0</v>
      </c>
      <c r="CH18" s="100">
        <f t="shared" si="23"/>
        <v>0</v>
      </c>
      <c r="CI18" s="16"/>
      <c r="CJ18" s="180" t="str">
        <f t="shared" si="24"/>
        <v/>
      </c>
      <c r="CK18" s="21"/>
      <c r="CL18" s="47"/>
      <c r="CM18" s="48" t="str">
        <f t="shared" si="40"/>
        <v/>
      </c>
      <c r="CN18" s="93"/>
      <c r="CO18" s="97" t="str">
        <f>IF(ISNUMBER(CJ18)=FALSE,"",SUM(CQ18:CQ$20))</f>
        <v/>
      </c>
      <c r="CP18" s="101"/>
      <c r="CQ18" s="104" t="str">
        <f t="shared" si="30"/>
        <v/>
      </c>
      <c r="CR18" s="134" t="str">
        <f t="shared" si="25"/>
        <v/>
      </c>
      <c r="CS18" s="136" t="str">
        <f t="shared" si="26"/>
        <v/>
      </c>
      <c r="CT18" s="92">
        <f t="shared" si="27"/>
        <v>0</v>
      </c>
      <c r="CU18" s="96">
        <f t="shared" si="28"/>
        <v>0</v>
      </c>
      <c r="CV18" s="100">
        <f t="shared" si="29"/>
        <v>0</v>
      </c>
      <c r="CW18" s="40"/>
    </row>
    <row r="19" spans="1:102" ht="15" customHeight="1">
      <c r="A19" s="36"/>
      <c r="B19" s="322"/>
      <c r="C19" s="3">
        <v>14</v>
      </c>
      <c r="D19" s="107">
        <f t="shared" si="0"/>
        <v>14</v>
      </c>
      <c r="E19" s="4" t="s">
        <v>78</v>
      </c>
      <c r="F19" s="3">
        <v>1978</v>
      </c>
      <c r="G19" s="122">
        <f t="shared" si="1"/>
        <v>1</v>
      </c>
      <c r="H19" s="122"/>
      <c r="I19" s="3">
        <f t="shared" si="50"/>
        <v>0</v>
      </c>
      <c r="J19" s="127">
        <f t="shared" si="3"/>
        <v>4</v>
      </c>
      <c r="K19" s="129">
        <f t="shared" si="4"/>
        <v>0</v>
      </c>
      <c r="L19" s="131">
        <f t="shared" si="5"/>
        <v>0</v>
      </c>
      <c r="M19" s="38"/>
      <c r="N19" s="163" t="str">
        <f t="shared" si="6"/>
        <v/>
      </c>
      <c r="O19" s="69"/>
      <c r="P19" s="217"/>
      <c r="Q19" s="70"/>
      <c r="R19" s="51" t="str">
        <f t="shared" si="38"/>
        <v/>
      </c>
      <c r="S19" s="93"/>
      <c r="T19" s="97" t="str">
        <f>IF(ISNUMBER(N19)=FALSE,"",SUM(V19:$V$20))</f>
        <v/>
      </c>
      <c r="U19" s="101"/>
      <c r="V19" s="104" t="str">
        <f t="shared" si="35"/>
        <v/>
      </c>
      <c r="W19" s="133" t="str">
        <f t="shared" si="36"/>
        <v/>
      </c>
      <c r="X19" s="67" t="str">
        <f t="shared" si="37"/>
        <v/>
      </c>
      <c r="Y19" s="92">
        <f t="shared" si="7"/>
        <v>0</v>
      </c>
      <c r="Z19" s="96">
        <f t="shared" si="8"/>
        <v>0</v>
      </c>
      <c r="AA19" s="100">
        <f t="shared" si="9"/>
        <v>0</v>
      </c>
      <c r="AB19" s="40"/>
      <c r="AC19" s="171" t="str">
        <f t="shared" si="42"/>
        <v/>
      </c>
      <c r="AD19" s="21"/>
      <c r="AE19" s="47"/>
      <c r="AF19" s="47"/>
      <c r="AG19" s="47"/>
      <c r="AH19" s="48" t="str">
        <f t="shared" si="43"/>
        <v/>
      </c>
      <c r="AI19" s="93"/>
      <c r="AJ19" s="97" t="str">
        <f>IF(ISNUMBER(AC19)=FALSE,"",SUM(AL19:AL$20))</f>
        <v/>
      </c>
      <c r="AK19" s="101"/>
      <c r="AL19" s="104" t="str">
        <f t="shared" si="44"/>
        <v/>
      </c>
      <c r="AM19" s="134" t="str">
        <f t="shared" si="45"/>
        <v/>
      </c>
      <c r="AN19" s="136" t="str">
        <f t="shared" si="46"/>
        <v/>
      </c>
      <c r="AO19" s="92">
        <f t="shared" si="10"/>
        <v>0</v>
      </c>
      <c r="AP19" s="96">
        <f t="shared" si="11"/>
        <v>0</v>
      </c>
      <c r="AQ19" s="100">
        <f t="shared" si="12"/>
        <v>0</v>
      </c>
      <c r="AR19" s="40"/>
      <c r="AS19" s="236">
        <f t="shared" si="13"/>
        <v>14</v>
      </c>
      <c r="AT19" s="237" t="s">
        <v>33</v>
      </c>
      <c r="AU19" s="238">
        <v>377</v>
      </c>
      <c r="AV19" s="239" t="s">
        <v>103</v>
      </c>
      <c r="AW19" s="51">
        <v>2</v>
      </c>
      <c r="AX19" s="93"/>
      <c r="AY19" s="97">
        <v>2</v>
      </c>
      <c r="AZ19" s="101"/>
      <c r="BA19" s="104">
        <v>1</v>
      </c>
      <c r="BB19" s="133">
        <v>5</v>
      </c>
      <c r="BC19" s="272">
        <v>3</v>
      </c>
      <c r="BD19" s="92">
        <f t="shared" si="14"/>
        <v>0</v>
      </c>
      <c r="BE19" s="96">
        <f t="shared" si="15"/>
        <v>2</v>
      </c>
      <c r="BF19" s="100">
        <f t="shared" si="16"/>
        <v>0</v>
      </c>
      <c r="BG19" s="40"/>
      <c r="BH19" s="171" t="str">
        <f t="shared" si="17"/>
        <v/>
      </c>
      <c r="BI19" s="21"/>
      <c r="BJ19" s="47"/>
      <c r="BK19" s="48" t="str">
        <f t="shared" si="41"/>
        <v/>
      </c>
      <c r="BL19" s="93"/>
      <c r="BM19" s="97" t="str">
        <f>IF(ISNUMBER(BH19)=FALSE,"",SUM(BO19:BO$20))</f>
        <v/>
      </c>
      <c r="BN19" s="101"/>
      <c r="BO19" s="104" t="str">
        <f t="shared" si="47"/>
        <v/>
      </c>
      <c r="BP19" s="134" t="str">
        <f t="shared" si="48"/>
        <v/>
      </c>
      <c r="BQ19" s="136" t="str">
        <f t="shared" si="49"/>
        <v/>
      </c>
      <c r="BR19" s="92">
        <f t="shared" si="18"/>
        <v>0</v>
      </c>
      <c r="BS19" s="96">
        <f t="shared" si="19"/>
        <v>0</v>
      </c>
      <c r="BT19" s="100">
        <f t="shared" si="20"/>
        <v>0</v>
      </c>
      <c r="BU19" s="40"/>
      <c r="BV19" s="176" t="str">
        <f t="shared" si="31"/>
        <v/>
      </c>
      <c r="BW19" s="69"/>
      <c r="BX19" s="70"/>
      <c r="BY19" s="51" t="str">
        <f t="shared" si="39"/>
        <v/>
      </c>
      <c r="BZ19" s="93"/>
      <c r="CA19" s="97" t="str">
        <f>IF(ISNUMBER(BV19)=FALSE,"",SUM(CC19:CC$20))</f>
        <v/>
      </c>
      <c r="CB19" s="101"/>
      <c r="CC19" s="104" t="str">
        <f t="shared" si="32"/>
        <v/>
      </c>
      <c r="CD19" s="133" t="str">
        <f t="shared" si="33"/>
        <v/>
      </c>
      <c r="CE19" s="67" t="str">
        <f t="shared" si="34"/>
        <v/>
      </c>
      <c r="CF19" s="92">
        <f t="shared" si="21"/>
        <v>0</v>
      </c>
      <c r="CG19" s="96">
        <f t="shared" si="22"/>
        <v>0</v>
      </c>
      <c r="CH19" s="100">
        <f t="shared" si="23"/>
        <v>0</v>
      </c>
      <c r="CI19" s="16"/>
      <c r="CJ19" s="180" t="str">
        <f t="shared" si="24"/>
        <v/>
      </c>
      <c r="CK19" s="21"/>
      <c r="CL19" s="47"/>
      <c r="CM19" s="48" t="str">
        <f t="shared" si="40"/>
        <v/>
      </c>
      <c r="CN19" s="93"/>
      <c r="CO19" s="97" t="str">
        <f>IF(ISNUMBER(CJ19)=FALSE,"",SUM(CQ19:CQ$20))</f>
        <v/>
      </c>
      <c r="CP19" s="101"/>
      <c r="CQ19" s="104" t="str">
        <f t="shared" si="30"/>
        <v/>
      </c>
      <c r="CR19" s="134" t="str">
        <f t="shared" si="25"/>
        <v/>
      </c>
      <c r="CS19" s="136" t="str">
        <f t="shared" si="26"/>
        <v/>
      </c>
      <c r="CT19" s="92">
        <f t="shared" si="27"/>
        <v>0</v>
      </c>
      <c r="CU19" s="96">
        <f t="shared" si="28"/>
        <v>0</v>
      </c>
      <c r="CV19" s="100">
        <f t="shared" si="29"/>
        <v>0</v>
      </c>
      <c r="CW19" s="40"/>
    </row>
    <row r="20" spans="1:102" ht="15" customHeight="1">
      <c r="A20" s="36"/>
      <c r="B20" s="322"/>
      <c r="C20" s="3">
        <v>15</v>
      </c>
      <c r="D20" s="107">
        <f t="shared" si="0"/>
        <v>15</v>
      </c>
      <c r="E20" s="4" t="s">
        <v>80</v>
      </c>
      <c r="F20" s="3">
        <v>1968</v>
      </c>
      <c r="G20" s="122">
        <f t="shared" si="1"/>
        <v>1</v>
      </c>
      <c r="H20" s="122"/>
      <c r="I20" s="3">
        <f t="shared" si="50"/>
        <v>0</v>
      </c>
      <c r="J20" s="127">
        <f t="shared" si="3"/>
        <v>2</v>
      </c>
      <c r="K20" s="129">
        <f t="shared" si="4"/>
        <v>0</v>
      </c>
      <c r="L20" s="131">
        <f t="shared" si="5"/>
        <v>0</v>
      </c>
      <c r="M20" s="38"/>
      <c r="N20" s="163" t="str">
        <f t="shared" si="6"/>
        <v/>
      </c>
      <c r="O20" s="69"/>
      <c r="P20" s="217"/>
      <c r="Q20" s="70"/>
      <c r="R20" s="51" t="str">
        <f t="shared" si="38"/>
        <v/>
      </c>
      <c r="S20" s="93"/>
      <c r="T20" s="97" t="str">
        <f>IF(ISNUMBER(N20)=FALSE,"",SUM(V20:$V$20))</f>
        <v/>
      </c>
      <c r="U20" s="101"/>
      <c r="V20" s="104" t="str">
        <f t="shared" si="35"/>
        <v/>
      </c>
      <c r="W20" s="133" t="str">
        <f t="shared" si="36"/>
        <v/>
      </c>
      <c r="X20" s="67" t="str">
        <f t="shared" si="37"/>
        <v/>
      </c>
      <c r="Y20" s="92">
        <f t="shared" si="7"/>
        <v>0</v>
      </c>
      <c r="Z20" s="96">
        <f t="shared" si="8"/>
        <v>0</v>
      </c>
      <c r="AA20" s="100">
        <f t="shared" si="9"/>
        <v>0</v>
      </c>
      <c r="AB20" s="40"/>
      <c r="AC20" s="171" t="str">
        <f t="shared" si="42"/>
        <v/>
      </c>
      <c r="AD20" s="21"/>
      <c r="AE20" s="47"/>
      <c r="AF20" s="47"/>
      <c r="AG20" s="47"/>
      <c r="AH20" s="48" t="str">
        <f t="shared" si="43"/>
        <v/>
      </c>
      <c r="AI20" s="93"/>
      <c r="AJ20" s="97" t="str">
        <f>IF(ISNUMBER(AC20)=FALSE,"",SUM(AL20:AL$20))</f>
        <v/>
      </c>
      <c r="AK20" s="101"/>
      <c r="AL20" s="104" t="str">
        <f t="shared" si="44"/>
        <v/>
      </c>
      <c r="AM20" s="134" t="str">
        <f t="shared" si="45"/>
        <v/>
      </c>
      <c r="AN20" s="136" t="str">
        <f t="shared" si="46"/>
        <v/>
      </c>
      <c r="AO20" s="92">
        <f t="shared" si="10"/>
        <v>0</v>
      </c>
      <c r="AP20" s="96">
        <f t="shared" si="11"/>
        <v>0</v>
      </c>
      <c r="AQ20" s="100">
        <f t="shared" si="12"/>
        <v>0</v>
      </c>
      <c r="AR20" s="40"/>
      <c r="AS20" s="236">
        <f t="shared" si="13"/>
        <v>15</v>
      </c>
      <c r="AT20" s="237" t="s">
        <v>85</v>
      </c>
      <c r="AU20" s="238">
        <v>355</v>
      </c>
      <c r="AV20" s="239" t="s">
        <v>104</v>
      </c>
      <c r="AW20" s="51">
        <v>1</v>
      </c>
      <c r="AX20" s="93"/>
      <c r="AY20" s="97">
        <v>1</v>
      </c>
      <c r="AZ20" s="101"/>
      <c r="BA20" s="104">
        <v>1</v>
      </c>
      <c r="BB20" s="133">
        <v>17</v>
      </c>
      <c r="BC20" s="273">
        <v>1</v>
      </c>
      <c r="BD20" s="92">
        <f t="shared" si="14"/>
        <v>0</v>
      </c>
      <c r="BE20" s="96">
        <f t="shared" si="15"/>
        <v>1</v>
      </c>
      <c r="BF20" s="100">
        <f t="shared" si="16"/>
        <v>0</v>
      </c>
      <c r="BG20" s="40"/>
      <c r="BH20" s="171" t="str">
        <f t="shared" si="17"/>
        <v/>
      </c>
      <c r="BI20" s="21"/>
      <c r="BJ20" s="47"/>
      <c r="BK20" s="48" t="str">
        <f t="shared" si="41"/>
        <v/>
      </c>
      <c r="BL20" s="93"/>
      <c r="BM20" s="97" t="str">
        <f>IF(ISNUMBER(BH20)=FALSE,"",SUM(BO20:BO$20))</f>
        <v/>
      </c>
      <c r="BN20" s="101"/>
      <c r="BO20" s="104" t="str">
        <f t="shared" si="47"/>
        <v/>
      </c>
      <c r="BP20" s="134" t="str">
        <f t="shared" si="48"/>
        <v/>
      </c>
      <c r="BQ20" s="136" t="str">
        <f t="shared" si="49"/>
        <v/>
      </c>
      <c r="BR20" s="92">
        <f t="shared" si="18"/>
        <v>0</v>
      </c>
      <c r="BS20" s="96">
        <f t="shared" si="19"/>
        <v>0</v>
      </c>
      <c r="BT20" s="100">
        <f t="shared" si="20"/>
        <v>0</v>
      </c>
      <c r="BU20" s="40"/>
      <c r="BV20" s="176" t="str">
        <f t="shared" si="31"/>
        <v/>
      </c>
      <c r="BW20" s="69"/>
      <c r="BX20" s="70"/>
      <c r="BY20" s="51" t="str">
        <f t="shared" si="39"/>
        <v/>
      </c>
      <c r="BZ20" s="93"/>
      <c r="CA20" s="97" t="str">
        <f>IF(ISNUMBER(BV20)=FALSE,"",SUM(CC20:CC$20))</f>
        <v/>
      </c>
      <c r="CB20" s="101"/>
      <c r="CC20" s="104" t="str">
        <f t="shared" si="32"/>
        <v/>
      </c>
      <c r="CD20" s="133" t="str">
        <f t="shared" si="33"/>
        <v/>
      </c>
      <c r="CE20" s="67" t="str">
        <f t="shared" si="34"/>
        <v/>
      </c>
      <c r="CF20" s="92">
        <f t="shared" si="21"/>
        <v>0</v>
      </c>
      <c r="CG20" s="96">
        <f t="shared" si="22"/>
        <v>0</v>
      </c>
      <c r="CH20" s="100">
        <f t="shared" si="23"/>
        <v>0</v>
      </c>
      <c r="CI20" s="16"/>
      <c r="CJ20" s="180" t="str">
        <f t="shared" si="24"/>
        <v/>
      </c>
      <c r="CK20" s="21"/>
      <c r="CL20" s="47"/>
      <c r="CM20" s="48" t="str">
        <f t="shared" si="40"/>
        <v/>
      </c>
      <c r="CN20" s="93"/>
      <c r="CO20" s="97" t="str">
        <f>IF(ISNUMBER(CJ20)=FALSE,"",SUM(CQ20:CQ$20))</f>
        <v/>
      </c>
      <c r="CP20" s="101"/>
      <c r="CQ20" s="104" t="str">
        <f t="shared" si="30"/>
        <v/>
      </c>
      <c r="CR20" s="134" t="str">
        <f t="shared" si="25"/>
        <v/>
      </c>
      <c r="CS20" s="136" t="str">
        <f t="shared" si="26"/>
        <v/>
      </c>
      <c r="CT20" s="92">
        <f t="shared" si="27"/>
        <v>0</v>
      </c>
      <c r="CU20" s="96">
        <f t="shared" si="28"/>
        <v>0</v>
      </c>
      <c r="CV20" s="100">
        <f t="shared" si="29"/>
        <v>0</v>
      </c>
      <c r="CW20" s="40"/>
    </row>
    <row r="21" spans="1:102" ht="15" customHeight="1">
      <c r="A21" s="36"/>
      <c r="B21" s="322"/>
      <c r="C21" s="3">
        <v>16</v>
      </c>
      <c r="D21" s="107">
        <f t="shared" si="0"/>
        <v>16</v>
      </c>
      <c r="E21" s="4" t="s">
        <v>81</v>
      </c>
      <c r="F21" s="3">
        <v>1975</v>
      </c>
      <c r="G21" s="122">
        <f t="shared" si="1"/>
        <v>1</v>
      </c>
      <c r="H21" s="122"/>
      <c r="I21" s="3">
        <f t="shared" si="50"/>
        <v>0</v>
      </c>
      <c r="J21" s="127">
        <f t="shared" si="3"/>
        <v>1</v>
      </c>
      <c r="K21" s="129">
        <f t="shared" si="4"/>
        <v>0</v>
      </c>
      <c r="L21" s="131">
        <f t="shared" si="5"/>
        <v>0</v>
      </c>
      <c r="M21" s="38"/>
      <c r="N21" s="163" t="str">
        <f t="shared" si="6"/>
        <v/>
      </c>
      <c r="O21" s="69"/>
      <c r="P21" s="217"/>
      <c r="Q21" s="70"/>
      <c r="R21" s="50" t="str">
        <f t="shared" si="38"/>
        <v/>
      </c>
      <c r="S21" s="93"/>
      <c r="T21" s="97"/>
      <c r="U21" s="101" t="str">
        <f>IF(ISNUMBER(N21)=FALSE,"",SUM(V21:$V$27))</f>
        <v/>
      </c>
      <c r="V21" s="104" t="str">
        <f t="shared" si="35"/>
        <v/>
      </c>
      <c r="W21" s="133" t="str">
        <f t="shared" si="36"/>
        <v/>
      </c>
      <c r="X21" s="67" t="str">
        <f t="shared" si="37"/>
        <v/>
      </c>
      <c r="Y21" s="92">
        <f t="shared" si="7"/>
        <v>0</v>
      </c>
      <c r="Z21" s="96">
        <f t="shared" si="8"/>
        <v>0</v>
      </c>
      <c r="AA21" s="100">
        <f t="shared" si="9"/>
        <v>0</v>
      </c>
      <c r="AB21" s="40"/>
      <c r="AC21" s="171" t="str">
        <f t="shared" si="42"/>
        <v/>
      </c>
      <c r="AD21" s="21"/>
      <c r="AE21" s="47"/>
      <c r="AF21" s="47"/>
      <c r="AG21" s="47"/>
      <c r="AH21" s="32" t="str">
        <f t="shared" si="43"/>
        <v/>
      </c>
      <c r="AI21" s="93"/>
      <c r="AJ21" s="97"/>
      <c r="AK21" s="101" t="str">
        <f>IF(ISNUMBER(AC21)=FALSE,"",SUM(AL21:AL$27))</f>
        <v/>
      </c>
      <c r="AL21" s="104" t="str">
        <f t="shared" si="44"/>
        <v/>
      </c>
      <c r="AM21" s="134" t="str">
        <f t="shared" si="45"/>
        <v/>
      </c>
      <c r="AN21" s="136" t="str">
        <f t="shared" si="46"/>
        <v/>
      </c>
      <c r="AO21" s="92">
        <f t="shared" si="10"/>
        <v>0</v>
      </c>
      <c r="AP21" s="96">
        <f t="shared" si="11"/>
        <v>0</v>
      </c>
      <c r="AQ21" s="100">
        <f t="shared" si="12"/>
        <v>0</v>
      </c>
      <c r="AR21" s="40"/>
      <c r="AS21" s="236">
        <f t="shared" si="13"/>
        <v>16</v>
      </c>
      <c r="AT21" s="237" t="s">
        <v>86</v>
      </c>
      <c r="AU21" s="238">
        <v>354</v>
      </c>
      <c r="AV21" s="239" t="s">
        <v>105</v>
      </c>
      <c r="AW21" s="50">
        <v>1</v>
      </c>
      <c r="AX21" s="93"/>
      <c r="AY21" s="97"/>
      <c r="AZ21" s="101">
        <v>1</v>
      </c>
      <c r="BA21" s="104">
        <v>1</v>
      </c>
      <c r="BB21" s="133">
        <v>18</v>
      </c>
      <c r="BC21" s="274">
        <v>1</v>
      </c>
      <c r="BD21" s="92">
        <f t="shared" si="14"/>
        <v>0</v>
      </c>
      <c r="BE21" s="96">
        <f t="shared" si="15"/>
        <v>0</v>
      </c>
      <c r="BF21" s="100">
        <f t="shared" si="16"/>
        <v>1</v>
      </c>
      <c r="BG21" s="40"/>
      <c r="BH21" s="171" t="str">
        <f t="shared" si="17"/>
        <v/>
      </c>
      <c r="BI21" s="21"/>
      <c r="BJ21" s="47"/>
      <c r="BK21" s="32" t="str">
        <f t="shared" si="41"/>
        <v/>
      </c>
      <c r="BL21" s="93"/>
      <c r="BM21" s="97"/>
      <c r="BN21" s="101" t="str">
        <f>IF(ISNUMBER(BH21)=FALSE,"",SUM(BO21:BO$27))</f>
        <v/>
      </c>
      <c r="BO21" s="104" t="str">
        <f t="shared" si="47"/>
        <v/>
      </c>
      <c r="BP21" s="134" t="str">
        <f t="shared" si="48"/>
        <v/>
      </c>
      <c r="BQ21" s="136" t="str">
        <f t="shared" si="49"/>
        <v/>
      </c>
      <c r="BR21" s="92">
        <f t="shared" si="18"/>
        <v>0</v>
      </c>
      <c r="BS21" s="96">
        <f t="shared" si="19"/>
        <v>0</v>
      </c>
      <c r="BT21" s="100">
        <f t="shared" si="20"/>
        <v>0</v>
      </c>
      <c r="BU21" s="40"/>
      <c r="BV21" s="176" t="str">
        <f t="shared" si="31"/>
        <v/>
      </c>
      <c r="BW21" s="69"/>
      <c r="BX21" s="70"/>
      <c r="BY21" s="50" t="str">
        <f t="shared" si="39"/>
        <v/>
      </c>
      <c r="BZ21" s="93"/>
      <c r="CA21" s="97"/>
      <c r="CB21" s="101" t="str">
        <f>IF(ISNUMBER(BV21)=FALSE,"",SUM(CC21:CC$27))</f>
        <v/>
      </c>
      <c r="CC21" s="104" t="str">
        <f t="shared" si="32"/>
        <v/>
      </c>
      <c r="CD21" s="133" t="str">
        <f t="shared" si="33"/>
        <v/>
      </c>
      <c r="CE21" s="67" t="str">
        <f t="shared" si="34"/>
        <v/>
      </c>
      <c r="CF21" s="92">
        <f t="shared" si="21"/>
        <v>0</v>
      </c>
      <c r="CG21" s="96">
        <f t="shared" si="22"/>
        <v>0</v>
      </c>
      <c r="CH21" s="100">
        <f t="shared" si="23"/>
        <v>0</v>
      </c>
      <c r="CI21" s="40"/>
      <c r="CJ21" s="180" t="str">
        <f t="shared" si="24"/>
        <v/>
      </c>
      <c r="CK21" s="21"/>
      <c r="CL21" s="47"/>
      <c r="CM21" s="32" t="str">
        <f t="shared" si="40"/>
        <v/>
      </c>
      <c r="CN21" s="93"/>
      <c r="CO21" s="97"/>
      <c r="CP21" s="101" t="str">
        <f>IF(ISNUMBER(CJ21)=FALSE,"",SUM(CQ21:CQ$27))</f>
        <v/>
      </c>
      <c r="CQ21" s="104" t="str">
        <f t="shared" si="30"/>
        <v/>
      </c>
      <c r="CR21" s="134" t="str">
        <f t="shared" si="25"/>
        <v/>
      </c>
      <c r="CS21" s="136" t="str">
        <f t="shared" si="26"/>
        <v/>
      </c>
      <c r="CT21" s="92">
        <f t="shared" si="27"/>
        <v>0</v>
      </c>
      <c r="CU21" s="96">
        <f t="shared" si="28"/>
        <v>0</v>
      </c>
      <c r="CV21" s="100">
        <f t="shared" si="29"/>
        <v>0</v>
      </c>
      <c r="CW21" s="40"/>
    </row>
    <row r="22" spans="1:102" ht="15" customHeight="1">
      <c r="A22" s="36"/>
      <c r="B22" s="322"/>
      <c r="C22" s="3">
        <v>17</v>
      </c>
      <c r="D22" s="107">
        <f t="shared" si="0"/>
        <v>17</v>
      </c>
      <c r="E22" s="4" t="s">
        <v>62</v>
      </c>
      <c r="F22" s="3">
        <v>1978</v>
      </c>
      <c r="G22" s="122">
        <f t="shared" si="1"/>
        <v>1</v>
      </c>
      <c r="H22" s="122"/>
      <c r="I22" s="3">
        <f t="shared" si="50"/>
        <v>0</v>
      </c>
      <c r="J22" s="127">
        <f t="shared" si="3"/>
        <v>1</v>
      </c>
      <c r="K22" s="129">
        <f t="shared" si="4"/>
        <v>0</v>
      </c>
      <c r="L22" s="131">
        <f t="shared" si="5"/>
        <v>0</v>
      </c>
      <c r="M22" s="38"/>
      <c r="N22" s="163" t="str">
        <f t="shared" si="6"/>
        <v/>
      </c>
      <c r="O22" s="69"/>
      <c r="P22" s="217"/>
      <c r="Q22" s="70"/>
      <c r="R22" s="50" t="str">
        <f t="shared" si="38"/>
        <v/>
      </c>
      <c r="S22" s="93"/>
      <c r="T22" s="97"/>
      <c r="U22" s="101" t="str">
        <f>IF(ISNUMBER(N22)=FALSE,"",SUM(V22:$V$27))</f>
        <v/>
      </c>
      <c r="V22" s="104" t="str">
        <f t="shared" si="35"/>
        <v/>
      </c>
      <c r="W22" s="133" t="str">
        <f t="shared" si="36"/>
        <v/>
      </c>
      <c r="X22" s="67" t="str">
        <f t="shared" si="37"/>
        <v/>
      </c>
      <c r="Y22" s="92">
        <f t="shared" si="7"/>
        <v>0</v>
      </c>
      <c r="Z22" s="96">
        <f t="shared" si="8"/>
        <v>0</v>
      </c>
      <c r="AA22" s="100">
        <f t="shared" si="9"/>
        <v>0</v>
      </c>
      <c r="AB22" s="40"/>
      <c r="AC22" s="171" t="str">
        <f t="shared" si="42"/>
        <v/>
      </c>
      <c r="AD22" s="21"/>
      <c r="AE22" s="47"/>
      <c r="AF22" s="47"/>
      <c r="AG22" s="47"/>
      <c r="AH22" s="32" t="str">
        <f t="shared" si="43"/>
        <v/>
      </c>
      <c r="AI22" s="93"/>
      <c r="AJ22" s="97"/>
      <c r="AK22" s="101" t="str">
        <f>IF(ISNUMBER(AC22)=FALSE,"",SUM(AL22:AL$27))</f>
        <v/>
      </c>
      <c r="AL22" s="104" t="str">
        <f t="shared" si="44"/>
        <v/>
      </c>
      <c r="AM22" s="134" t="str">
        <f t="shared" si="45"/>
        <v/>
      </c>
      <c r="AN22" s="136" t="str">
        <f t="shared" si="46"/>
        <v/>
      </c>
      <c r="AO22" s="92">
        <f t="shared" si="10"/>
        <v>0</v>
      </c>
      <c r="AP22" s="96">
        <f t="shared" si="11"/>
        <v>0</v>
      </c>
      <c r="AQ22" s="100">
        <f t="shared" si="12"/>
        <v>0</v>
      </c>
      <c r="AR22" s="40"/>
      <c r="AS22" s="236">
        <f t="shared" si="13"/>
        <v>17</v>
      </c>
      <c r="AT22" s="237" t="s">
        <v>87</v>
      </c>
      <c r="AU22" s="240">
        <v>320</v>
      </c>
      <c r="AV22" s="241" t="s">
        <v>106</v>
      </c>
      <c r="AW22" s="50" t="s">
        <v>57</v>
      </c>
      <c r="AX22" s="93"/>
      <c r="AY22" s="97"/>
      <c r="AZ22" s="101">
        <v>0</v>
      </c>
      <c r="BA22" s="104"/>
      <c r="BB22" s="133"/>
      <c r="BC22" s="67"/>
      <c r="BD22" s="92">
        <f t="shared" si="14"/>
        <v>0</v>
      </c>
      <c r="BE22" s="96">
        <f t="shared" si="15"/>
        <v>0</v>
      </c>
      <c r="BF22" s="100">
        <f t="shared" si="16"/>
        <v>0</v>
      </c>
      <c r="BG22" s="40"/>
      <c r="BH22" s="171" t="str">
        <f t="shared" si="17"/>
        <v/>
      </c>
      <c r="BI22" s="21"/>
      <c r="BJ22" s="47"/>
      <c r="BK22" s="32" t="str">
        <f t="shared" si="41"/>
        <v/>
      </c>
      <c r="BL22" s="93"/>
      <c r="BM22" s="97"/>
      <c r="BN22" s="101" t="str">
        <f>IF(ISNUMBER(BH22)=FALSE,"",SUM(BO22:BO$27))</f>
        <v/>
      </c>
      <c r="BO22" s="104" t="str">
        <f t="shared" si="47"/>
        <v/>
      </c>
      <c r="BP22" s="134" t="str">
        <f t="shared" si="48"/>
        <v/>
      </c>
      <c r="BQ22" s="136" t="str">
        <f t="shared" si="49"/>
        <v/>
      </c>
      <c r="BR22" s="92">
        <f t="shared" si="18"/>
        <v>0</v>
      </c>
      <c r="BS22" s="96">
        <f t="shared" si="19"/>
        <v>0</v>
      </c>
      <c r="BT22" s="100">
        <f t="shared" si="20"/>
        <v>0</v>
      </c>
      <c r="BU22" s="40"/>
      <c r="BV22" s="176" t="str">
        <f t="shared" si="31"/>
        <v/>
      </c>
      <c r="BW22" s="69"/>
      <c r="BX22" s="70"/>
      <c r="BY22" s="50" t="str">
        <f t="shared" si="39"/>
        <v/>
      </c>
      <c r="BZ22" s="93"/>
      <c r="CA22" s="97"/>
      <c r="CB22" s="101" t="str">
        <f>IF(ISNUMBER(BV22)=FALSE,"",SUM(CC22:CC$27))</f>
        <v/>
      </c>
      <c r="CC22" s="104" t="str">
        <f t="shared" si="32"/>
        <v/>
      </c>
      <c r="CD22" s="133" t="str">
        <f t="shared" si="33"/>
        <v/>
      </c>
      <c r="CE22" s="67" t="str">
        <f t="shared" si="34"/>
        <v/>
      </c>
      <c r="CF22" s="92">
        <f t="shared" si="21"/>
        <v>0</v>
      </c>
      <c r="CG22" s="96">
        <f t="shared" si="22"/>
        <v>0</v>
      </c>
      <c r="CH22" s="100">
        <f t="shared" si="23"/>
        <v>0</v>
      </c>
      <c r="CI22" s="40"/>
      <c r="CJ22" s="180" t="str">
        <f t="shared" si="24"/>
        <v/>
      </c>
      <c r="CK22" s="21"/>
      <c r="CL22" s="47"/>
      <c r="CM22" s="32" t="str">
        <f t="shared" si="40"/>
        <v/>
      </c>
      <c r="CN22" s="93"/>
      <c r="CO22" s="97"/>
      <c r="CP22" s="101" t="str">
        <f>IF(ISNUMBER(CJ22)=FALSE,"",SUM(CQ22:CQ$27))</f>
        <v/>
      </c>
      <c r="CQ22" s="104" t="str">
        <f t="shared" si="30"/>
        <v/>
      </c>
      <c r="CR22" s="134" t="str">
        <f t="shared" si="25"/>
        <v/>
      </c>
      <c r="CS22" s="136" t="str">
        <f t="shared" si="26"/>
        <v/>
      </c>
      <c r="CT22" s="92">
        <f t="shared" si="27"/>
        <v>0</v>
      </c>
      <c r="CU22" s="96">
        <f t="shared" si="28"/>
        <v>0</v>
      </c>
      <c r="CV22" s="100">
        <f t="shared" si="29"/>
        <v>0</v>
      </c>
      <c r="CW22" s="40"/>
    </row>
    <row r="23" spans="1:102" ht="15" customHeight="1">
      <c r="A23" s="36"/>
      <c r="B23" s="322"/>
      <c r="C23" s="3">
        <v>18</v>
      </c>
      <c r="D23" s="107">
        <f t="shared" si="0"/>
        <v>18</v>
      </c>
      <c r="E23" s="4" t="s">
        <v>82</v>
      </c>
      <c r="F23" s="3">
        <v>1979</v>
      </c>
      <c r="G23" s="122">
        <f t="shared" si="1"/>
        <v>1</v>
      </c>
      <c r="H23" s="122"/>
      <c r="I23" s="3">
        <f t="shared" si="50"/>
        <v>0</v>
      </c>
      <c r="J23" s="127">
        <f t="shared" si="3"/>
        <v>0</v>
      </c>
      <c r="K23" s="129">
        <f t="shared" si="4"/>
        <v>5</v>
      </c>
      <c r="L23" s="131">
        <f t="shared" si="5"/>
        <v>0</v>
      </c>
      <c r="M23" s="38"/>
      <c r="N23" s="163" t="str">
        <f t="shared" si="6"/>
        <v/>
      </c>
      <c r="O23" s="69"/>
      <c r="P23" s="217"/>
      <c r="Q23" s="70"/>
      <c r="R23" s="50" t="str">
        <f t="shared" si="38"/>
        <v/>
      </c>
      <c r="S23" s="93"/>
      <c r="T23" s="97"/>
      <c r="U23" s="101" t="str">
        <f>IF(ISNUMBER(N23)=FALSE,"",SUM(V23:$V$27))</f>
        <v/>
      </c>
      <c r="V23" s="104" t="str">
        <f t="shared" si="35"/>
        <v/>
      </c>
      <c r="W23" s="133" t="str">
        <f t="shared" si="36"/>
        <v/>
      </c>
      <c r="X23" s="67" t="str">
        <f t="shared" si="37"/>
        <v/>
      </c>
      <c r="Y23" s="92">
        <f t="shared" si="7"/>
        <v>0</v>
      </c>
      <c r="Z23" s="96">
        <f t="shared" si="8"/>
        <v>0</v>
      </c>
      <c r="AA23" s="100">
        <f t="shared" si="9"/>
        <v>0</v>
      </c>
      <c r="AB23" s="40"/>
      <c r="AC23" s="171" t="str">
        <f t="shared" si="42"/>
        <v/>
      </c>
      <c r="AD23" s="21"/>
      <c r="AE23" s="47"/>
      <c r="AF23" s="47"/>
      <c r="AG23" s="47"/>
      <c r="AH23" s="32" t="str">
        <f t="shared" si="43"/>
        <v/>
      </c>
      <c r="AI23" s="93"/>
      <c r="AJ23" s="97"/>
      <c r="AK23" s="101" t="str">
        <f>IF(ISNUMBER(AC23)=FALSE,"",SUM(AL23:AL$27))</f>
        <v/>
      </c>
      <c r="AL23" s="104" t="str">
        <f t="shared" si="44"/>
        <v/>
      </c>
      <c r="AM23" s="134" t="str">
        <f t="shared" si="45"/>
        <v/>
      </c>
      <c r="AN23" s="136" t="str">
        <f t="shared" si="46"/>
        <v/>
      </c>
      <c r="AO23" s="92">
        <f t="shared" si="10"/>
        <v>0</v>
      </c>
      <c r="AP23" s="96">
        <f t="shared" si="11"/>
        <v>0</v>
      </c>
      <c r="AQ23" s="100">
        <f t="shared" si="12"/>
        <v>0</v>
      </c>
      <c r="AR23" s="40"/>
      <c r="AS23" s="236">
        <f t="shared" si="13"/>
        <v>18</v>
      </c>
      <c r="AT23" s="237" t="s">
        <v>88</v>
      </c>
      <c r="AU23" s="240">
        <v>225</v>
      </c>
      <c r="AV23" s="241" t="s">
        <v>106</v>
      </c>
      <c r="AW23" s="50" t="s">
        <v>57</v>
      </c>
      <c r="AX23" s="93"/>
      <c r="AY23" s="97"/>
      <c r="AZ23" s="101">
        <v>0</v>
      </c>
      <c r="BA23" s="104"/>
      <c r="BB23" s="133"/>
      <c r="BC23" s="67"/>
      <c r="BD23" s="92">
        <f t="shared" si="14"/>
        <v>0</v>
      </c>
      <c r="BE23" s="96">
        <f t="shared" si="15"/>
        <v>0</v>
      </c>
      <c r="BF23" s="100">
        <f t="shared" si="16"/>
        <v>0</v>
      </c>
      <c r="BG23" s="40"/>
      <c r="BH23" s="171" t="str">
        <f t="shared" si="17"/>
        <v/>
      </c>
      <c r="BI23" s="21"/>
      <c r="BJ23" s="47"/>
      <c r="BK23" s="32" t="str">
        <f t="shared" si="41"/>
        <v/>
      </c>
      <c r="BL23" s="93"/>
      <c r="BM23" s="97"/>
      <c r="BN23" s="101" t="str">
        <f>IF(ISNUMBER(BH23)=FALSE,"",SUM(BO23:BO$27))</f>
        <v/>
      </c>
      <c r="BO23" s="104" t="str">
        <f t="shared" si="47"/>
        <v/>
      </c>
      <c r="BP23" s="134" t="str">
        <f t="shared" si="48"/>
        <v/>
      </c>
      <c r="BQ23" s="136" t="str">
        <f t="shared" si="49"/>
        <v/>
      </c>
      <c r="BR23" s="92">
        <f t="shared" si="18"/>
        <v>0</v>
      </c>
      <c r="BS23" s="96">
        <f t="shared" si="19"/>
        <v>0</v>
      </c>
      <c r="BT23" s="100">
        <f t="shared" si="20"/>
        <v>0</v>
      </c>
      <c r="BU23" s="40"/>
      <c r="BV23" s="176" t="str">
        <f t="shared" si="31"/>
        <v/>
      </c>
      <c r="BW23" s="69"/>
      <c r="BX23" s="70"/>
      <c r="BY23" s="50" t="str">
        <f t="shared" si="39"/>
        <v/>
      </c>
      <c r="BZ23" s="93"/>
      <c r="CA23" s="97"/>
      <c r="CB23" s="101" t="str">
        <f>IF(ISNUMBER(BV23)=FALSE,"",SUM(CC23:CC$27))</f>
        <v/>
      </c>
      <c r="CC23" s="104" t="str">
        <f t="shared" si="32"/>
        <v/>
      </c>
      <c r="CD23" s="133" t="str">
        <f t="shared" si="33"/>
        <v/>
      </c>
      <c r="CE23" s="67" t="str">
        <f t="shared" si="34"/>
        <v/>
      </c>
      <c r="CF23" s="92">
        <f t="shared" si="21"/>
        <v>0</v>
      </c>
      <c r="CG23" s="96">
        <f t="shared" si="22"/>
        <v>0</v>
      </c>
      <c r="CH23" s="100">
        <f t="shared" si="23"/>
        <v>0</v>
      </c>
      <c r="CI23" s="40"/>
      <c r="CJ23" s="180" t="str">
        <f t="shared" si="24"/>
        <v/>
      </c>
      <c r="CK23" s="21"/>
      <c r="CL23" s="47"/>
      <c r="CM23" s="32" t="str">
        <f t="shared" si="40"/>
        <v/>
      </c>
      <c r="CN23" s="93"/>
      <c r="CO23" s="97"/>
      <c r="CP23" s="101" t="str">
        <f>IF(ISNUMBER(CJ23)=FALSE,"",SUM(CQ23:CQ$27))</f>
        <v/>
      </c>
      <c r="CQ23" s="104" t="str">
        <f t="shared" si="30"/>
        <v/>
      </c>
      <c r="CR23" s="134" t="str">
        <f t="shared" si="25"/>
        <v/>
      </c>
      <c r="CS23" s="136" t="str">
        <f t="shared" si="26"/>
        <v/>
      </c>
      <c r="CT23" s="92">
        <f t="shared" si="27"/>
        <v>0</v>
      </c>
      <c r="CU23" s="96">
        <f t="shared" si="28"/>
        <v>0</v>
      </c>
      <c r="CV23" s="100">
        <f t="shared" si="29"/>
        <v>0</v>
      </c>
      <c r="CW23" s="40"/>
    </row>
    <row r="24" spans="1:102" ht="15" customHeight="1">
      <c r="A24" s="36"/>
      <c r="B24" s="322"/>
      <c r="C24" s="3">
        <v>19</v>
      </c>
      <c r="D24" s="107">
        <f t="shared" si="0"/>
        <v>19</v>
      </c>
      <c r="E24" s="4" t="s">
        <v>83</v>
      </c>
      <c r="F24" s="3">
        <v>1979</v>
      </c>
      <c r="G24" s="122">
        <f t="shared" si="1"/>
        <v>1</v>
      </c>
      <c r="H24" s="122"/>
      <c r="I24" s="3">
        <f t="shared" si="50"/>
        <v>0</v>
      </c>
      <c r="J24" s="127">
        <f t="shared" si="3"/>
        <v>0</v>
      </c>
      <c r="K24" s="129">
        <f t="shared" si="4"/>
        <v>4</v>
      </c>
      <c r="L24" s="131">
        <f t="shared" si="5"/>
        <v>0</v>
      </c>
      <c r="M24" s="38"/>
      <c r="N24" s="282"/>
      <c r="O24" s="77"/>
      <c r="P24" s="218"/>
      <c r="Q24" s="84"/>
      <c r="R24" s="108"/>
      <c r="S24" s="94"/>
      <c r="T24" s="98"/>
      <c r="U24" s="102"/>
      <c r="V24" s="109"/>
      <c r="W24" s="133"/>
      <c r="X24" s="67"/>
      <c r="Y24" s="110"/>
      <c r="Z24" s="111"/>
      <c r="AA24" s="112"/>
      <c r="AB24" s="40"/>
      <c r="AC24" s="180"/>
      <c r="AD24" s="58"/>
      <c r="AE24" s="59"/>
      <c r="AF24" s="59"/>
      <c r="AG24" s="59"/>
      <c r="AH24" s="113"/>
      <c r="AI24" s="94"/>
      <c r="AJ24" s="98"/>
      <c r="AK24" s="102"/>
      <c r="AL24" s="109"/>
      <c r="AM24" s="134"/>
      <c r="AN24" s="136"/>
      <c r="AO24" s="110"/>
      <c r="AP24" s="111"/>
      <c r="AQ24" s="112"/>
      <c r="AR24" s="40"/>
      <c r="AS24" s="282"/>
      <c r="AT24" s="283"/>
      <c r="AU24" s="284"/>
      <c r="AV24" s="285"/>
      <c r="AW24" s="108"/>
      <c r="AX24" s="94"/>
      <c r="AY24" s="98"/>
      <c r="AZ24" s="102"/>
      <c r="BA24" s="109"/>
      <c r="BB24" s="133"/>
      <c r="BC24" s="67"/>
      <c r="BD24" s="110"/>
      <c r="BE24" s="111"/>
      <c r="BF24" s="112"/>
      <c r="BG24" s="40"/>
      <c r="BH24" s="180"/>
      <c r="BI24" s="58"/>
      <c r="BJ24" s="59"/>
      <c r="BK24" s="113"/>
      <c r="BL24" s="94"/>
      <c r="BM24" s="98"/>
      <c r="BN24" s="102"/>
      <c r="BO24" s="109"/>
      <c r="BP24" s="134"/>
      <c r="BQ24" s="136"/>
      <c r="BR24" s="110"/>
      <c r="BS24" s="111"/>
      <c r="BT24" s="112"/>
      <c r="BU24" s="40"/>
      <c r="BV24" s="282"/>
      <c r="BW24" s="77"/>
      <c r="BX24" s="84"/>
      <c r="BY24" s="108"/>
      <c r="BZ24" s="94"/>
      <c r="CA24" s="98"/>
      <c r="CB24" s="102"/>
      <c r="CC24" s="109"/>
      <c r="CD24" s="133"/>
      <c r="CE24" s="67"/>
      <c r="CF24" s="110"/>
      <c r="CG24" s="111"/>
      <c r="CH24" s="112"/>
      <c r="CI24" s="40"/>
      <c r="CJ24" s="181"/>
      <c r="CK24" s="58"/>
      <c r="CL24" s="59"/>
      <c r="CM24" s="113"/>
      <c r="CN24" s="94"/>
      <c r="CO24" s="98"/>
      <c r="CP24" s="102"/>
      <c r="CQ24" s="109"/>
      <c r="CR24" s="134"/>
      <c r="CS24" s="136"/>
      <c r="CT24" s="110"/>
      <c r="CU24" s="111"/>
      <c r="CV24" s="112"/>
      <c r="CW24" s="40"/>
    </row>
    <row r="25" spans="1:102" ht="15" customHeight="1">
      <c r="A25" s="36"/>
      <c r="B25" s="322"/>
      <c r="C25" s="3">
        <v>20</v>
      </c>
      <c r="D25" s="107">
        <f t="shared" si="0"/>
        <v>20</v>
      </c>
      <c r="E25" s="4" t="s">
        <v>84</v>
      </c>
      <c r="F25" s="3">
        <v>1974</v>
      </c>
      <c r="G25" s="122">
        <f t="shared" si="1"/>
        <v>1</v>
      </c>
      <c r="H25" s="122"/>
      <c r="I25" s="3">
        <f t="shared" si="50"/>
        <v>0</v>
      </c>
      <c r="J25" s="127">
        <f t="shared" si="3"/>
        <v>0</v>
      </c>
      <c r="K25" s="129">
        <f t="shared" si="4"/>
        <v>3</v>
      </c>
      <c r="L25" s="131">
        <f t="shared" si="5"/>
        <v>0</v>
      </c>
      <c r="M25" s="38"/>
      <c r="N25" s="282"/>
      <c r="O25" s="77"/>
      <c r="P25" s="218"/>
      <c r="Q25" s="84"/>
      <c r="R25" s="108"/>
      <c r="S25" s="94"/>
      <c r="T25" s="98"/>
      <c r="U25" s="102"/>
      <c r="V25" s="109"/>
      <c r="W25" s="133"/>
      <c r="X25" s="67"/>
      <c r="Y25" s="110"/>
      <c r="Z25" s="111"/>
      <c r="AA25" s="112"/>
      <c r="AB25" s="40"/>
      <c r="AC25" s="180"/>
      <c r="AD25" s="58"/>
      <c r="AE25" s="59"/>
      <c r="AF25" s="59"/>
      <c r="AG25" s="59"/>
      <c r="AH25" s="113"/>
      <c r="AI25" s="94"/>
      <c r="AJ25" s="98"/>
      <c r="AK25" s="102"/>
      <c r="AL25" s="109"/>
      <c r="AM25" s="134"/>
      <c r="AN25" s="136"/>
      <c r="AO25" s="110"/>
      <c r="AP25" s="111"/>
      <c r="AQ25" s="112"/>
      <c r="AR25" s="40"/>
      <c r="AS25" s="282"/>
      <c r="AT25" s="283"/>
      <c r="AU25" s="284"/>
      <c r="AV25" s="285"/>
      <c r="AW25" s="108"/>
      <c r="AX25" s="94"/>
      <c r="AY25" s="98"/>
      <c r="AZ25" s="102"/>
      <c r="BA25" s="109"/>
      <c r="BB25" s="133"/>
      <c r="BC25" s="67"/>
      <c r="BD25" s="110"/>
      <c r="BE25" s="111"/>
      <c r="BF25" s="112"/>
      <c r="BG25" s="40"/>
      <c r="BH25" s="180"/>
      <c r="BI25" s="58"/>
      <c r="BJ25" s="59"/>
      <c r="BK25" s="113"/>
      <c r="BL25" s="94"/>
      <c r="BM25" s="98"/>
      <c r="BN25" s="102"/>
      <c r="BO25" s="109"/>
      <c r="BP25" s="134"/>
      <c r="BQ25" s="136"/>
      <c r="BR25" s="110"/>
      <c r="BS25" s="111"/>
      <c r="BT25" s="112"/>
      <c r="BU25" s="40"/>
      <c r="BV25" s="282"/>
      <c r="BW25" s="77"/>
      <c r="BX25" s="84"/>
      <c r="BY25" s="108"/>
      <c r="BZ25" s="94"/>
      <c r="CA25" s="98"/>
      <c r="CB25" s="102"/>
      <c r="CC25" s="109"/>
      <c r="CD25" s="133"/>
      <c r="CE25" s="67"/>
      <c r="CF25" s="110"/>
      <c r="CG25" s="111"/>
      <c r="CH25" s="112"/>
      <c r="CI25" s="40"/>
      <c r="CJ25" s="181"/>
      <c r="CK25" s="58"/>
      <c r="CL25" s="59"/>
      <c r="CM25" s="113"/>
      <c r="CN25" s="94"/>
      <c r="CO25" s="98"/>
      <c r="CP25" s="102"/>
      <c r="CQ25" s="109"/>
      <c r="CR25" s="134"/>
      <c r="CS25" s="136"/>
      <c r="CT25" s="110"/>
      <c r="CU25" s="111"/>
      <c r="CV25" s="112"/>
      <c r="CW25" s="40"/>
      <c r="CX25" s="35"/>
    </row>
    <row r="26" spans="1:102" ht="15" customHeight="1">
      <c r="A26" s="36"/>
      <c r="B26" s="322"/>
      <c r="C26" s="3">
        <v>21</v>
      </c>
      <c r="D26" s="107">
        <f t="shared" si="0"/>
        <v>21</v>
      </c>
      <c r="E26" s="245" t="s">
        <v>86</v>
      </c>
      <c r="F26" s="3">
        <v>1967</v>
      </c>
      <c r="G26" s="122">
        <f t="shared" si="1"/>
        <v>1</v>
      </c>
      <c r="H26" s="122"/>
      <c r="I26" s="3">
        <f t="shared" si="50"/>
        <v>0</v>
      </c>
      <c r="J26" s="127">
        <f t="shared" si="3"/>
        <v>0</v>
      </c>
      <c r="K26" s="129">
        <f t="shared" si="4"/>
        <v>0</v>
      </c>
      <c r="L26" s="131">
        <f t="shared" si="5"/>
        <v>1</v>
      </c>
      <c r="M26" s="38"/>
      <c r="N26" s="164"/>
      <c r="O26" s="77"/>
      <c r="P26" s="218"/>
      <c r="Q26" s="84"/>
      <c r="R26" s="108"/>
      <c r="S26" s="94"/>
      <c r="T26" s="98"/>
      <c r="U26" s="102"/>
      <c r="V26" s="109"/>
      <c r="W26" s="133"/>
      <c r="X26" s="67"/>
      <c r="Y26" s="110"/>
      <c r="Z26" s="111"/>
      <c r="AA26" s="112"/>
      <c r="AB26" s="40"/>
      <c r="AC26" s="172"/>
      <c r="AD26" s="58"/>
      <c r="AE26" s="59"/>
      <c r="AF26" s="59"/>
      <c r="AG26" s="59"/>
      <c r="AH26" s="113"/>
      <c r="AI26" s="94"/>
      <c r="AJ26" s="98"/>
      <c r="AK26" s="102"/>
      <c r="AL26" s="109"/>
      <c r="AM26" s="134"/>
      <c r="AN26" s="136"/>
      <c r="AO26" s="110"/>
      <c r="AP26" s="111"/>
      <c r="AQ26" s="112"/>
      <c r="AR26" s="40"/>
      <c r="AS26" s="177"/>
      <c r="AT26" s="283"/>
      <c r="AU26" s="284"/>
      <c r="AV26" s="285"/>
      <c r="AW26" s="108"/>
      <c r="AX26" s="94"/>
      <c r="AY26" s="98"/>
      <c r="AZ26" s="102"/>
      <c r="BA26" s="109"/>
      <c r="BB26" s="133"/>
      <c r="BC26" s="67"/>
      <c r="BD26" s="110"/>
      <c r="BE26" s="111"/>
      <c r="BF26" s="112"/>
      <c r="BG26" s="40"/>
      <c r="BH26" s="172"/>
      <c r="BI26" s="58"/>
      <c r="BJ26" s="59"/>
      <c r="BK26" s="113"/>
      <c r="BL26" s="94"/>
      <c r="BM26" s="98"/>
      <c r="BN26" s="102"/>
      <c r="BO26" s="109"/>
      <c r="BP26" s="134"/>
      <c r="BQ26" s="136"/>
      <c r="BR26" s="110"/>
      <c r="BS26" s="111"/>
      <c r="BT26" s="112"/>
      <c r="BU26" s="40"/>
      <c r="BV26" s="177"/>
      <c r="BW26" s="77"/>
      <c r="BX26" s="84"/>
      <c r="BY26" s="108"/>
      <c r="BZ26" s="94"/>
      <c r="CA26" s="98"/>
      <c r="CB26" s="102"/>
      <c r="CC26" s="109"/>
      <c r="CD26" s="133"/>
      <c r="CE26" s="67"/>
      <c r="CF26" s="110"/>
      <c r="CG26" s="111"/>
      <c r="CH26" s="112"/>
      <c r="CI26" s="40"/>
      <c r="CJ26" s="181"/>
      <c r="CK26" s="58"/>
      <c r="CL26" s="59"/>
      <c r="CM26" s="113"/>
      <c r="CN26" s="94"/>
      <c r="CO26" s="98"/>
      <c r="CP26" s="102"/>
      <c r="CQ26" s="109"/>
      <c r="CR26" s="134"/>
      <c r="CS26" s="136"/>
      <c r="CT26" s="110"/>
      <c r="CU26" s="111"/>
      <c r="CV26" s="112"/>
      <c r="CW26" s="40"/>
      <c r="CX26" s="35"/>
    </row>
    <row r="27" spans="1:102" ht="15" customHeight="1" thickBot="1">
      <c r="A27" s="36"/>
      <c r="B27" s="322"/>
      <c r="C27" s="3"/>
      <c r="D27" s="107" t="str">
        <f t="shared" si="0"/>
        <v/>
      </c>
      <c r="E27" s="4"/>
      <c r="F27" s="3"/>
      <c r="G27" s="122"/>
      <c r="H27" s="122"/>
      <c r="I27" s="3"/>
      <c r="J27" s="127"/>
      <c r="K27" s="129"/>
      <c r="L27" s="131"/>
      <c r="M27" s="38"/>
      <c r="N27" s="164" t="str">
        <f t="shared" si="6"/>
        <v/>
      </c>
      <c r="O27" s="77"/>
      <c r="P27" s="218"/>
      <c r="Q27" s="84"/>
      <c r="R27" s="108" t="str">
        <f t="shared" si="38"/>
        <v/>
      </c>
      <c r="S27" s="94"/>
      <c r="T27" s="98"/>
      <c r="U27" s="102" t="str">
        <f>IF(ISNUMBER(N27)=FALSE,"",SUM(V27:$V$27))</f>
        <v/>
      </c>
      <c r="V27" s="109" t="str">
        <f t="shared" si="35"/>
        <v/>
      </c>
      <c r="W27" s="133" t="str">
        <f t="shared" si="36"/>
        <v/>
      </c>
      <c r="X27" s="67" t="str">
        <f t="shared" si="37"/>
        <v/>
      </c>
      <c r="Y27" s="110">
        <f t="shared" si="7"/>
        <v>0</v>
      </c>
      <c r="Z27" s="111">
        <f t="shared" si="8"/>
        <v>0</v>
      </c>
      <c r="AA27" s="112">
        <f t="shared" si="9"/>
        <v>0</v>
      </c>
      <c r="AB27" s="40"/>
      <c r="AC27" s="172" t="str">
        <f t="shared" si="42"/>
        <v/>
      </c>
      <c r="AD27" s="58"/>
      <c r="AE27" s="59"/>
      <c r="AF27" s="59"/>
      <c r="AG27" s="59"/>
      <c r="AH27" s="113" t="str">
        <f t="shared" si="43"/>
        <v/>
      </c>
      <c r="AI27" s="94"/>
      <c r="AJ27" s="98"/>
      <c r="AK27" s="102" t="str">
        <f>IF(ISNUMBER(AC27)=FALSE,"",SUM(AL27:AL$27))</f>
        <v/>
      </c>
      <c r="AL27" s="109" t="str">
        <f t="shared" si="44"/>
        <v/>
      </c>
      <c r="AM27" s="134" t="str">
        <f t="shared" si="45"/>
        <v/>
      </c>
      <c r="AN27" s="136" t="str">
        <f t="shared" si="46"/>
        <v/>
      </c>
      <c r="AO27" s="110">
        <f t="shared" si="10"/>
        <v>0</v>
      </c>
      <c r="AP27" s="111">
        <f t="shared" si="11"/>
        <v>0</v>
      </c>
      <c r="AQ27" s="112">
        <f t="shared" si="12"/>
        <v>0</v>
      </c>
      <c r="AR27" s="40"/>
      <c r="AS27" s="177" t="str">
        <f t="shared" si="13"/>
        <v/>
      </c>
      <c r="AT27" s="77"/>
      <c r="AU27" s="77"/>
      <c r="AV27" s="84"/>
      <c r="AW27" s="108" t="str">
        <f t="shared" ref="AW27" si="51">IF(AX27&gt;0,AX27,IF(AY27&gt;0,AY27,IF(AZ27&gt;0,AZ27,"")))</f>
        <v/>
      </c>
      <c r="AX27" s="94"/>
      <c r="AY27" s="98"/>
      <c r="AZ27" s="102" t="str">
        <f>IF(ISNUMBER(AS27)=FALSE,"",SUM(BA27:BA$27))</f>
        <v/>
      </c>
      <c r="BA27" s="109" t="str">
        <f t="shared" ref="BA27:BA28" si="52">IF(ISNUMBER(AS27)=FALSE,"",1)</f>
        <v/>
      </c>
      <c r="BB27" s="133" t="str">
        <f>IF(ISNUMBER(AS27)=FALSE,"",SUMIF($E$6:$E$27,AT27,$D$6:$D$27))</f>
        <v/>
      </c>
      <c r="BC27" s="67" t="str">
        <f>IF(ISNUMBER(AS27)=FALSE,"",SUMIF($E$6:$E$27,AT27,$I$6:$I$27))</f>
        <v/>
      </c>
      <c r="BD27" s="110">
        <f t="shared" si="14"/>
        <v>0</v>
      </c>
      <c r="BE27" s="111">
        <f t="shared" si="15"/>
        <v>0</v>
      </c>
      <c r="BF27" s="112">
        <f t="shared" si="16"/>
        <v>0</v>
      </c>
      <c r="BG27" s="40"/>
      <c r="BH27" s="172" t="str">
        <f t="shared" si="17"/>
        <v/>
      </c>
      <c r="BI27" s="58"/>
      <c r="BJ27" s="59"/>
      <c r="BK27" s="113" t="str">
        <f t="shared" si="41"/>
        <v/>
      </c>
      <c r="BL27" s="94"/>
      <c r="BM27" s="98"/>
      <c r="BN27" s="102" t="str">
        <f>IF(ISNUMBER(BH27)=FALSE,"",SUM(BO27:BO$27))</f>
        <v/>
      </c>
      <c r="BO27" s="109" t="str">
        <f t="shared" si="47"/>
        <v/>
      </c>
      <c r="BP27" s="134" t="str">
        <f t="shared" si="48"/>
        <v/>
      </c>
      <c r="BQ27" s="136" t="str">
        <f t="shared" si="49"/>
        <v/>
      </c>
      <c r="BR27" s="110">
        <f t="shared" si="18"/>
        <v>0</v>
      </c>
      <c r="BS27" s="111">
        <f t="shared" si="19"/>
        <v>0</v>
      </c>
      <c r="BT27" s="112">
        <f t="shared" si="20"/>
        <v>0</v>
      </c>
      <c r="BU27" s="40"/>
      <c r="BV27" s="177" t="str">
        <f t="shared" si="31"/>
        <v/>
      </c>
      <c r="BW27" s="77"/>
      <c r="BX27" s="84"/>
      <c r="BY27" s="108" t="str">
        <f t="shared" si="39"/>
        <v/>
      </c>
      <c r="BZ27" s="94"/>
      <c r="CA27" s="98"/>
      <c r="CB27" s="102" t="str">
        <f>IF(ISNUMBER(BV27)=FALSE,"",SUM(CC27:CC$27))</f>
        <v/>
      </c>
      <c r="CC27" s="109" t="str">
        <f t="shared" si="32"/>
        <v/>
      </c>
      <c r="CD27" s="133" t="str">
        <f t="shared" si="33"/>
        <v/>
      </c>
      <c r="CE27" s="67" t="str">
        <f t="shared" si="34"/>
        <v/>
      </c>
      <c r="CF27" s="110">
        <f t="shared" si="21"/>
        <v>0</v>
      </c>
      <c r="CG27" s="111">
        <f t="shared" si="22"/>
        <v>0</v>
      </c>
      <c r="CH27" s="112">
        <f t="shared" si="23"/>
        <v>0</v>
      </c>
      <c r="CI27" s="40"/>
      <c r="CJ27" s="181" t="str">
        <f t="shared" si="24"/>
        <v/>
      </c>
      <c r="CK27" s="58"/>
      <c r="CL27" s="59"/>
      <c r="CM27" s="113" t="str">
        <f t="shared" si="40"/>
        <v/>
      </c>
      <c r="CN27" s="94"/>
      <c r="CO27" s="98"/>
      <c r="CP27" s="102" t="str">
        <f>IF(ISNUMBER(CJ27)=FALSE,"",SUM(CQ27:CQ$27))</f>
        <v/>
      </c>
      <c r="CQ27" s="109" t="str">
        <f t="shared" si="30"/>
        <v/>
      </c>
      <c r="CR27" s="134" t="str">
        <f t="shared" si="25"/>
        <v/>
      </c>
      <c r="CS27" s="136" t="str">
        <f t="shared" si="26"/>
        <v/>
      </c>
      <c r="CT27" s="110">
        <f t="shared" si="27"/>
        <v>0</v>
      </c>
      <c r="CU27" s="111">
        <f t="shared" si="28"/>
        <v>0</v>
      </c>
      <c r="CV27" s="112">
        <f t="shared" si="29"/>
        <v>0</v>
      </c>
      <c r="CW27" s="40"/>
      <c r="CX27" s="35"/>
    </row>
    <row r="28" spans="1:102" ht="3" customHeight="1" thickBot="1">
      <c r="A28" s="36"/>
      <c r="B28" s="116"/>
      <c r="C28" s="9"/>
      <c r="D28" s="9"/>
      <c r="E28" s="9"/>
      <c r="F28" s="9"/>
      <c r="G28" s="9"/>
      <c r="H28" s="9"/>
      <c r="I28" s="9"/>
      <c r="J28" s="117"/>
      <c r="K28" s="118"/>
      <c r="L28" s="119"/>
      <c r="M28" s="65"/>
      <c r="N28" s="165" t="str">
        <f t="shared" si="6"/>
        <v/>
      </c>
      <c r="O28" s="78"/>
      <c r="P28" s="219"/>
      <c r="Q28" s="78"/>
      <c r="R28" s="9"/>
      <c r="S28" s="78"/>
      <c r="T28" s="78"/>
      <c r="U28" s="78"/>
      <c r="V28" s="120" t="str">
        <f t="shared" si="35"/>
        <v/>
      </c>
      <c r="W28" s="185"/>
      <c r="X28" s="78"/>
      <c r="Y28" s="120"/>
      <c r="Z28" s="78"/>
      <c r="AA28" s="78"/>
      <c r="AB28" s="9"/>
      <c r="AC28" s="173" t="str">
        <f t="shared" si="42"/>
        <v/>
      </c>
      <c r="AD28" s="9"/>
      <c r="AE28" s="9"/>
      <c r="AF28" s="9"/>
      <c r="AG28" s="9"/>
      <c r="AH28" s="9"/>
      <c r="AI28" s="78"/>
      <c r="AJ28" s="78"/>
      <c r="AK28" s="78"/>
      <c r="AL28" s="120" t="str">
        <f t="shared" si="44"/>
        <v/>
      </c>
      <c r="AM28" s="183"/>
      <c r="AN28" s="9"/>
      <c r="AO28" s="120"/>
      <c r="AP28" s="78"/>
      <c r="AQ28" s="78"/>
      <c r="AR28" s="9"/>
      <c r="AS28" s="173" t="str">
        <f t="shared" si="13"/>
        <v/>
      </c>
      <c r="AT28" s="78"/>
      <c r="AU28" s="78"/>
      <c r="AV28" s="78"/>
      <c r="AW28" s="9"/>
      <c r="AX28" s="78"/>
      <c r="AY28" s="78"/>
      <c r="AZ28" s="78"/>
      <c r="BA28" s="120" t="str">
        <f t="shared" si="52"/>
        <v/>
      </c>
      <c r="BB28" s="185"/>
      <c r="BC28" s="250"/>
      <c r="BD28" s="120"/>
      <c r="BE28" s="78"/>
      <c r="BF28" s="78"/>
      <c r="BG28" s="9"/>
      <c r="BH28" s="173" t="str">
        <f t="shared" si="17"/>
        <v/>
      </c>
      <c r="BI28" s="9"/>
      <c r="BJ28" s="9"/>
      <c r="BK28" s="9"/>
      <c r="BL28" s="78"/>
      <c r="BM28" s="78"/>
      <c r="BN28" s="78"/>
      <c r="BO28" s="120" t="str">
        <f t="shared" si="47"/>
        <v/>
      </c>
      <c r="BP28" s="183"/>
      <c r="BQ28" s="9"/>
      <c r="BR28" s="120"/>
      <c r="BS28" s="78"/>
      <c r="BT28" s="78"/>
      <c r="BU28" s="9"/>
      <c r="BV28" s="173" t="str">
        <f t="shared" si="31"/>
        <v/>
      </c>
      <c r="BW28" s="286"/>
      <c r="BX28" s="78"/>
      <c r="BY28" s="9"/>
      <c r="BZ28" s="78"/>
      <c r="CA28" s="78"/>
      <c r="CB28" s="78"/>
      <c r="CC28" s="120" t="str">
        <f t="shared" si="32"/>
        <v/>
      </c>
      <c r="CD28" s="185"/>
      <c r="CE28" s="78"/>
      <c r="CF28" s="120"/>
      <c r="CG28" s="78"/>
      <c r="CH28" s="78"/>
      <c r="CI28" s="9"/>
      <c r="CJ28" s="173" t="str">
        <f t="shared" si="24"/>
        <v/>
      </c>
      <c r="CK28" s="9"/>
      <c r="CL28" s="9"/>
      <c r="CM28" s="9"/>
      <c r="CN28" s="78"/>
      <c r="CO28" s="78"/>
      <c r="CP28" s="78"/>
      <c r="CQ28" s="120" t="str">
        <f t="shared" si="30"/>
        <v/>
      </c>
      <c r="CR28" s="183"/>
      <c r="CS28" s="9"/>
      <c r="CT28" s="120"/>
      <c r="CU28" s="78"/>
      <c r="CV28" s="78"/>
      <c r="CW28" s="62"/>
      <c r="CX28" s="35"/>
    </row>
    <row r="29" spans="1:102" ht="15" customHeight="1">
      <c r="A29" s="42"/>
      <c r="B29" s="323" t="s">
        <v>24</v>
      </c>
      <c r="C29" s="194">
        <v>1</v>
      </c>
      <c r="D29" s="114">
        <f t="shared" ref="D29:D92" si="53">IF(E29="","",C29)</f>
        <v>1</v>
      </c>
      <c r="E29" s="187" t="s">
        <v>35</v>
      </c>
      <c r="F29" s="115">
        <v>1979</v>
      </c>
      <c r="G29" s="115">
        <f t="shared" ref="G29:G92" si="54">SUMIF($O$29:$O$98,E29,$V$29:$V$98)+SUMIF($AD$29:$AD$98,E29,$AL$29:$AL$98)+SUMIF($AT$29:$AT$98,E29,$BA$29:$BA$98)+SUMIF($BI$29:$BI$98,E29,$BO$29:$BO$98)+SUMIF($BW$29:$BW$98,E29,$CC$29:$CC$98)+SUMIF($CK$29:$CK$98,E29,$CQ$29:$CQ$98)</f>
        <v>4</v>
      </c>
      <c r="H29" s="115"/>
      <c r="I29" s="20">
        <f>SUMIF($O$29:$O$43,E29,$R$29:$R$43)+SUMIF($AD$29:$AD$43,E29,$AH$29:$AH$43)+SUMIF($AT$29:$AT$43,E29,$AW$29:$AW$43)+SUMIF($BI$29:$BI$43,E29,$BK$29:$BK$43)+SUMIF($BW$29:$BW$43,E29,$BY$29:$BY$43)+SUMIF($CK$29:$CK$43,E29,$CM$29:$CM$43)</f>
        <v>69</v>
      </c>
      <c r="J29" s="128">
        <f t="shared" ref="J29:J92" si="55">SUMIF($O$29:$O$98,E29,$S$29:$S$98)+SUMIF($AD$29:$AD$98,E29,$AI$29:$AI$98)+SUMIF($AT$29:$AT$98,E29,$AX$29:$AX$98)+SUMIF($BI$29:$BI$98,E29,$BL$29:$BL$98)+SUMIF($BW$29:$BW$98,E29,$BZ$29:$BZ$98)+SUMIF($CK$29:$CK$98,E29,$CN$29:$CN$98)</f>
        <v>0</v>
      </c>
      <c r="K29" s="130">
        <f t="shared" ref="K29:K92" si="56">SUMIF($O$29:$O$98,E29,$T$29:$T$98)+SUMIF($AD$29:$AD$98,E29,$AJ$29:$AJ$98)+SUMIF($AT$29:$AT$98,E29,$AY$29:$AY$98)+SUMIF($BI$29:$BI$98,E29,$BM$29:$BM$98)+SUMIF($BW$29:$BW$98,E29,$CA$29:$CA$98)+SUMIF($CK$29:$CK$98,E29,$CO$29:$CO$98)</f>
        <v>0</v>
      </c>
      <c r="L29" s="132">
        <f t="shared" ref="L29:L92" si="57">SUMIF($O$29:$O$98,E29,$U$29:$U$98)+SUMIF($AD$29:$AD$98,E29,$AK$29:$AK$98)+SUMIF($AT$29:$AT$98,E29,$AZ$29:$AZ$98)+SUMIF($BI$29:$BI$98,E29,$BN$29:$BN$98)+SUMIF($BW$29:$BW$98,E29,$CB$29:$CB$98)+SUMIF($CK$29:$CK$98,E29,$CP$29:$CP$98)</f>
        <v>0</v>
      </c>
      <c r="M29" s="66"/>
      <c r="N29" s="163">
        <f t="shared" si="6"/>
        <v>1</v>
      </c>
      <c r="O29" s="67" t="s">
        <v>35</v>
      </c>
      <c r="P29" s="216">
        <v>224.5</v>
      </c>
      <c r="Q29" s="68">
        <v>0.48402777777777778</v>
      </c>
      <c r="R29" s="67">
        <v>18</v>
      </c>
      <c r="S29" s="92"/>
      <c r="T29" s="96"/>
      <c r="U29" s="100"/>
      <c r="V29" s="104">
        <v>1</v>
      </c>
      <c r="W29" s="133">
        <v>1</v>
      </c>
      <c r="X29" s="135">
        <v>18</v>
      </c>
      <c r="Y29" s="92">
        <f t="shared" ref="Y29:Y87" si="58">SUMIF($O$29:$O$98,O29,$S$29:$S$98)</f>
        <v>0</v>
      </c>
      <c r="Z29" s="96">
        <f t="shared" ref="Z29:Z87" si="59">SUMIF($O$29:$O$98,O29,$T$29:$T$98)</f>
        <v>0</v>
      </c>
      <c r="AA29" s="100">
        <f t="shared" ref="AA29:AA87" si="60">SUMIF($O$29:$O$98,O29,$U$29:$U$98)</f>
        <v>0</v>
      </c>
      <c r="AB29" s="40"/>
      <c r="AC29" s="171">
        <f t="shared" si="42"/>
        <v>1</v>
      </c>
      <c r="AD29" s="60" t="s">
        <v>35</v>
      </c>
      <c r="AE29" s="61">
        <v>0.1728587962962963</v>
      </c>
      <c r="AF29" s="61">
        <v>0.17951388888888886</v>
      </c>
      <c r="AG29" s="61">
        <v>0.35237268518518516</v>
      </c>
      <c r="AH29" s="72">
        <f>IF(ISNUMBER(AC29)=FALSE,"",SUM(AL29:AL$43)+3)</f>
        <v>18</v>
      </c>
      <c r="AI29" s="92"/>
      <c r="AJ29" s="96"/>
      <c r="AK29" s="100"/>
      <c r="AL29" s="104">
        <f t="shared" si="44"/>
        <v>1</v>
      </c>
      <c r="AM29" s="134">
        <f t="shared" ref="AM29:AM47" si="61">IF(ISNUMBER(AC29)=FALSE,"",SUMIF($E$29:$E$98,AD29,$D$29:$D$98))</f>
        <v>1</v>
      </c>
      <c r="AN29" s="136">
        <v>36</v>
      </c>
      <c r="AO29" s="92">
        <f t="shared" ref="AO29:AO87" si="62">SUMIF($O$29:$O$98,AD29,$S$29:$S$98)+SUMIF($AD$29:$AD$98,AD29,$AI$29:$AI$98)</f>
        <v>0</v>
      </c>
      <c r="AP29" s="96">
        <f t="shared" ref="AP29:AP87" si="63">SUMIF($O$29:$O$98,AD29,$T$29:$T$98)+SUMIF($AD$29:$AD$98,AD29,$AJ$29:$AJ$98)</f>
        <v>0</v>
      </c>
      <c r="AQ29" s="100">
        <f t="shared" ref="AQ29:AQ87" si="64">SUMIF($O$29:$O$98,AD29,$U$29:$U$98)+SUMIF($AD$29:$AD$98,AD29,$AK$29:$AK$98)</f>
        <v>0</v>
      </c>
      <c r="AR29" s="40"/>
      <c r="AS29" s="236">
        <f t="shared" si="13"/>
        <v>1</v>
      </c>
      <c r="AT29" s="251" t="s">
        <v>35</v>
      </c>
      <c r="AU29" s="243">
        <v>358</v>
      </c>
      <c r="AV29" s="252" t="s">
        <v>142</v>
      </c>
      <c r="AW29" s="246">
        <v>18</v>
      </c>
      <c r="AX29" s="92"/>
      <c r="AY29" s="96"/>
      <c r="AZ29" s="100"/>
      <c r="BA29" s="104">
        <v>1</v>
      </c>
      <c r="BB29" s="133">
        <v>1</v>
      </c>
      <c r="BC29" s="135">
        <v>54</v>
      </c>
      <c r="BD29" s="92">
        <f t="shared" ref="BD29:BD87" si="65">SUMIF($O$29:$O$98,AT29,$S$29:$S$98)+SUMIF($AD$29:$AD$98,AT29,$AI$29:$AI$98)+SUMIF($AT$29:$AT$98,AT29,$AX$29:$AX$98)</f>
        <v>0</v>
      </c>
      <c r="BE29" s="96">
        <f t="shared" ref="BE29:BE87" si="66">SUMIF($O$29:$O$98,AT29,$T$29:$T$98)+SUMIF($AD$29:$AD$98,AT29,$AJ$29:$AJ$98)+SUMIF($AT$29:$AT$98,AT29,$AY$29:$AY$98)</f>
        <v>0</v>
      </c>
      <c r="BF29" s="100">
        <f t="shared" ref="BF29:BF87" si="67">SUMIF($O$29:$O$98,AT29,$U$29:$U$98)+SUMIF($AD$29:$AD$98,AT29,$AK$29:$AK$98)+SUMIF($AT$29:$AT$98,AT29,$AZ$29:$AZ$98)</f>
        <v>0</v>
      </c>
      <c r="BG29" s="40"/>
      <c r="BH29" s="171">
        <f t="shared" si="17"/>
        <v>1</v>
      </c>
      <c r="BI29" s="291" t="s">
        <v>194</v>
      </c>
      <c r="BJ29" s="275">
        <v>0.21666666666666667</v>
      </c>
      <c r="BK29" s="72">
        <v>17</v>
      </c>
      <c r="BL29" s="92"/>
      <c r="BM29" s="96"/>
      <c r="BN29" s="100"/>
      <c r="BO29" s="104">
        <v>1</v>
      </c>
      <c r="BP29" s="134">
        <v>11</v>
      </c>
      <c r="BQ29" s="136">
        <v>17</v>
      </c>
      <c r="BR29" s="92">
        <f t="shared" ref="BR29:BR87" si="68">SUMIF($O$29:$O$98,BI29,$S$29:$S$98)+SUMIF($AD$29:$AD$98,BI29,$AI$29:$AI$98)+SUMIF($AT$29:$AT$98,BI29,$AX$29:$AX$98)+SUMIF($BI$29:$BI$98,BI29,$BL$29:$BL$98)</f>
        <v>0</v>
      </c>
      <c r="BS29" s="96">
        <f t="shared" ref="BS29:BS87" si="69">SUMIF($O$29:$O$98,BI29,$T$29:$T$98)+SUMIF($AD$29:$AD$98,BI29,$AJ$29:$AJ$98)+SUMIF($AT$29:$AT$98,BI29,$AY$29:$AY$98)+SUMIF($BI$29:$BI$98,BI29,$BM$29:$BM$98)</f>
        <v>0</v>
      </c>
      <c r="BT29" s="100">
        <f t="shared" ref="BT29:BT87" si="70">SUMIF($O$29:$O$98,BI29,$U$29:$U$98)+SUMIF($AD$29:$AD$98,BI29,$AK$29:$AK$98)+SUMIF($AT$29:$AT$98,BI29,$AZ$29:$AZ$98)+SUMIF($BI$29:$BI$98,BI29,$BN$29:$BN$98)</f>
        <v>0</v>
      </c>
      <c r="BU29" s="40"/>
      <c r="BV29" s="176">
        <f t="shared" si="31"/>
        <v>1</v>
      </c>
      <c r="BW29" s="251" t="s">
        <v>194</v>
      </c>
      <c r="BX29" s="288">
        <v>0.24999999999999994</v>
      </c>
      <c r="BY29" s="67">
        <v>17</v>
      </c>
      <c r="BZ29" s="92"/>
      <c r="CA29" s="96"/>
      <c r="CB29" s="100"/>
      <c r="CC29" s="104">
        <v>1</v>
      </c>
      <c r="CD29" s="133">
        <v>4</v>
      </c>
      <c r="CE29" s="135">
        <v>34</v>
      </c>
      <c r="CF29" s="92">
        <f t="shared" ref="CF29:CF87" si="71">SUMIF($O$29:$O$98,BW29,$S$29:$S$98)+SUMIF($AD$29:$AD$98,BW29,$AI$29:$AI$98)+SUMIF($AT$29:$AT$98,BW29,$AX$29:$AX$98)+SUMIF($BI$29:$BI$98,BW29,$BL$29:$BL$98)+SUMIF($BW$29:$BW$98,BW29,$BZ$29:$BZ$98)</f>
        <v>0</v>
      </c>
      <c r="CG29" s="96">
        <f t="shared" ref="CG29:CG87" si="72">SUMIF($O$29:$O$98,BW29,$T$29:$T$98)+SUMIF($AD$29:$AD$98,BW29,$AJ$29:$AJ$98)+SUMIF($AT$29:$AT$98,BW29,$AY$29:$AY$98)+SUMIF($BI$29:$BI$98,BW29,$BM$29:$BM$98)+SUMIF($BW$29:$BW$98,BW29,$CA$29:$CA$98)</f>
        <v>0</v>
      </c>
      <c r="CH29" s="100">
        <f t="shared" ref="CH29:CH87" si="73">SUMIF($O$29:$O$98,BW29,$U$29:$U$98)+SUMIF($AD$29:$AD$98,BW29,$AK$29:$AK$98)+SUMIF($AT$29:$AT$98,BW29,$AZ$29:$AZ$98)+SUMIF($BI$29:$BI$98,BW29,$BN$29:$BN$98)+SUMIF($BW$29:$BW$98,BW29,$CB$29:$CB$98)</f>
        <v>0</v>
      </c>
      <c r="CI29" s="40"/>
      <c r="CJ29" s="171">
        <f t="shared" si="24"/>
        <v>1</v>
      </c>
      <c r="CK29" s="72" t="s">
        <v>0</v>
      </c>
      <c r="CL29" s="61">
        <v>0.20625000000000002</v>
      </c>
      <c r="CM29" s="72">
        <f>IF(ISNUMBER(CJ29)=FALSE,"",SUM(CQ29:CQ$43)+3)</f>
        <v>18</v>
      </c>
      <c r="CN29" s="92"/>
      <c r="CO29" s="96"/>
      <c r="CP29" s="100"/>
      <c r="CQ29" s="104">
        <f t="shared" si="30"/>
        <v>1</v>
      </c>
      <c r="CR29" s="134">
        <f t="shared" ref="CR29:CR46" si="74">IF(ISNUMBER(CJ29)=FALSE,"",SUMIF($E$29:$E$98,CK29,$D$29:$D$98))</f>
        <v>2</v>
      </c>
      <c r="CS29" s="136">
        <f t="shared" ref="CS29:CS46" si="75">IF(ISNUMBER(CJ29)=FALSE,"",SUMIF($E$29:$E$98,CK29,$I$29:$I$98))</f>
        <v>63</v>
      </c>
      <c r="CT29" s="92">
        <f t="shared" ref="CT29:CT87" si="76">SUMIF($O$29:$O$98,CK29,$S$29:$S$98)+SUMIF($AD$29:$AD$98,CK29,$AI$29:$AI$98)+SUMIF($AT$29:$AT$98,CK29,$AX$29:$AX$98)+SUMIF($BI$29:$BI$98,CK29,$BL$29:$BL$98)+SUMIF($BW$29:$BW$98,CK29,$BZ$29:$BZ$98)+SUMIF($CK$29:$CK$98,CK29,$CN$29:$CN$98)</f>
        <v>0</v>
      </c>
      <c r="CU29" s="96">
        <f t="shared" ref="CU29:CU87" si="77">SUMIF($O$29:$O$98,CK29,$T$29:$T$98)+SUMIF($AD$29:$AD$98,CK29,$AJ$29:$AJ$98)+SUMIF($AT$29:$AT$98,CK29,$AY$29:$AY$98)+SUMIF($BI$29:$BI$98,CK29,$BM$29:$BM$98)+SUMIF($BW$29:$BW$98,CK29,$CA$29:$CA$98)+SUMIF($CK$29:$CK$98,CK29,$CO$29:$CO$98)</f>
        <v>0</v>
      </c>
      <c r="CV29" s="100">
        <f t="shared" ref="CV29:CV87" si="78">SUMIF($O$29:$O$98,CK29,$U$29:$U$98)+SUMIF($AD$29:$AD$98,CK29,$AK$29:$AK$98)+SUMIF($AT$29:$AT$98,CK29,$AZ$29:$AZ$98)+SUMIF($BI$29:$BI$98,CK29,$BN$29:$BN$98)+SUMIF($BW$29:$BW$98,CK29,$CB$29:$CB$98)+SUMIF($CK$29:$CK$98,CK29,$CP$29:$CP$98)</f>
        <v>0</v>
      </c>
      <c r="CW29" s="40"/>
      <c r="CX29" s="35"/>
    </row>
    <row r="30" spans="1:102" ht="15" customHeight="1">
      <c r="A30" s="42"/>
      <c r="B30" s="324"/>
      <c r="C30" s="20">
        <v>2</v>
      </c>
      <c r="D30" s="114">
        <f t="shared" si="53"/>
        <v>2</v>
      </c>
      <c r="E30" s="222" t="s">
        <v>0</v>
      </c>
      <c r="F30" s="20">
        <v>1980</v>
      </c>
      <c r="G30" s="115">
        <f t="shared" si="54"/>
        <v>4</v>
      </c>
      <c r="H30" s="115"/>
      <c r="I30" s="20">
        <f>SUMIF($O$29:$O$43,E30,$R$29:$R$43)+SUMIF($AD$29:$AD$43,E30,$AH$29:$AH$43)+SUMIF($AT$29:$AT$43,E30,$AW$29:$AW$43)+SUMIF($BI$29:$BI$43,E30,$BK$29:$BK$43)+SUMIF($BW$29:$BW$43,E30,$BY$29:$BY$43)+SUMIF($CK$29:$CK$43,E30,$CM$29:$CM$43)</f>
        <v>63</v>
      </c>
      <c r="J30" s="128">
        <f t="shared" si="55"/>
        <v>0</v>
      </c>
      <c r="K30" s="130">
        <f t="shared" si="56"/>
        <v>0</v>
      </c>
      <c r="L30" s="132">
        <f t="shared" si="57"/>
        <v>0</v>
      </c>
      <c r="M30" s="66"/>
      <c r="N30" s="163">
        <f t="shared" si="6"/>
        <v>2</v>
      </c>
      <c r="O30" s="69" t="s">
        <v>0</v>
      </c>
      <c r="P30" s="217">
        <v>224.5</v>
      </c>
      <c r="Q30" s="70">
        <v>0.49513888888888885</v>
      </c>
      <c r="R30" s="67">
        <v>16</v>
      </c>
      <c r="S30" s="93"/>
      <c r="T30" s="97"/>
      <c r="U30" s="101"/>
      <c r="V30" s="104">
        <v>1</v>
      </c>
      <c r="W30" s="133">
        <v>2</v>
      </c>
      <c r="X30" s="135">
        <v>16</v>
      </c>
      <c r="Y30" s="92">
        <f t="shared" si="58"/>
        <v>0</v>
      </c>
      <c r="Z30" s="96">
        <f t="shared" si="59"/>
        <v>0</v>
      </c>
      <c r="AA30" s="100">
        <f t="shared" si="60"/>
        <v>0</v>
      </c>
      <c r="AB30" s="40"/>
      <c r="AC30" s="171">
        <f t="shared" si="42"/>
        <v>2</v>
      </c>
      <c r="AD30" s="21" t="s">
        <v>0</v>
      </c>
      <c r="AE30" s="47">
        <v>0.1762731481481481</v>
      </c>
      <c r="AF30" s="47">
        <v>0.18064814814814811</v>
      </c>
      <c r="AG30" s="47">
        <v>0.35692129629629621</v>
      </c>
      <c r="AH30" s="72">
        <f>IF(ISNUMBER(AC30)=FALSE,"",SUM(AL30:AL$43)+2)</f>
        <v>16</v>
      </c>
      <c r="AI30" s="93"/>
      <c r="AJ30" s="97"/>
      <c r="AK30" s="101"/>
      <c r="AL30" s="104">
        <f t="shared" si="44"/>
        <v>1</v>
      </c>
      <c r="AM30" s="134">
        <f t="shared" si="61"/>
        <v>2</v>
      </c>
      <c r="AN30" s="136">
        <v>32</v>
      </c>
      <c r="AO30" s="92">
        <f t="shared" si="62"/>
        <v>0</v>
      </c>
      <c r="AP30" s="96">
        <f t="shared" si="63"/>
        <v>0</v>
      </c>
      <c r="AQ30" s="100">
        <f t="shared" si="64"/>
        <v>0</v>
      </c>
      <c r="AR30" s="40"/>
      <c r="AS30" s="236">
        <f t="shared" si="13"/>
        <v>2</v>
      </c>
      <c r="AT30" s="253" t="s">
        <v>37</v>
      </c>
      <c r="AU30" s="238">
        <v>355</v>
      </c>
      <c r="AV30" s="254" t="s">
        <v>143</v>
      </c>
      <c r="AW30" s="246">
        <v>16</v>
      </c>
      <c r="AX30" s="93"/>
      <c r="AY30" s="97"/>
      <c r="AZ30" s="101"/>
      <c r="BA30" s="104">
        <v>1</v>
      </c>
      <c r="BB30" s="133">
        <v>2</v>
      </c>
      <c r="BC30" s="135">
        <v>33</v>
      </c>
      <c r="BD30" s="92">
        <f t="shared" si="65"/>
        <v>0</v>
      </c>
      <c r="BE30" s="96">
        <f t="shared" si="66"/>
        <v>0</v>
      </c>
      <c r="BF30" s="100">
        <f t="shared" si="67"/>
        <v>0</v>
      </c>
      <c r="BG30" s="40"/>
      <c r="BH30" s="171">
        <f t="shared" si="17"/>
        <v>2</v>
      </c>
      <c r="BI30" s="292" t="s">
        <v>195</v>
      </c>
      <c r="BJ30" s="276">
        <v>0.22013888888888888</v>
      </c>
      <c r="BK30" s="72">
        <v>15</v>
      </c>
      <c r="BL30" s="93"/>
      <c r="BM30" s="97"/>
      <c r="BN30" s="101"/>
      <c r="BO30" s="104">
        <v>1</v>
      </c>
      <c r="BP30" s="134">
        <v>14</v>
      </c>
      <c r="BQ30" s="136">
        <v>15</v>
      </c>
      <c r="BR30" s="92">
        <f t="shared" si="68"/>
        <v>0</v>
      </c>
      <c r="BS30" s="96">
        <f t="shared" si="69"/>
        <v>0</v>
      </c>
      <c r="BT30" s="100">
        <f t="shared" si="70"/>
        <v>0</v>
      </c>
      <c r="BU30" s="40"/>
      <c r="BV30" s="176">
        <f t="shared" si="31"/>
        <v>2</v>
      </c>
      <c r="BW30" s="253" t="s">
        <v>35</v>
      </c>
      <c r="BX30" s="287">
        <v>0.25486111111111104</v>
      </c>
      <c r="BY30" s="67">
        <v>15</v>
      </c>
      <c r="BZ30" s="93"/>
      <c r="CA30" s="97"/>
      <c r="CB30" s="101"/>
      <c r="CC30" s="104">
        <v>1</v>
      </c>
      <c r="CD30" s="133">
        <v>1</v>
      </c>
      <c r="CE30" s="135">
        <v>69</v>
      </c>
      <c r="CF30" s="92">
        <f t="shared" si="71"/>
        <v>0</v>
      </c>
      <c r="CG30" s="96">
        <f t="shared" si="72"/>
        <v>0</v>
      </c>
      <c r="CH30" s="100">
        <f t="shared" si="73"/>
        <v>0</v>
      </c>
      <c r="CI30" s="40"/>
      <c r="CJ30" s="180">
        <f t="shared" si="24"/>
        <v>2</v>
      </c>
      <c r="CK30" s="74" t="s">
        <v>108</v>
      </c>
      <c r="CL30" s="47">
        <v>0.21388888888888891</v>
      </c>
      <c r="CM30" s="72">
        <f>IF(ISNUMBER(CJ30)=FALSE,"",SUM(CQ30:CQ$43)+2)</f>
        <v>16</v>
      </c>
      <c r="CN30" s="93"/>
      <c r="CO30" s="97"/>
      <c r="CP30" s="101"/>
      <c r="CQ30" s="104">
        <f t="shared" si="30"/>
        <v>1</v>
      </c>
      <c r="CR30" s="134">
        <f t="shared" si="74"/>
        <v>11</v>
      </c>
      <c r="CS30" s="136">
        <f t="shared" si="75"/>
        <v>28</v>
      </c>
      <c r="CT30" s="92">
        <f t="shared" si="76"/>
        <v>0</v>
      </c>
      <c r="CU30" s="96">
        <f t="shared" si="77"/>
        <v>0</v>
      </c>
      <c r="CV30" s="100">
        <f t="shared" si="78"/>
        <v>0</v>
      </c>
      <c r="CW30" s="40"/>
      <c r="CX30" s="35"/>
    </row>
    <row r="31" spans="1:102" ht="15" customHeight="1">
      <c r="A31" s="42"/>
      <c r="B31" s="324"/>
      <c r="C31" s="20">
        <v>3</v>
      </c>
      <c r="D31" s="114">
        <f t="shared" si="53"/>
        <v>3</v>
      </c>
      <c r="E31" s="222" t="s">
        <v>38</v>
      </c>
      <c r="F31" s="20">
        <v>1971</v>
      </c>
      <c r="G31" s="115">
        <f t="shared" si="54"/>
        <v>6</v>
      </c>
      <c r="H31" s="115"/>
      <c r="I31" s="20">
        <f>SUMIF($O$29:$O$43,E31,$R$29:$R$43)+SUMIF($AD$29:$AD$43,E31,$AH$29:$AH$43)+SUMIF($AT$29:$AT$43,E31,$AW$29:$AW$43)+SUMIF($BI$29:$BI$43,E31,$BK$29:$BK$43)+SUMIF($BW$29:$BW$43,E31,$BY$29:$BY$43)+SUMIF($CK$29:$CK$43,E31,$CM$29:$CM$43)-AW37-BK38+2</f>
        <v>45</v>
      </c>
      <c r="J31" s="128">
        <f t="shared" si="55"/>
        <v>0</v>
      </c>
      <c r="K31" s="130">
        <f t="shared" si="56"/>
        <v>0</v>
      </c>
      <c r="L31" s="132">
        <f t="shared" si="57"/>
        <v>0</v>
      </c>
      <c r="M31" s="66"/>
      <c r="N31" s="163">
        <f t="shared" si="6"/>
        <v>3</v>
      </c>
      <c r="O31" s="69" t="s">
        <v>36</v>
      </c>
      <c r="P31" s="217">
        <v>206.5</v>
      </c>
      <c r="Q31" s="70">
        <v>0.48749999999999999</v>
      </c>
      <c r="R31" s="67">
        <v>14</v>
      </c>
      <c r="S31" s="93"/>
      <c r="T31" s="97"/>
      <c r="U31" s="101"/>
      <c r="V31" s="104">
        <v>1</v>
      </c>
      <c r="W31" s="133">
        <v>3</v>
      </c>
      <c r="X31" s="135">
        <v>14</v>
      </c>
      <c r="Y31" s="92">
        <f t="shared" si="58"/>
        <v>0</v>
      </c>
      <c r="Z31" s="96">
        <f t="shared" si="59"/>
        <v>0</v>
      </c>
      <c r="AA31" s="100">
        <f t="shared" si="60"/>
        <v>0</v>
      </c>
      <c r="AB31" s="40"/>
      <c r="AC31" s="171">
        <f t="shared" si="42"/>
        <v>3</v>
      </c>
      <c r="AD31" s="21" t="s">
        <v>67</v>
      </c>
      <c r="AE31" s="47">
        <v>0.17942129629629633</v>
      </c>
      <c r="AF31" s="47">
        <v>0.19311342592592584</v>
      </c>
      <c r="AG31" s="47">
        <v>0.37253472222222217</v>
      </c>
      <c r="AH31" s="72">
        <f>IF(ISNUMBER(AC31)=FALSE,"",SUM(AL31:AL$43)+1)</f>
        <v>14</v>
      </c>
      <c r="AI31" s="93"/>
      <c r="AJ31" s="97"/>
      <c r="AK31" s="101"/>
      <c r="AL31" s="104">
        <f t="shared" si="44"/>
        <v>1</v>
      </c>
      <c r="AM31" s="134">
        <f t="shared" si="61"/>
        <v>13</v>
      </c>
      <c r="AN31" s="136">
        <v>14</v>
      </c>
      <c r="AO31" s="92">
        <f t="shared" si="62"/>
        <v>0</v>
      </c>
      <c r="AP31" s="96">
        <f t="shared" si="63"/>
        <v>0</v>
      </c>
      <c r="AQ31" s="100">
        <f t="shared" si="64"/>
        <v>0</v>
      </c>
      <c r="AR31" s="40"/>
      <c r="AS31" s="236">
        <f t="shared" si="13"/>
        <v>3</v>
      </c>
      <c r="AT31" s="253" t="s">
        <v>107</v>
      </c>
      <c r="AU31" s="238">
        <v>358</v>
      </c>
      <c r="AV31" s="254" t="s">
        <v>144</v>
      </c>
      <c r="AW31" s="246">
        <v>14</v>
      </c>
      <c r="AX31" s="93"/>
      <c r="AY31" s="97"/>
      <c r="AZ31" s="101"/>
      <c r="BA31" s="104">
        <v>1</v>
      </c>
      <c r="BB31" s="133">
        <v>12</v>
      </c>
      <c r="BC31" s="135">
        <v>14</v>
      </c>
      <c r="BD31" s="92">
        <f t="shared" si="65"/>
        <v>0</v>
      </c>
      <c r="BE31" s="96">
        <f t="shared" si="66"/>
        <v>0</v>
      </c>
      <c r="BF31" s="100">
        <f t="shared" si="67"/>
        <v>0</v>
      </c>
      <c r="BG31" s="40"/>
      <c r="BH31" s="171">
        <f t="shared" si="17"/>
        <v>3</v>
      </c>
      <c r="BI31" s="292" t="s">
        <v>0</v>
      </c>
      <c r="BJ31" s="276">
        <v>0.22361111111111109</v>
      </c>
      <c r="BK31" s="72">
        <v>13</v>
      </c>
      <c r="BL31" s="93"/>
      <c r="BM31" s="97"/>
      <c r="BN31" s="101"/>
      <c r="BO31" s="104">
        <v>1</v>
      </c>
      <c r="BP31" s="134">
        <v>2</v>
      </c>
      <c r="BQ31" s="136">
        <v>45</v>
      </c>
      <c r="BR31" s="92">
        <f t="shared" si="68"/>
        <v>0</v>
      </c>
      <c r="BS31" s="96">
        <f t="shared" si="69"/>
        <v>0</v>
      </c>
      <c r="BT31" s="100">
        <f t="shared" si="70"/>
        <v>0</v>
      </c>
      <c r="BU31" s="40"/>
      <c r="BV31" s="176">
        <f t="shared" si="31"/>
        <v>3</v>
      </c>
      <c r="BW31" s="253" t="s">
        <v>203</v>
      </c>
      <c r="BX31" s="287">
        <v>0.27499999999999997</v>
      </c>
      <c r="BY31" s="67">
        <v>13</v>
      </c>
      <c r="BZ31" s="93"/>
      <c r="CA31" s="97"/>
      <c r="CB31" s="101"/>
      <c r="CC31" s="104">
        <v>1</v>
      </c>
      <c r="CD31" s="133">
        <v>22</v>
      </c>
      <c r="CE31" s="135">
        <v>13</v>
      </c>
      <c r="CF31" s="92">
        <f t="shared" si="71"/>
        <v>0</v>
      </c>
      <c r="CG31" s="96">
        <f t="shared" si="72"/>
        <v>0</v>
      </c>
      <c r="CH31" s="100">
        <f t="shared" si="73"/>
        <v>0</v>
      </c>
      <c r="CI31" s="40"/>
      <c r="CJ31" s="180">
        <f t="shared" si="24"/>
        <v>3</v>
      </c>
      <c r="CK31" s="74" t="s">
        <v>40</v>
      </c>
      <c r="CL31" s="47">
        <v>0.22500000000000001</v>
      </c>
      <c r="CM31" s="72">
        <f>IF(ISNUMBER(CJ31)=FALSE,"",SUM(CQ31:CQ$43)+1)</f>
        <v>14</v>
      </c>
      <c r="CN31" s="93"/>
      <c r="CO31" s="97"/>
      <c r="CP31" s="101"/>
      <c r="CQ31" s="104">
        <f t="shared" si="30"/>
        <v>1</v>
      </c>
      <c r="CR31" s="134">
        <f t="shared" si="74"/>
        <v>4</v>
      </c>
      <c r="CS31" s="136">
        <f t="shared" si="75"/>
        <v>37</v>
      </c>
      <c r="CT31" s="92">
        <f t="shared" si="76"/>
        <v>0</v>
      </c>
      <c r="CU31" s="96">
        <f t="shared" si="77"/>
        <v>0</v>
      </c>
      <c r="CV31" s="100">
        <f t="shared" si="78"/>
        <v>0</v>
      </c>
      <c r="CW31" s="40"/>
      <c r="CX31" s="35"/>
    </row>
    <row r="32" spans="1:102" ht="15" customHeight="1">
      <c r="A32" s="42"/>
      <c r="B32" s="324"/>
      <c r="C32" s="20">
        <v>4</v>
      </c>
      <c r="D32" s="114">
        <f t="shared" si="53"/>
        <v>4</v>
      </c>
      <c r="E32" s="222" t="s">
        <v>40</v>
      </c>
      <c r="F32" s="20">
        <v>1982</v>
      </c>
      <c r="G32" s="115">
        <f t="shared" si="54"/>
        <v>4</v>
      </c>
      <c r="H32" s="115"/>
      <c r="I32" s="20">
        <f t="shared" ref="I32:I43" si="79">SUMIF($O$29:$O$43,E32,$R$29:$R$43)+SUMIF($AD$29:$AD$43,E32,$AH$29:$AH$43)+SUMIF($AT$29:$AT$43,E32,$AW$29:$AW$43)+SUMIF($BI$29:$BI$43,E32,$BK$29:$BK$43)+SUMIF($BW$29:$BW$43,E32,$BY$29:$BY$43)+SUMIF($CK$29:$CK$43,E32,$CM$29:$CM$43)</f>
        <v>37</v>
      </c>
      <c r="J32" s="128">
        <f t="shared" si="55"/>
        <v>0</v>
      </c>
      <c r="K32" s="130">
        <f t="shared" si="56"/>
        <v>0</v>
      </c>
      <c r="L32" s="132">
        <f t="shared" si="57"/>
        <v>0</v>
      </c>
      <c r="M32" s="66"/>
      <c r="N32" s="163">
        <f t="shared" si="6"/>
        <v>4</v>
      </c>
      <c r="O32" s="69" t="s">
        <v>42</v>
      </c>
      <c r="P32" s="217">
        <v>197.5</v>
      </c>
      <c r="Q32" s="70">
        <v>0.49305555555555552</v>
      </c>
      <c r="R32" s="67">
        <v>12</v>
      </c>
      <c r="S32" s="93"/>
      <c r="T32" s="97"/>
      <c r="U32" s="101"/>
      <c r="V32" s="104">
        <v>1</v>
      </c>
      <c r="W32" s="133">
        <v>4</v>
      </c>
      <c r="X32" s="135">
        <v>12</v>
      </c>
      <c r="Y32" s="92">
        <f t="shared" si="58"/>
        <v>0</v>
      </c>
      <c r="Z32" s="96">
        <f t="shared" si="59"/>
        <v>0</v>
      </c>
      <c r="AA32" s="100">
        <f t="shared" si="60"/>
        <v>0</v>
      </c>
      <c r="AB32" s="40"/>
      <c r="AC32" s="171">
        <f t="shared" si="42"/>
        <v>4</v>
      </c>
      <c r="AD32" s="21" t="s">
        <v>68</v>
      </c>
      <c r="AE32" s="47">
        <v>0.19200231481481478</v>
      </c>
      <c r="AF32" s="47">
        <v>0.2032638888888888</v>
      </c>
      <c r="AG32" s="47">
        <v>0.39526620370370358</v>
      </c>
      <c r="AH32" s="72">
        <f>IF(ISNUMBER(AC32)=FALSE,"",SUM(AL32:AL$43))</f>
        <v>12</v>
      </c>
      <c r="AI32" s="93"/>
      <c r="AJ32" s="97"/>
      <c r="AK32" s="101"/>
      <c r="AL32" s="104">
        <f t="shared" si="44"/>
        <v>1</v>
      </c>
      <c r="AM32" s="134">
        <f t="shared" si="61"/>
        <v>5</v>
      </c>
      <c r="AN32" s="136">
        <v>12</v>
      </c>
      <c r="AO32" s="92">
        <f t="shared" si="62"/>
        <v>0</v>
      </c>
      <c r="AP32" s="96">
        <f t="shared" si="63"/>
        <v>0</v>
      </c>
      <c r="AQ32" s="100">
        <f t="shared" si="64"/>
        <v>0</v>
      </c>
      <c r="AR32" s="40"/>
      <c r="AS32" s="236">
        <f t="shared" si="13"/>
        <v>4</v>
      </c>
      <c r="AT32" s="253" t="s">
        <v>108</v>
      </c>
      <c r="AU32" s="238">
        <v>355</v>
      </c>
      <c r="AV32" s="254" t="s">
        <v>145</v>
      </c>
      <c r="AW32" s="246">
        <v>12</v>
      </c>
      <c r="AX32" s="93"/>
      <c r="AY32" s="97"/>
      <c r="AZ32" s="101"/>
      <c r="BA32" s="104">
        <v>1</v>
      </c>
      <c r="BB32" s="133">
        <v>14</v>
      </c>
      <c r="BC32" s="135">
        <v>12</v>
      </c>
      <c r="BD32" s="92">
        <f t="shared" si="65"/>
        <v>0</v>
      </c>
      <c r="BE32" s="96">
        <f t="shared" si="66"/>
        <v>0</v>
      </c>
      <c r="BF32" s="100">
        <f t="shared" si="67"/>
        <v>0</v>
      </c>
      <c r="BG32" s="40"/>
      <c r="BH32" s="171">
        <f t="shared" si="17"/>
        <v>4</v>
      </c>
      <c r="BI32" s="292" t="s">
        <v>39</v>
      </c>
      <c r="BJ32" s="276">
        <v>0.25555555555555559</v>
      </c>
      <c r="BK32" s="72">
        <v>11</v>
      </c>
      <c r="BL32" s="93"/>
      <c r="BM32" s="97"/>
      <c r="BN32" s="101"/>
      <c r="BO32" s="104">
        <v>1</v>
      </c>
      <c r="BP32" s="134">
        <v>4</v>
      </c>
      <c r="BQ32" s="136">
        <v>33</v>
      </c>
      <c r="BR32" s="92">
        <f t="shared" si="68"/>
        <v>0</v>
      </c>
      <c r="BS32" s="96">
        <f t="shared" si="69"/>
        <v>0</v>
      </c>
      <c r="BT32" s="100">
        <f t="shared" si="70"/>
        <v>0</v>
      </c>
      <c r="BU32" s="40"/>
      <c r="BV32" s="176">
        <f t="shared" si="31"/>
        <v>4</v>
      </c>
      <c r="BW32" s="253" t="s">
        <v>38</v>
      </c>
      <c r="BX32" s="287">
        <v>0.30069444444444443</v>
      </c>
      <c r="BY32" s="67">
        <v>11</v>
      </c>
      <c r="BZ32" s="93"/>
      <c r="CA32" s="97"/>
      <c r="CB32" s="101"/>
      <c r="CC32" s="104">
        <v>1</v>
      </c>
      <c r="CD32" s="133">
        <v>3</v>
      </c>
      <c r="CE32" s="135">
        <v>43</v>
      </c>
      <c r="CF32" s="92">
        <f t="shared" si="71"/>
        <v>0</v>
      </c>
      <c r="CG32" s="96">
        <f t="shared" si="72"/>
        <v>0</v>
      </c>
      <c r="CH32" s="100">
        <f t="shared" si="73"/>
        <v>0</v>
      </c>
      <c r="CI32" s="40"/>
      <c r="CJ32" s="180">
        <f t="shared" si="24"/>
        <v>4</v>
      </c>
      <c r="CK32" s="74" t="s">
        <v>38</v>
      </c>
      <c r="CL32" s="75">
        <v>0.22500000000000001</v>
      </c>
      <c r="CM32" s="72">
        <f>IF(ISNUMBER(CJ32)=FALSE,"",SUM(CQ32:CQ$43))</f>
        <v>12</v>
      </c>
      <c r="CN32" s="93"/>
      <c r="CO32" s="97"/>
      <c r="CP32" s="101"/>
      <c r="CQ32" s="104">
        <f t="shared" si="30"/>
        <v>1</v>
      </c>
      <c r="CR32" s="134">
        <f t="shared" si="74"/>
        <v>3</v>
      </c>
      <c r="CS32" s="136">
        <f t="shared" si="75"/>
        <v>45</v>
      </c>
      <c r="CT32" s="92">
        <f t="shared" si="76"/>
        <v>0</v>
      </c>
      <c r="CU32" s="96">
        <f t="shared" si="77"/>
        <v>0</v>
      </c>
      <c r="CV32" s="100">
        <f t="shared" si="78"/>
        <v>0</v>
      </c>
      <c r="CW32" s="40"/>
      <c r="CX32" s="35"/>
    </row>
    <row r="33" spans="1:102" ht="15" customHeight="1">
      <c r="A33" s="42"/>
      <c r="B33" s="324"/>
      <c r="C33" s="20">
        <v>5</v>
      </c>
      <c r="D33" s="114">
        <f t="shared" si="53"/>
        <v>5</v>
      </c>
      <c r="E33" s="228" t="s">
        <v>68</v>
      </c>
      <c r="F33" s="228">
        <v>1991</v>
      </c>
      <c r="G33" s="226">
        <f t="shared" si="54"/>
        <v>4</v>
      </c>
      <c r="H33" s="226"/>
      <c r="I33" s="225">
        <f t="shared" si="79"/>
        <v>34</v>
      </c>
      <c r="J33" s="128">
        <f t="shared" si="55"/>
        <v>0</v>
      </c>
      <c r="K33" s="130">
        <f t="shared" si="56"/>
        <v>0</v>
      </c>
      <c r="L33" s="227">
        <f t="shared" si="57"/>
        <v>0</v>
      </c>
      <c r="M33" s="66"/>
      <c r="N33" s="163">
        <f t="shared" si="6"/>
        <v>5</v>
      </c>
      <c r="O33" s="69" t="s">
        <v>39</v>
      </c>
      <c r="P33" s="217">
        <v>185</v>
      </c>
      <c r="Q33" s="70">
        <v>0.45208333333333323</v>
      </c>
      <c r="R33" s="67">
        <v>11</v>
      </c>
      <c r="S33" s="93"/>
      <c r="T33" s="97"/>
      <c r="U33" s="101"/>
      <c r="V33" s="104">
        <v>1</v>
      </c>
      <c r="W33" s="133">
        <v>5</v>
      </c>
      <c r="X33" s="135">
        <v>11</v>
      </c>
      <c r="Y33" s="92">
        <f t="shared" si="58"/>
        <v>0</v>
      </c>
      <c r="Z33" s="96">
        <f t="shared" si="59"/>
        <v>0</v>
      </c>
      <c r="AA33" s="100">
        <f t="shared" si="60"/>
        <v>0</v>
      </c>
      <c r="AB33" s="40"/>
      <c r="AC33" s="171">
        <f t="shared" si="42"/>
        <v>5</v>
      </c>
      <c r="AD33" s="21" t="s">
        <v>38</v>
      </c>
      <c r="AE33" s="47">
        <v>0.19502314814814814</v>
      </c>
      <c r="AF33" s="47">
        <v>0.20180555555555546</v>
      </c>
      <c r="AG33" s="47">
        <v>0.3968287037037036</v>
      </c>
      <c r="AH33" s="72">
        <f>IF(ISNUMBER(AC33)=FALSE,"",SUM(AL33:AL$43))</f>
        <v>11</v>
      </c>
      <c r="AI33" s="93"/>
      <c r="AJ33" s="97"/>
      <c r="AK33" s="101"/>
      <c r="AL33" s="104">
        <f t="shared" si="44"/>
        <v>1</v>
      </c>
      <c r="AM33" s="134">
        <f t="shared" si="61"/>
        <v>3</v>
      </c>
      <c r="AN33" s="136">
        <v>20</v>
      </c>
      <c r="AO33" s="92">
        <f t="shared" si="62"/>
        <v>0</v>
      </c>
      <c r="AP33" s="96">
        <f t="shared" si="63"/>
        <v>0</v>
      </c>
      <c r="AQ33" s="100">
        <f t="shared" si="64"/>
        <v>0</v>
      </c>
      <c r="AR33" s="40"/>
      <c r="AS33" s="236">
        <f t="shared" si="13"/>
        <v>5</v>
      </c>
      <c r="AT33" s="253" t="s">
        <v>39</v>
      </c>
      <c r="AU33" s="238">
        <v>362</v>
      </c>
      <c r="AV33" s="254" t="s">
        <v>146</v>
      </c>
      <c r="AW33" s="246">
        <v>11</v>
      </c>
      <c r="AX33" s="93"/>
      <c r="AY33" s="97"/>
      <c r="AZ33" s="101"/>
      <c r="BA33" s="104">
        <v>1</v>
      </c>
      <c r="BB33" s="133">
        <v>7</v>
      </c>
      <c r="BC33" s="135">
        <v>22</v>
      </c>
      <c r="BD33" s="92">
        <f t="shared" si="65"/>
        <v>0</v>
      </c>
      <c r="BE33" s="96">
        <f t="shared" si="66"/>
        <v>0</v>
      </c>
      <c r="BF33" s="100">
        <f t="shared" si="67"/>
        <v>0</v>
      </c>
      <c r="BG33" s="40"/>
      <c r="BH33" s="171">
        <f t="shared" si="17"/>
        <v>5</v>
      </c>
      <c r="BI33" s="292" t="s">
        <v>110</v>
      </c>
      <c r="BJ33" s="276">
        <v>0.26458333333333334</v>
      </c>
      <c r="BK33" s="72">
        <v>10</v>
      </c>
      <c r="BL33" s="93"/>
      <c r="BM33" s="97"/>
      <c r="BN33" s="101"/>
      <c r="BO33" s="104">
        <v>1</v>
      </c>
      <c r="BP33" s="134">
        <v>18</v>
      </c>
      <c r="BQ33" s="136">
        <v>13</v>
      </c>
      <c r="BR33" s="92">
        <f t="shared" si="68"/>
        <v>0</v>
      </c>
      <c r="BS33" s="96">
        <f t="shared" si="69"/>
        <v>0</v>
      </c>
      <c r="BT33" s="100">
        <f t="shared" si="70"/>
        <v>0</v>
      </c>
      <c r="BU33" s="40"/>
      <c r="BV33" s="176">
        <f t="shared" si="31"/>
        <v>5</v>
      </c>
      <c r="BW33" s="253" t="s">
        <v>109</v>
      </c>
      <c r="BX33" s="287">
        <v>0.30138888888888887</v>
      </c>
      <c r="BY33" s="67">
        <v>10</v>
      </c>
      <c r="BZ33" s="93"/>
      <c r="CA33" s="97"/>
      <c r="CB33" s="101"/>
      <c r="CC33" s="104">
        <v>1</v>
      </c>
      <c r="CD33" s="133">
        <v>18</v>
      </c>
      <c r="CE33" s="135">
        <v>15</v>
      </c>
      <c r="CF33" s="92">
        <f t="shared" si="71"/>
        <v>0</v>
      </c>
      <c r="CG33" s="96">
        <f t="shared" si="72"/>
        <v>0</v>
      </c>
      <c r="CH33" s="100">
        <f t="shared" si="73"/>
        <v>0</v>
      </c>
      <c r="CI33" s="40"/>
      <c r="CJ33" s="180">
        <f t="shared" si="24"/>
        <v>5</v>
      </c>
      <c r="CK33" s="74" t="s">
        <v>110</v>
      </c>
      <c r="CL33" s="75">
        <v>0.22638888888888889</v>
      </c>
      <c r="CM33" s="72">
        <f>IF(ISNUMBER(CJ33)=FALSE,"",SUM(CQ33:CQ$43))</f>
        <v>11</v>
      </c>
      <c r="CN33" s="93"/>
      <c r="CO33" s="97"/>
      <c r="CP33" s="101"/>
      <c r="CQ33" s="104">
        <f t="shared" si="30"/>
        <v>1</v>
      </c>
      <c r="CR33" s="134">
        <f t="shared" si="74"/>
        <v>12</v>
      </c>
      <c r="CS33" s="136">
        <f t="shared" si="75"/>
        <v>24</v>
      </c>
      <c r="CT33" s="92">
        <f t="shared" si="76"/>
        <v>0</v>
      </c>
      <c r="CU33" s="96">
        <f t="shared" si="77"/>
        <v>0</v>
      </c>
      <c r="CV33" s="100">
        <f t="shared" si="78"/>
        <v>0</v>
      </c>
      <c r="CW33" s="40"/>
      <c r="CX33" s="35"/>
    </row>
    <row r="34" spans="1:102" ht="15" customHeight="1">
      <c r="A34" s="42"/>
      <c r="B34" s="324"/>
      <c r="C34" s="20">
        <v>6</v>
      </c>
      <c r="D34" s="114">
        <f t="shared" si="53"/>
        <v>6</v>
      </c>
      <c r="E34" s="228" t="s">
        <v>194</v>
      </c>
      <c r="F34" s="228">
        <v>1977</v>
      </c>
      <c r="G34" s="226">
        <f t="shared" si="54"/>
        <v>2</v>
      </c>
      <c r="H34" s="226"/>
      <c r="I34" s="225">
        <f t="shared" si="79"/>
        <v>34</v>
      </c>
      <c r="J34" s="128">
        <f t="shared" si="55"/>
        <v>0</v>
      </c>
      <c r="K34" s="130">
        <f t="shared" si="56"/>
        <v>0</v>
      </c>
      <c r="L34" s="227">
        <f t="shared" si="57"/>
        <v>0</v>
      </c>
      <c r="M34" s="66"/>
      <c r="N34" s="163">
        <f t="shared" si="6"/>
        <v>6</v>
      </c>
      <c r="O34" s="69" t="s">
        <v>46</v>
      </c>
      <c r="P34" s="217">
        <v>185</v>
      </c>
      <c r="Q34" s="70">
        <v>0.48541666666666666</v>
      </c>
      <c r="R34" s="67">
        <v>10</v>
      </c>
      <c r="S34" s="93"/>
      <c r="T34" s="97"/>
      <c r="U34" s="101"/>
      <c r="V34" s="104">
        <v>1</v>
      </c>
      <c r="W34" s="133">
        <v>6</v>
      </c>
      <c r="X34" s="135">
        <v>10</v>
      </c>
      <c r="Y34" s="92">
        <f t="shared" si="58"/>
        <v>0</v>
      </c>
      <c r="Z34" s="96">
        <f t="shared" si="59"/>
        <v>0</v>
      </c>
      <c r="AA34" s="100">
        <f t="shared" si="60"/>
        <v>0</v>
      </c>
      <c r="AB34" s="45"/>
      <c r="AC34" s="171">
        <f t="shared" si="42"/>
        <v>6</v>
      </c>
      <c r="AD34" s="21" t="s">
        <v>37</v>
      </c>
      <c r="AE34" s="75">
        <v>0.19608796296296294</v>
      </c>
      <c r="AF34" s="75">
        <v>0.20163194444444443</v>
      </c>
      <c r="AG34" s="75">
        <v>0.39771990740740737</v>
      </c>
      <c r="AH34" s="72">
        <f>IF(ISNUMBER(AC34)=FALSE,"",SUM(AL34:AL$43))</f>
        <v>10</v>
      </c>
      <c r="AI34" s="93"/>
      <c r="AJ34" s="97"/>
      <c r="AK34" s="101"/>
      <c r="AL34" s="104">
        <f t="shared" si="44"/>
        <v>1</v>
      </c>
      <c r="AM34" s="134">
        <f t="shared" si="61"/>
        <v>7</v>
      </c>
      <c r="AN34" s="136">
        <v>17</v>
      </c>
      <c r="AO34" s="92">
        <f t="shared" si="62"/>
        <v>0</v>
      </c>
      <c r="AP34" s="96">
        <f t="shared" si="63"/>
        <v>0</v>
      </c>
      <c r="AQ34" s="100">
        <f t="shared" si="64"/>
        <v>0</v>
      </c>
      <c r="AR34" s="45"/>
      <c r="AS34" s="236" t="s">
        <v>179</v>
      </c>
      <c r="AT34" s="253" t="s">
        <v>67</v>
      </c>
      <c r="AU34" s="238">
        <v>351</v>
      </c>
      <c r="AV34" s="254" t="s">
        <v>92</v>
      </c>
      <c r="AW34" s="246">
        <v>10</v>
      </c>
      <c r="AX34" s="93"/>
      <c r="AY34" s="97"/>
      <c r="AZ34" s="101"/>
      <c r="BA34" s="104">
        <v>1</v>
      </c>
      <c r="BB34" s="133">
        <v>5</v>
      </c>
      <c r="BC34" s="135">
        <v>24</v>
      </c>
      <c r="BD34" s="92">
        <f t="shared" si="65"/>
        <v>0</v>
      </c>
      <c r="BE34" s="96">
        <f t="shared" si="66"/>
        <v>0</v>
      </c>
      <c r="BF34" s="100">
        <f t="shared" si="67"/>
        <v>0</v>
      </c>
      <c r="BG34" s="45"/>
      <c r="BH34" s="171">
        <f t="shared" si="17"/>
        <v>6</v>
      </c>
      <c r="BI34" s="292" t="s">
        <v>42</v>
      </c>
      <c r="BJ34" s="276">
        <v>0.26944444444444443</v>
      </c>
      <c r="BK34" s="72">
        <v>9</v>
      </c>
      <c r="BL34" s="93"/>
      <c r="BM34" s="97"/>
      <c r="BN34" s="101"/>
      <c r="BO34" s="104">
        <v>1</v>
      </c>
      <c r="BP34" s="134">
        <v>10</v>
      </c>
      <c r="BQ34" s="136">
        <v>21</v>
      </c>
      <c r="BR34" s="92">
        <f t="shared" si="68"/>
        <v>0</v>
      </c>
      <c r="BS34" s="96">
        <f t="shared" si="69"/>
        <v>0</v>
      </c>
      <c r="BT34" s="100">
        <f t="shared" si="70"/>
        <v>0</v>
      </c>
      <c r="BU34" s="45"/>
      <c r="BV34" s="176">
        <f t="shared" si="31"/>
        <v>6</v>
      </c>
      <c r="BW34" s="253" t="s">
        <v>41</v>
      </c>
      <c r="BX34" s="287">
        <v>0.3118055555555555</v>
      </c>
      <c r="BY34" s="67">
        <v>9</v>
      </c>
      <c r="BZ34" s="93"/>
      <c r="CA34" s="97"/>
      <c r="CB34" s="101"/>
      <c r="CC34" s="104">
        <v>1</v>
      </c>
      <c r="CD34" s="133">
        <v>17</v>
      </c>
      <c r="CE34" s="135">
        <v>15</v>
      </c>
      <c r="CF34" s="92">
        <f t="shared" si="71"/>
        <v>0</v>
      </c>
      <c r="CG34" s="96">
        <f t="shared" si="72"/>
        <v>0</v>
      </c>
      <c r="CH34" s="100">
        <f t="shared" si="73"/>
        <v>0</v>
      </c>
      <c r="CI34" s="45"/>
      <c r="CJ34" s="180">
        <f t="shared" si="24"/>
        <v>6</v>
      </c>
      <c r="CK34" s="74" t="s">
        <v>68</v>
      </c>
      <c r="CL34" s="75">
        <v>0.2388888888888889</v>
      </c>
      <c r="CM34" s="72">
        <f>IF(ISNUMBER(CJ34)=FALSE,"",SUM(CQ34:CQ$43))</f>
        <v>10</v>
      </c>
      <c r="CN34" s="93"/>
      <c r="CO34" s="97"/>
      <c r="CP34" s="101"/>
      <c r="CQ34" s="104">
        <f t="shared" si="30"/>
        <v>1</v>
      </c>
      <c r="CR34" s="134">
        <f t="shared" si="74"/>
        <v>5</v>
      </c>
      <c r="CS34" s="136">
        <f t="shared" si="75"/>
        <v>34</v>
      </c>
      <c r="CT34" s="92">
        <f t="shared" si="76"/>
        <v>0</v>
      </c>
      <c r="CU34" s="96">
        <f t="shared" si="77"/>
        <v>0</v>
      </c>
      <c r="CV34" s="100">
        <f t="shared" si="78"/>
        <v>0</v>
      </c>
      <c r="CW34" s="40"/>
      <c r="CX34" s="35"/>
    </row>
    <row r="35" spans="1:102" ht="15" customHeight="1">
      <c r="A35" s="42"/>
      <c r="B35" s="324"/>
      <c r="C35" s="20">
        <v>7</v>
      </c>
      <c r="D35" s="114">
        <f t="shared" si="53"/>
        <v>7</v>
      </c>
      <c r="E35" s="222" t="s">
        <v>37</v>
      </c>
      <c r="F35" s="20">
        <v>1978</v>
      </c>
      <c r="G35" s="115">
        <f t="shared" si="54"/>
        <v>3</v>
      </c>
      <c r="H35" s="115"/>
      <c r="I35" s="20">
        <f t="shared" si="79"/>
        <v>33</v>
      </c>
      <c r="J35" s="128">
        <f t="shared" si="55"/>
        <v>0</v>
      </c>
      <c r="K35" s="130">
        <f t="shared" si="56"/>
        <v>0</v>
      </c>
      <c r="L35" s="132">
        <f t="shared" si="57"/>
        <v>0</v>
      </c>
      <c r="M35" s="66"/>
      <c r="N35" s="163">
        <f t="shared" si="6"/>
        <v>7</v>
      </c>
      <c r="O35" s="69" t="s">
        <v>38</v>
      </c>
      <c r="P35" s="217">
        <v>176</v>
      </c>
      <c r="Q35" s="70">
        <v>0.45277777777777778</v>
      </c>
      <c r="R35" s="67">
        <v>9</v>
      </c>
      <c r="S35" s="93"/>
      <c r="T35" s="97"/>
      <c r="U35" s="101"/>
      <c r="V35" s="104">
        <v>1</v>
      </c>
      <c r="W35" s="133">
        <v>7</v>
      </c>
      <c r="X35" s="135">
        <v>9</v>
      </c>
      <c r="Y35" s="92">
        <f t="shared" si="58"/>
        <v>0</v>
      </c>
      <c r="Z35" s="96">
        <f t="shared" si="59"/>
        <v>0</v>
      </c>
      <c r="AA35" s="100">
        <f t="shared" si="60"/>
        <v>0</v>
      </c>
      <c r="AB35" s="40"/>
      <c r="AC35" s="171">
        <f t="shared" si="42"/>
        <v>7</v>
      </c>
      <c r="AD35" s="21" t="s">
        <v>40</v>
      </c>
      <c r="AE35" s="47">
        <v>0.19537037037037031</v>
      </c>
      <c r="AF35" s="47">
        <v>0.20474537037037033</v>
      </c>
      <c r="AG35" s="47">
        <v>0.40011574074074063</v>
      </c>
      <c r="AH35" s="72">
        <f>IF(ISNUMBER(AC35)=FALSE,"",SUM(AL35:AL$43))</f>
        <v>9</v>
      </c>
      <c r="AI35" s="93"/>
      <c r="AJ35" s="97"/>
      <c r="AK35" s="101"/>
      <c r="AL35" s="104">
        <f t="shared" si="44"/>
        <v>1</v>
      </c>
      <c r="AM35" s="134">
        <f t="shared" si="61"/>
        <v>4</v>
      </c>
      <c r="AN35" s="136">
        <v>17</v>
      </c>
      <c r="AO35" s="92">
        <f t="shared" si="62"/>
        <v>0</v>
      </c>
      <c r="AP35" s="96">
        <f t="shared" si="63"/>
        <v>0</v>
      </c>
      <c r="AQ35" s="100">
        <f t="shared" si="64"/>
        <v>0</v>
      </c>
      <c r="AR35" s="40"/>
      <c r="AS35" s="236" t="s">
        <v>179</v>
      </c>
      <c r="AT35" s="253" t="s">
        <v>68</v>
      </c>
      <c r="AU35" s="238">
        <v>353</v>
      </c>
      <c r="AV35" s="254" t="s">
        <v>92</v>
      </c>
      <c r="AW35" s="246">
        <v>9</v>
      </c>
      <c r="AX35" s="93"/>
      <c r="AY35" s="97"/>
      <c r="AZ35" s="101"/>
      <c r="BA35" s="104">
        <v>1</v>
      </c>
      <c r="BB35" s="133">
        <v>8</v>
      </c>
      <c r="BC35" s="135">
        <v>21</v>
      </c>
      <c r="BD35" s="92">
        <f t="shared" si="65"/>
        <v>0</v>
      </c>
      <c r="BE35" s="96">
        <f t="shared" si="66"/>
        <v>0</v>
      </c>
      <c r="BF35" s="100">
        <f t="shared" si="67"/>
        <v>0</v>
      </c>
      <c r="BG35" s="40"/>
      <c r="BH35" s="171">
        <f t="shared" si="17"/>
        <v>7</v>
      </c>
      <c r="BI35" s="292" t="s">
        <v>43</v>
      </c>
      <c r="BJ35" s="276">
        <v>0.27638888888888885</v>
      </c>
      <c r="BK35" s="72">
        <v>8</v>
      </c>
      <c r="BL35" s="93"/>
      <c r="BM35" s="97"/>
      <c r="BN35" s="101"/>
      <c r="BO35" s="104">
        <v>1</v>
      </c>
      <c r="BP35" s="134">
        <v>12</v>
      </c>
      <c r="BQ35" s="136">
        <v>16</v>
      </c>
      <c r="BR35" s="92">
        <f t="shared" si="68"/>
        <v>4</v>
      </c>
      <c r="BS35" s="96">
        <f t="shared" si="69"/>
        <v>0</v>
      </c>
      <c r="BT35" s="100">
        <f t="shared" si="70"/>
        <v>0</v>
      </c>
      <c r="BU35" s="40"/>
      <c r="BV35" s="176">
        <f t="shared" si="31"/>
        <v>7</v>
      </c>
      <c r="BW35" s="253" t="s">
        <v>47</v>
      </c>
      <c r="BX35" s="287">
        <v>0.31458333333333327</v>
      </c>
      <c r="BY35" s="67">
        <v>8</v>
      </c>
      <c r="BZ35" s="93"/>
      <c r="CA35" s="97"/>
      <c r="CB35" s="101"/>
      <c r="CC35" s="104">
        <v>1</v>
      </c>
      <c r="CD35" s="133">
        <v>13</v>
      </c>
      <c r="CE35" s="135">
        <v>20</v>
      </c>
      <c r="CF35" s="92">
        <f t="shared" si="71"/>
        <v>15</v>
      </c>
      <c r="CG35" s="96">
        <f t="shared" si="72"/>
        <v>0</v>
      </c>
      <c r="CH35" s="100">
        <f t="shared" si="73"/>
        <v>0</v>
      </c>
      <c r="CI35" s="40"/>
      <c r="CJ35" s="180">
        <f t="shared" si="24"/>
        <v>7</v>
      </c>
      <c r="CK35" s="74" t="s">
        <v>45</v>
      </c>
      <c r="CL35" s="47">
        <v>0.24027777777777778</v>
      </c>
      <c r="CM35" s="72">
        <f>IF(ISNUMBER(CJ35)=FALSE,"",SUM(CQ35:CQ$43))</f>
        <v>9</v>
      </c>
      <c r="CN35" s="93"/>
      <c r="CO35" s="97"/>
      <c r="CP35" s="101"/>
      <c r="CQ35" s="104">
        <f t="shared" si="30"/>
        <v>1</v>
      </c>
      <c r="CR35" s="134">
        <f t="shared" si="74"/>
        <v>16</v>
      </c>
      <c r="CS35" s="136">
        <f t="shared" si="75"/>
        <v>17</v>
      </c>
      <c r="CT35" s="92">
        <f t="shared" si="76"/>
        <v>0</v>
      </c>
      <c r="CU35" s="96">
        <f t="shared" si="77"/>
        <v>0</v>
      </c>
      <c r="CV35" s="100">
        <f t="shared" si="78"/>
        <v>0</v>
      </c>
      <c r="CW35" s="40"/>
      <c r="CX35" s="35"/>
    </row>
    <row r="36" spans="1:102" ht="15" customHeight="1">
      <c r="A36" s="42"/>
      <c r="B36" s="324"/>
      <c r="C36" s="20">
        <v>8</v>
      </c>
      <c r="D36" s="114">
        <f t="shared" si="53"/>
        <v>8</v>
      </c>
      <c r="E36" s="20" t="s">
        <v>39</v>
      </c>
      <c r="F36" s="20">
        <v>1986</v>
      </c>
      <c r="G36" s="115">
        <f t="shared" si="54"/>
        <v>3</v>
      </c>
      <c r="H36" s="115"/>
      <c r="I36" s="20">
        <f t="shared" si="79"/>
        <v>33</v>
      </c>
      <c r="J36" s="128">
        <f t="shared" si="55"/>
        <v>0</v>
      </c>
      <c r="K36" s="130">
        <f t="shared" si="56"/>
        <v>0</v>
      </c>
      <c r="L36" s="132">
        <f t="shared" si="57"/>
        <v>0</v>
      </c>
      <c r="M36" s="66"/>
      <c r="N36" s="163">
        <f t="shared" si="6"/>
        <v>8</v>
      </c>
      <c r="O36" s="69" t="s">
        <v>40</v>
      </c>
      <c r="P36" s="217">
        <v>176</v>
      </c>
      <c r="Q36" s="70">
        <v>0.48402777777777778</v>
      </c>
      <c r="R36" s="67">
        <v>8</v>
      </c>
      <c r="S36" s="93"/>
      <c r="T36" s="97"/>
      <c r="U36" s="101"/>
      <c r="V36" s="104">
        <v>1</v>
      </c>
      <c r="W36" s="133">
        <v>8</v>
      </c>
      <c r="X36" s="135">
        <v>8</v>
      </c>
      <c r="Y36" s="92">
        <f t="shared" si="58"/>
        <v>0</v>
      </c>
      <c r="Z36" s="96">
        <f t="shared" si="59"/>
        <v>0</v>
      </c>
      <c r="AA36" s="100">
        <f t="shared" si="60"/>
        <v>0</v>
      </c>
      <c r="AB36" s="40"/>
      <c r="AC36" s="171">
        <f t="shared" si="42"/>
        <v>8</v>
      </c>
      <c r="AD36" s="21" t="s">
        <v>43</v>
      </c>
      <c r="AE36" s="47">
        <v>0.20442129629629624</v>
      </c>
      <c r="AF36" s="47">
        <v>0.22152777777777777</v>
      </c>
      <c r="AG36" s="47">
        <v>0.42594907407407401</v>
      </c>
      <c r="AH36" s="72">
        <f>IF(ISNUMBER(AC36)=FALSE,"",SUM(AL36:AL$43))</f>
        <v>8</v>
      </c>
      <c r="AI36" s="93"/>
      <c r="AJ36" s="97"/>
      <c r="AK36" s="101"/>
      <c r="AL36" s="104">
        <f t="shared" si="44"/>
        <v>1</v>
      </c>
      <c r="AM36" s="134">
        <f t="shared" si="61"/>
        <v>9</v>
      </c>
      <c r="AN36" s="136">
        <v>8</v>
      </c>
      <c r="AO36" s="92">
        <f t="shared" si="62"/>
        <v>0</v>
      </c>
      <c r="AP36" s="96">
        <f t="shared" si="63"/>
        <v>0</v>
      </c>
      <c r="AQ36" s="100">
        <f t="shared" si="64"/>
        <v>0</v>
      </c>
      <c r="AR36" s="40"/>
      <c r="AS36" s="236">
        <f t="shared" ref="AS36:AS87" si="80">IF(AT36="","",C36)</f>
        <v>8</v>
      </c>
      <c r="AT36" s="253" t="s">
        <v>69</v>
      </c>
      <c r="AU36" s="238">
        <v>355</v>
      </c>
      <c r="AV36" s="254" t="s">
        <v>147</v>
      </c>
      <c r="AW36" s="246">
        <v>8</v>
      </c>
      <c r="AX36" s="93"/>
      <c r="AY36" s="97"/>
      <c r="AZ36" s="101"/>
      <c r="BA36" s="104">
        <v>1</v>
      </c>
      <c r="BB36" s="133">
        <v>9</v>
      </c>
      <c r="BC36" s="135">
        <v>15</v>
      </c>
      <c r="BD36" s="92">
        <f t="shared" si="65"/>
        <v>0</v>
      </c>
      <c r="BE36" s="96">
        <f t="shared" si="66"/>
        <v>0</v>
      </c>
      <c r="BF36" s="100">
        <f t="shared" si="67"/>
        <v>0</v>
      </c>
      <c r="BG36" s="40"/>
      <c r="BH36" s="171">
        <f t="shared" si="17"/>
        <v>8</v>
      </c>
      <c r="BI36" s="292" t="s">
        <v>46</v>
      </c>
      <c r="BJ36" s="276">
        <v>0.28541666666666665</v>
      </c>
      <c r="BK36" s="72">
        <v>7</v>
      </c>
      <c r="BL36" s="93"/>
      <c r="BM36" s="97"/>
      <c r="BN36" s="101"/>
      <c r="BO36" s="104">
        <v>1</v>
      </c>
      <c r="BP36" s="134">
        <v>9</v>
      </c>
      <c r="BQ36" s="136">
        <v>21</v>
      </c>
      <c r="BR36" s="92">
        <f t="shared" si="68"/>
        <v>0</v>
      </c>
      <c r="BS36" s="96">
        <f t="shared" si="69"/>
        <v>0</v>
      </c>
      <c r="BT36" s="100">
        <f t="shared" si="70"/>
        <v>0</v>
      </c>
      <c r="BU36" s="40"/>
      <c r="BV36" s="176">
        <f t="shared" si="31"/>
        <v>8</v>
      </c>
      <c r="BW36" s="253" t="s">
        <v>46</v>
      </c>
      <c r="BX36" s="287">
        <v>0.31597222222222227</v>
      </c>
      <c r="BY36" s="67">
        <v>7</v>
      </c>
      <c r="BZ36" s="93"/>
      <c r="CA36" s="97"/>
      <c r="CB36" s="101"/>
      <c r="CC36" s="104">
        <v>1</v>
      </c>
      <c r="CD36" s="133">
        <v>7</v>
      </c>
      <c r="CE36" s="135">
        <v>28</v>
      </c>
      <c r="CF36" s="92">
        <f t="shared" si="71"/>
        <v>0</v>
      </c>
      <c r="CG36" s="96">
        <f t="shared" si="72"/>
        <v>0</v>
      </c>
      <c r="CH36" s="100">
        <f t="shared" si="73"/>
        <v>0</v>
      </c>
      <c r="CI36" s="40"/>
      <c r="CJ36" s="180">
        <f t="shared" si="24"/>
        <v>8</v>
      </c>
      <c r="CK36" s="74" t="s">
        <v>211</v>
      </c>
      <c r="CL36" s="47">
        <v>0.24374999999999999</v>
      </c>
      <c r="CM36" s="72">
        <f>IF(ISNUMBER(CJ36)=FALSE,"",SUM(CQ36:CQ$43))</f>
        <v>8</v>
      </c>
      <c r="CN36" s="93"/>
      <c r="CO36" s="97"/>
      <c r="CP36" s="101"/>
      <c r="CQ36" s="104">
        <f t="shared" si="30"/>
        <v>1</v>
      </c>
      <c r="CR36" s="134">
        <f t="shared" si="74"/>
        <v>27</v>
      </c>
      <c r="CS36" s="136">
        <f t="shared" si="75"/>
        <v>8</v>
      </c>
      <c r="CT36" s="92">
        <f t="shared" si="76"/>
        <v>0</v>
      </c>
      <c r="CU36" s="96">
        <f t="shared" si="77"/>
        <v>0</v>
      </c>
      <c r="CV36" s="100">
        <f t="shared" si="78"/>
        <v>0</v>
      </c>
      <c r="CW36" s="40"/>
      <c r="CX36" s="35"/>
    </row>
    <row r="37" spans="1:102" ht="15" customHeight="1">
      <c r="A37" s="42"/>
      <c r="B37" s="324"/>
      <c r="C37" s="20">
        <v>9</v>
      </c>
      <c r="D37" s="114">
        <f t="shared" si="53"/>
        <v>9</v>
      </c>
      <c r="E37" s="228" t="s">
        <v>43</v>
      </c>
      <c r="F37" s="228">
        <v>1969</v>
      </c>
      <c r="G37" s="226">
        <f t="shared" si="54"/>
        <v>5</v>
      </c>
      <c r="H37" s="226"/>
      <c r="I37" s="225">
        <f t="shared" si="79"/>
        <v>28</v>
      </c>
      <c r="J37" s="128">
        <f t="shared" ref="J37" si="81">SUMIF($O$29:$O$98,E37,$S$29:$S$98)+SUMIF($AD$29:$AD$98,E37,$AI$29:$AI$98)+SUMIF($AT$29:$AT$98,E37,$AX$29:$AX$98)+SUMIF($BI$29:$BI$98,E37,$BL$29:$BL$98)+SUMIF($BW$29:$BW$98,E37,$BZ$29:$BZ$98)+SUMIF($CK$29:$CK$98,E37,$CN$29:$CN$98)</f>
        <v>4</v>
      </c>
      <c r="K37" s="130">
        <f t="shared" ref="K37" si="82">SUMIF($O$29:$O$98,E37,$T$29:$T$98)+SUMIF($AD$29:$AD$98,E37,$AJ$29:$AJ$98)+SUMIF($AT$29:$AT$98,E37,$AY$29:$AY$98)+SUMIF($BI$29:$BI$98,E37,$BM$29:$BM$98)+SUMIF($BW$29:$BW$98,E37,$CA$29:$CA$98)+SUMIF($CK$29:$CK$98,E37,$CO$29:$CO$98)</f>
        <v>0</v>
      </c>
      <c r="L37" s="132">
        <f t="shared" ref="L37" si="83">SUMIF($O$29:$O$98,E37,$U$29:$U$98)+SUMIF($AD$29:$AD$98,E37,$AK$29:$AK$98)+SUMIF($AT$29:$AT$98,E37,$AZ$29:$AZ$98)+SUMIF($BI$29:$BI$98,E37,$BN$29:$BN$98)+SUMIF($BW$29:$BW$98,E37,$CB$29:$CB$98)+SUMIF($CK$29:$CK$98,E37,$CP$29:$CP$98)</f>
        <v>0</v>
      </c>
      <c r="M37" s="66"/>
      <c r="N37" s="163">
        <f t="shared" si="6"/>
        <v>9</v>
      </c>
      <c r="O37" s="69" t="s">
        <v>37</v>
      </c>
      <c r="P37" s="217">
        <v>158</v>
      </c>
      <c r="Q37" s="70">
        <v>0.43263888888888885</v>
      </c>
      <c r="R37" s="67">
        <v>7</v>
      </c>
      <c r="S37" s="93"/>
      <c r="T37" s="97"/>
      <c r="U37" s="101"/>
      <c r="V37" s="104">
        <v>1</v>
      </c>
      <c r="W37" s="133">
        <v>9</v>
      </c>
      <c r="X37" s="135">
        <v>7</v>
      </c>
      <c r="Y37" s="92">
        <f t="shared" si="58"/>
        <v>0</v>
      </c>
      <c r="Z37" s="96">
        <f t="shared" si="59"/>
        <v>0</v>
      </c>
      <c r="AA37" s="100">
        <f t="shared" si="60"/>
        <v>0</v>
      </c>
      <c r="AB37" s="40"/>
      <c r="AC37" s="171">
        <f t="shared" si="42"/>
        <v>9</v>
      </c>
      <c r="AD37" s="21" t="s">
        <v>69</v>
      </c>
      <c r="AE37" s="47">
        <v>0.22037037037037033</v>
      </c>
      <c r="AF37" s="47">
        <v>0.21756944444444437</v>
      </c>
      <c r="AG37" s="47">
        <v>0.4379398148148147</v>
      </c>
      <c r="AH37" s="72">
        <f>IF(ISNUMBER(AC37)=FALSE,"",SUM(AL37:AL$43))</f>
        <v>7</v>
      </c>
      <c r="AI37" s="93"/>
      <c r="AJ37" s="97"/>
      <c r="AK37" s="101"/>
      <c r="AL37" s="104">
        <f t="shared" si="44"/>
        <v>1</v>
      </c>
      <c r="AM37" s="134">
        <f t="shared" si="61"/>
        <v>19</v>
      </c>
      <c r="AN37" s="136">
        <v>7</v>
      </c>
      <c r="AO37" s="92">
        <f t="shared" si="62"/>
        <v>0</v>
      </c>
      <c r="AP37" s="96">
        <f t="shared" si="63"/>
        <v>0</v>
      </c>
      <c r="AQ37" s="100">
        <f t="shared" si="64"/>
        <v>0</v>
      </c>
      <c r="AR37" s="40"/>
      <c r="AS37" s="236">
        <f t="shared" si="80"/>
        <v>9</v>
      </c>
      <c r="AT37" s="253" t="s">
        <v>38</v>
      </c>
      <c r="AU37" s="238">
        <v>356</v>
      </c>
      <c r="AV37" s="254" t="s">
        <v>148</v>
      </c>
      <c r="AW37" s="246">
        <v>7</v>
      </c>
      <c r="AX37" s="93"/>
      <c r="AY37" s="97"/>
      <c r="AZ37" s="101"/>
      <c r="BA37" s="104">
        <v>1</v>
      </c>
      <c r="BB37" s="133">
        <v>4</v>
      </c>
      <c r="BC37" s="135">
        <v>27</v>
      </c>
      <c r="BD37" s="92">
        <f t="shared" si="65"/>
        <v>0</v>
      </c>
      <c r="BE37" s="96">
        <f t="shared" si="66"/>
        <v>0</v>
      </c>
      <c r="BF37" s="100">
        <f t="shared" si="67"/>
        <v>0</v>
      </c>
      <c r="BG37" s="40"/>
      <c r="BH37" s="171">
        <f t="shared" si="17"/>
        <v>9</v>
      </c>
      <c r="BI37" s="292" t="s">
        <v>50</v>
      </c>
      <c r="BJ37" s="276">
        <v>0.2951388888888889</v>
      </c>
      <c r="BK37" s="72">
        <v>6</v>
      </c>
      <c r="BL37" s="93"/>
      <c r="BM37" s="97"/>
      <c r="BN37" s="101"/>
      <c r="BO37" s="104">
        <v>1</v>
      </c>
      <c r="BP37" s="134">
        <v>17</v>
      </c>
      <c r="BQ37" s="136">
        <v>14</v>
      </c>
      <c r="BR37" s="92">
        <f t="shared" si="68"/>
        <v>0</v>
      </c>
      <c r="BS37" s="96">
        <f t="shared" si="69"/>
        <v>0</v>
      </c>
      <c r="BT37" s="100">
        <f t="shared" si="70"/>
        <v>0</v>
      </c>
      <c r="BU37" s="40"/>
      <c r="BV37" s="176">
        <f t="shared" si="31"/>
        <v>9</v>
      </c>
      <c r="BW37" s="253" t="s">
        <v>204</v>
      </c>
      <c r="BX37" s="287">
        <v>0.3166666666666666</v>
      </c>
      <c r="BY37" s="67">
        <v>6</v>
      </c>
      <c r="BZ37" s="93"/>
      <c r="CA37" s="97"/>
      <c r="CB37" s="101"/>
      <c r="CC37" s="104">
        <v>1</v>
      </c>
      <c r="CD37" s="133">
        <v>0</v>
      </c>
      <c r="CE37" s="135">
        <v>0</v>
      </c>
      <c r="CF37" s="92">
        <f t="shared" si="71"/>
        <v>0</v>
      </c>
      <c r="CG37" s="96">
        <f t="shared" si="72"/>
        <v>0</v>
      </c>
      <c r="CH37" s="100">
        <f t="shared" si="73"/>
        <v>0</v>
      </c>
      <c r="CI37" s="40"/>
      <c r="CJ37" s="180">
        <f t="shared" si="24"/>
        <v>9</v>
      </c>
      <c r="CK37" s="74" t="s">
        <v>43</v>
      </c>
      <c r="CL37" s="47">
        <v>0.24444444444444446</v>
      </c>
      <c r="CM37" s="72">
        <f>IF(ISNUMBER(CJ37)=FALSE,"",SUM(CQ37:CQ$43))</f>
        <v>7</v>
      </c>
      <c r="CN37" s="93"/>
      <c r="CO37" s="97"/>
      <c r="CP37" s="101"/>
      <c r="CQ37" s="104">
        <f t="shared" si="30"/>
        <v>1</v>
      </c>
      <c r="CR37" s="134">
        <f t="shared" si="74"/>
        <v>9</v>
      </c>
      <c r="CS37" s="136">
        <f t="shared" si="75"/>
        <v>28</v>
      </c>
      <c r="CT37" s="92">
        <f t="shared" si="76"/>
        <v>4</v>
      </c>
      <c r="CU37" s="96">
        <f t="shared" si="77"/>
        <v>0</v>
      </c>
      <c r="CV37" s="100">
        <f t="shared" si="78"/>
        <v>0</v>
      </c>
      <c r="CW37" s="40"/>
      <c r="CX37" s="35"/>
    </row>
    <row r="38" spans="1:102" ht="15" customHeight="1">
      <c r="A38" s="42"/>
      <c r="B38" s="324"/>
      <c r="C38" s="20">
        <v>10</v>
      </c>
      <c r="D38" s="114">
        <f t="shared" si="53"/>
        <v>10</v>
      </c>
      <c r="E38" s="222" t="s">
        <v>46</v>
      </c>
      <c r="F38" s="20">
        <v>1978</v>
      </c>
      <c r="G38" s="115">
        <f t="shared" si="54"/>
        <v>4</v>
      </c>
      <c r="H38" s="115"/>
      <c r="I38" s="20">
        <f t="shared" si="79"/>
        <v>28</v>
      </c>
      <c r="J38" s="128">
        <f t="shared" si="55"/>
        <v>0</v>
      </c>
      <c r="K38" s="130">
        <f t="shared" si="56"/>
        <v>0</v>
      </c>
      <c r="L38" s="132">
        <f t="shared" si="57"/>
        <v>0</v>
      </c>
      <c r="M38" s="66"/>
      <c r="N38" s="163">
        <f t="shared" si="6"/>
        <v>10</v>
      </c>
      <c r="O38" s="69" t="s">
        <v>47</v>
      </c>
      <c r="P38" s="217">
        <v>158</v>
      </c>
      <c r="Q38" s="70">
        <v>0.46736111111111106</v>
      </c>
      <c r="R38" s="67">
        <v>6</v>
      </c>
      <c r="S38" s="93"/>
      <c r="T38" s="97"/>
      <c r="U38" s="101"/>
      <c r="V38" s="104">
        <v>1</v>
      </c>
      <c r="W38" s="133">
        <v>10</v>
      </c>
      <c r="X38" s="135">
        <v>6</v>
      </c>
      <c r="Y38" s="92">
        <f t="shared" si="58"/>
        <v>0</v>
      </c>
      <c r="Z38" s="96">
        <f t="shared" si="59"/>
        <v>0</v>
      </c>
      <c r="AA38" s="100">
        <f t="shared" si="60"/>
        <v>0</v>
      </c>
      <c r="AB38" s="40"/>
      <c r="AC38" s="171">
        <f t="shared" si="42"/>
        <v>10</v>
      </c>
      <c r="AD38" s="21" t="s">
        <v>47</v>
      </c>
      <c r="AE38" s="47">
        <v>0.22216435185185179</v>
      </c>
      <c r="AF38" s="47">
        <v>0.21717592592592594</v>
      </c>
      <c r="AG38" s="47">
        <v>0.43934027777777773</v>
      </c>
      <c r="AH38" s="72">
        <f>IF(ISNUMBER(AC38)=FALSE,"",SUM(AL38:AL$43))</f>
        <v>6</v>
      </c>
      <c r="AI38" s="93"/>
      <c r="AJ38" s="97"/>
      <c r="AK38" s="101"/>
      <c r="AL38" s="104">
        <f t="shared" si="44"/>
        <v>1</v>
      </c>
      <c r="AM38" s="134">
        <f t="shared" si="61"/>
        <v>15</v>
      </c>
      <c r="AN38" s="136">
        <v>12</v>
      </c>
      <c r="AO38" s="92">
        <f t="shared" si="62"/>
        <v>0</v>
      </c>
      <c r="AP38" s="96">
        <f t="shared" si="63"/>
        <v>0</v>
      </c>
      <c r="AQ38" s="100">
        <f t="shared" si="64"/>
        <v>0</v>
      </c>
      <c r="AR38" s="40"/>
      <c r="AS38" s="236">
        <f t="shared" si="80"/>
        <v>10</v>
      </c>
      <c r="AT38" s="253" t="s">
        <v>40</v>
      </c>
      <c r="AU38" s="238">
        <v>356</v>
      </c>
      <c r="AV38" s="254" t="s">
        <v>149</v>
      </c>
      <c r="AW38" s="246">
        <v>6</v>
      </c>
      <c r="AX38" s="93"/>
      <c r="AY38" s="97"/>
      <c r="AZ38" s="101"/>
      <c r="BA38" s="104">
        <v>1</v>
      </c>
      <c r="BB38" s="133">
        <v>6</v>
      </c>
      <c r="BC38" s="135">
        <v>23</v>
      </c>
      <c r="BD38" s="92">
        <f t="shared" si="65"/>
        <v>0</v>
      </c>
      <c r="BE38" s="96">
        <f t="shared" si="66"/>
        <v>0</v>
      </c>
      <c r="BF38" s="100">
        <f t="shared" si="67"/>
        <v>0</v>
      </c>
      <c r="BG38" s="40"/>
      <c r="BH38" s="171">
        <f t="shared" si="17"/>
        <v>10</v>
      </c>
      <c r="BI38" s="292" t="s">
        <v>38</v>
      </c>
      <c r="BJ38" s="276">
        <v>0.2951388888888889</v>
      </c>
      <c r="BK38" s="72">
        <v>5</v>
      </c>
      <c r="BL38" s="93"/>
      <c r="BM38" s="97"/>
      <c r="BN38" s="101"/>
      <c r="BO38" s="104">
        <v>1</v>
      </c>
      <c r="BP38" s="134">
        <v>5</v>
      </c>
      <c r="BQ38" s="136">
        <v>32</v>
      </c>
      <c r="BR38" s="92">
        <f t="shared" si="68"/>
        <v>0</v>
      </c>
      <c r="BS38" s="96">
        <f t="shared" si="69"/>
        <v>0</v>
      </c>
      <c r="BT38" s="100">
        <f t="shared" si="70"/>
        <v>0</v>
      </c>
      <c r="BU38" s="40"/>
      <c r="BV38" s="176">
        <f t="shared" si="31"/>
        <v>10</v>
      </c>
      <c r="BW38" s="253" t="s">
        <v>43</v>
      </c>
      <c r="BX38" s="287">
        <v>0.3263888888888889</v>
      </c>
      <c r="BY38" s="67">
        <v>5</v>
      </c>
      <c r="BZ38" s="93"/>
      <c r="CA38" s="97"/>
      <c r="CB38" s="101"/>
      <c r="CC38" s="104">
        <v>1</v>
      </c>
      <c r="CD38" s="133">
        <v>11</v>
      </c>
      <c r="CE38" s="135">
        <v>21</v>
      </c>
      <c r="CF38" s="92">
        <f t="shared" si="71"/>
        <v>4</v>
      </c>
      <c r="CG38" s="96">
        <f t="shared" si="72"/>
        <v>0</v>
      </c>
      <c r="CH38" s="100">
        <f t="shared" si="73"/>
        <v>0</v>
      </c>
      <c r="CI38" s="40"/>
      <c r="CJ38" s="180">
        <f t="shared" si="24"/>
        <v>10</v>
      </c>
      <c r="CK38" s="74" t="s">
        <v>205</v>
      </c>
      <c r="CL38" s="47">
        <v>0.26111111111111113</v>
      </c>
      <c r="CM38" s="72">
        <f>IF(ISNUMBER(CJ38)=FALSE,"",SUM(CQ38:CQ$43))</f>
        <v>6</v>
      </c>
      <c r="CN38" s="93"/>
      <c r="CO38" s="97"/>
      <c r="CP38" s="101"/>
      <c r="CQ38" s="104">
        <f t="shared" si="30"/>
        <v>1</v>
      </c>
      <c r="CR38" s="134">
        <f t="shared" si="74"/>
        <v>25</v>
      </c>
      <c r="CS38" s="136">
        <f t="shared" si="75"/>
        <v>10</v>
      </c>
      <c r="CT38" s="92">
        <f t="shared" si="76"/>
        <v>0</v>
      </c>
      <c r="CU38" s="96">
        <f t="shared" si="77"/>
        <v>0</v>
      </c>
      <c r="CV38" s="100">
        <f t="shared" si="78"/>
        <v>0</v>
      </c>
      <c r="CW38" s="40"/>
      <c r="CX38" s="35"/>
    </row>
    <row r="39" spans="1:102" ht="15" customHeight="1">
      <c r="A39" s="42"/>
      <c r="B39" s="324"/>
      <c r="C39" s="20">
        <v>11</v>
      </c>
      <c r="D39" s="114">
        <f t="shared" si="53"/>
        <v>11</v>
      </c>
      <c r="E39" s="228" t="s">
        <v>108</v>
      </c>
      <c r="F39" s="228">
        <v>1978</v>
      </c>
      <c r="G39" s="226">
        <f t="shared" si="54"/>
        <v>2</v>
      </c>
      <c r="H39" s="226"/>
      <c r="I39" s="225">
        <f t="shared" si="79"/>
        <v>28</v>
      </c>
      <c r="J39" s="128">
        <f t="shared" si="55"/>
        <v>0</v>
      </c>
      <c r="K39" s="130">
        <f t="shared" si="56"/>
        <v>0</v>
      </c>
      <c r="L39" s="227">
        <f t="shared" si="57"/>
        <v>0</v>
      </c>
      <c r="M39" s="66"/>
      <c r="N39" s="163">
        <f t="shared" si="6"/>
        <v>11</v>
      </c>
      <c r="O39" s="69" t="s">
        <v>41</v>
      </c>
      <c r="P39" s="217">
        <v>158</v>
      </c>
      <c r="Q39" s="70">
        <v>0.47916666666666669</v>
      </c>
      <c r="R39" s="67">
        <v>5</v>
      </c>
      <c r="S39" s="93"/>
      <c r="T39" s="97"/>
      <c r="U39" s="101"/>
      <c r="V39" s="104">
        <v>1</v>
      </c>
      <c r="W39" s="133">
        <v>11</v>
      </c>
      <c r="X39" s="135">
        <v>5</v>
      </c>
      <c r="Y39" s="92">
        <f t="shared" si="58"/>
        <v>0</v>
      </c>
      <c r="Z39" s="96">
        <f t="shared" si="59"/>
        <v>0</v>
      </c>
      <c r="AA39" s="100">
        <f t="shared" si="60"/>
        <v>0</v>
      </c>
      <c r="AB39" s="40"/>
      <c r="AC39" s="171">
        <f t="shared" si="42"/>
        <v>11</v>
      </c>
      <c r="AD39" s="21" t="s">
        <v>44</v>
      </c>
      <c r="AE39" s="47">
        <v>0.21197916666666672</v>
      </c>
      <c r="AF39" s="47">
        <v>0.23210648148148144</v>
      </c>
      <c r="AG39" s="47">
        <v>0.44408564814814816</v>
      </c>
      <c r="AH39" s="72">
        <f>IF(ISNUMBER(AC39)=FALSE,"",SUM(AL39:AL$43))</f>
        <v>5</v>
      </c>
      <c r="AI39" s="93"/>
      <c r="AJ39" s="97"/>
      <c r="AK39" s="101"/>
      <c r="AL39" s="104">
        <f t="shared" si="44"/>
        <v>1</v>
      </c>
      <c r="AM39" s="134">
        <f t="shared" si="61"/>
        <v>26</v>
      </c>
      <c r="AN39" s="136">
        <v>8</v>
      </c>
      <c r="AO39" s="92">
        <f t="shared" si="62"/>
        <v>0</v>
      </c>
      <c r="AP39" s="96">
        <f t="shared" si="63"/>
        <v>0</v>
      </c>
      <c r="AQ39" s="100">
        <f t="shared" si="64"/>
        <v>0</v>
      </c>
      <c r="AR39" s="40"/>
      <c r="AS39" s="236">
        <f t="shared" si="80"/>
        <v>11</v>
      </c>
      <c r="AT39" s="253" t="s">
        <v>109</v>
      </c>
      <c r="AU39" s="238">
        <v>350</v>
      </c>
      <c r="AV39" s="254" t="s">
        <v>150</v>
      </c>
      <c r="AW39" s="246">
        <v>5</v>
      </c>
      <c r="AX39" s="93"/>
      <c r="AY39" s="97"/>
      <c r="AZ39" s="101"/>
      <c r="BA39" s="104">
        <v>1</v>
      </c>
      <c r="BB39" s="133">
        <v>21</v>
      </c>
      <c r="BC39" s="135">
        <v>5</v>
      </c>
      <c r="BD39" s="92">
        <f t="shared" si="65"/>
        <v>0</v>
      </c>
      <c r="BE39" s="96">
        <f t="shared" si="66"/>
        <v>0</v>
      </c>
      <c r="BF39" s="100">
        <f t="shared" si="67"/>
        <v>0</v>
      </c>
      <c r="BG39" s="40"/>
      <c r="BH39" s="171">
        <f t="shared" si="17"/>
        <v>11</v>
      </c>
      <c r="BI39" s="292" t="s">
        <v>196</v>
      </c>
      <c r="BJ39" s="276">
        <v>0.32083333333333336</v>
      </c>
      <c r="BK39" s="72">
        <v>4</v>
      </c>
      <c r="BL39" s="93"/>
      <c r="BM39" s="97"/>
      <c r="BN39" s="101"/>
      <c r="BO39" s="104">
        <v>1</v>
      </c>
      <c r="BP39" s="134">
        <v>25</v>
      </c>
      <c r="BQ39" s="136">
        <v>4</v>
      </c>
      <c r="BR39" s="92">
        <f t="shared" si="68"/>
        <v>0</v>
      </c>
      <c r="BS39" s="96">
        <f t="shared" si="69"/>
        <v>0</v>
      </c>
      <c r="BT39" s="100">
        <f t="shared" si="70"/>
        <v>0</v>
      </c>
      <c r="BU39" s="40"/>
      <c r="BV39" s="176">
        <f t="shared" si="31"/>
        <v>11</v>
      </c>
      <c r="BW39" s="253" t="s">
        <v>205</v>
      </c>
      <c r="BX39" s="287">
        <v>0.34027777777777773</v>
      </c>
      <c r="BY39" s="67">
        <v>4</v>
      </c>
      <c r="BZ39" s="93"/>
      <c r="CA39" s="97"/>
      <c r="CB39" s="101"/>
      <c r="CC39" s="104">
        <v>1</v>
      </c>
      <c r="CD39" s="133">
        <v>27</v>
      </c>
      <c r="CE39" s="135">
        <v>4</v>
      </c>
      <c r="CF39" s="92">
        <f t="shared" si="71"/>
        <v>0</v>
      </c>
      <c r="CG39" s="96">
        <f t="shared" si="72"/>
        <v>0</v>
      </c>
      <c r="CH39" s="100">
        <f t="shared" si="73"/>
        <v>0</v>
      </c>
      <c r="CI39" s="40"/>
      <c r="CJ39" s="180">
        <f t="shared" si="24"/>
        <v>11</v>
      </c>
      <c r="CK39" s="74" t="s">
        <v>212</v>
      </c>
      <c r="CL39" s="47">
        <v>0.27430555555555552</v>
      </c>
      <c r="CM39" s="72">
        <f>IF(ISNUMBER(CJ39)=FALSE,"",SUM(CQ39:CQ$43))</f>
        <v>5</v>
      </c>
      <c r="CN39" s="93"/>
      <c r="CO39" s="97"/>
      <c r="CP39" s="101"/>
      <c r="CQ39" s="104">
        <f t="shared" si="30"/>
        <v>1</v>
      </c>
      <c r="CR39" s="134">
        <f t="shared" si="74"/>
        <v>29</v>
      </c>
      <c r="CS39" s="136">
        <f t="shared" si="75"/>
        <v>5</v>
      </c>
      <c r="CT39" s="92">
        <f t="shared" si="76"/>
        <v>0</v>
      </c>
      <c r="CU39" s="96">
        <f t="shared" si="77"/>
        <v>0</v>
      </c>
      <c r="CV39" s="100">
        <f t="shared" si="78"/>
        <v>0</v>
      </c>
      <c r="CW39" s="40"/>
      <c r="CX39" s="35"/>
    </row>
    <row r="40" spans="1:102" ht="15" customHeight="1">
      <c r="A40" s="42"/>
      <c r="B40" s="324"/>
      <c r="C40" s="20">
        <v>12</v>
      </c>
      <c r="D40" s="114">
        <f t="shared" si="53"/>
        <v>12</v>
      </c>
      <c r="E40" s="228" t="s">
        <v>110</v>
      </c>
      <c r="F40" s="228">
        <v>1982</v>
      </c>
      <c r="G40" s="226">
        <f t="shared" si="54"/>
        <v>3</v>
      </c>
      <c r="H40" s="226"/>
      <c r="I40" s="225">
        <f t="shared" si="79"/>
        <v>24</v>
      </c>
      <c r="J40" s="128">
        <f t="shared" si="55"/>
        <v>0</v>
      </c>
      <c r="K40" s="130">
        <f t="shared" si="56"/>
        <v>0</v>
      </c>
      <c r="L40" s="227">
        <f t="shared" si="57"/>
        <v>0</v>
      </c>
      <c r="M40" s="66"/>
      <c r="N40" s="163">
        <f t="shared" si="6"/>
        <v>12</v>
      </c>
      <c r="O40" s="69" t="s">
        <v>50</v>
      </c>
      <c r="P40" s="217">
        <v>154.5</v>
      </c>
      <c r="Q40" s="70">
        <v>0.44930555555555546</v>
      </c>
      <c r="R40" s="67">
        <v>4</v>
      </c>
      <c r="S40" s="93"/>
      <c r="T40" s="97"/>
      <c r="U40" s="101"/>
      <c r="V40" s="104">
        <v>1</v>
      </c>
      <c r="W40" s="133">
        <v>12</v>
      </c>
      <c r="X40" s="135">
        <v>4</v>
      </c>
      <c r="Y40" s="92">
        <f t="shared" si="58"/>
        <v>0</v>
      </c>
      <c r="Z40" s="96">
        <f t="shared" si="59"/>
        <v>0</v>
      </c>
      <c r="AA40" s="100">
        <f t="shared" si="60"/>
        <v>0</v>
      </c>
      <c r="AB40" s="40"/>
      <c r="AC40" s="171">
        <f t="shared" si="42"/>
        <v>12</v>
      </c>
      <c r="AD40" s="21" t="s">
        <v>50</v>
      </c>
      <c r="AE40" s="47">
        <v>0.2364814814814814</v>
      </c>
      <c r="AF40" s="47">
        <v>0.22986111111111107</v>
      </c>
      <c r="AG40" s="47">
        <v>0.46634259259259248</v>
      </c>
      <c r="AH40" s="72">
        <f>IF(ISNUMBER(AC40)=FALSE,"",SUM(AL40:AL$43))</f>
        <v>4</v>
      </c>
      <c r="AI40" s="93"/>
      <c r="AJ40" s="97"/>
      <c r="AK40" s="101"/>
      <c r="AL40" s="104">
        <f t="shared" si="44"/>
        <v>1</v>
      </c>
      <c r="AM40" s="134">
        <f t="shared" si="61"/>
        <v>17</v>
      </c>
      <c r="AN40" s="136">
        <v>8</v>
      </c>
      <c r="AO40" s="92">
        <f t="shared" si="62"/>
        <v>0</v>
      </c>
      <c r="AP40" s="96">
        <f t="shared" si="63"/>
        <v>0</v>
      </c>
      <c r="AQ40" s="100">
        <f t="shared" si="64"/>
        <v>0</v>
      </c>
      <c r="AR40" s="40"/>
      <c r="AS40" s="236">
        <f t="shared" si="80"/>
        <v>12</v>
      </c>
      <c r="AT40" s="253" t="s">
        <v>46</v>
      </c>
      <c r="AU40" s="238">
        <v>357</v>
      </c>
      <c r="AV40" s="254" t="s">
        <v>151</v>
      </c>
      <c r="AW40" s="246">
        <v>4</v>
      </c>
      <c r="AX40" s="93"/>
      <c r="AY40" s="97"/>
      <c r="AZ40" s="101"/>
      <c r="BA40" s="104">
        <v>1</v>
      </c>
      <c r="BB40" s="133">
        <v>11</v>
      </c>
      <c r="BC40" s="135">
        <v>14</v>
      </c>
      <c r="BD40" s="92">
        <f t="shared" si="65"/>
        <v>0</v>
      </c>
      <c r="BE40" s="96">
        <f t="shared" si="66"/>
        <v>0</v>
      </c>
      <c r="BF40" s="100">
        <f t="shared" si="67"/>
        <v>0</v>
      </c>
      <c r="BG40" s="40"/>
      <c r="BH40" s="171">
        <f t="shared" si="17"/>
        <v>12</v>
      </c>
      <c r="BI40" s="292" t="s">
        <v>68</v>
      </c>
      <c r="BJ40" s="276">
        <v>0.32500000000000001</v>
      </c>
      <c r="BK40" s="72">
        <v>3</v>
      </c>
      <c r="BL40" s="93"/>
      <c r="BM40" s="97"/>
      <c r="BN40" s="101"/>
      <c r="BO40" s="104">
        <v>1</v>
      </c>
      <c r="BP40" s="134">
        <v>7</v>
      </c>
      <c r="BQ40" s="136">
        <v>24</v>
      </c>
      <c r="BR40" s="92">
        <f t="shared" si="68"/>
        <v>0</v>
      </c>
      <c r="BS40" s="96">
        <f t="shared" si="69"/>
        <v>0</v>
      </c>
      <c r="BT40" s="100">
        <f t="shared" si="70"/>
        <v>0</v>
      </c>
      <c r="BU40" s="40"/>
      <c r="BV40" s="176">
        <f t="shared" si="31"/>
        <v>12</v>
      </c>
      <c r="BW40" s="253" t="s">
        <v>45</v>
      </c>
      <c r="BX40" s="287">
        <v>0.34097222222222218</v>
      </c>
      <c r="BY40" s="67">
        <v>3</v>
      </c>
      <c r="BZ40" s="93"/>
      <c r="CA40" s="97"/>
      <c r="CB40" s="101"/>
      <c r="CC40" s="104">
        <v>1</v>
      </c>
      <c r="CD40" s="133">
        <v>24</v>
      </c>
      <c r="CE40" s="135">
        <v>10</v>
      </c>
      <c r="CF40" s="92">
        <f t="shared" si="71"/>
        <v>0</v>
      </c>
      <c r="CG40" s="96">
        <f t="shared" si="72"/>
        <v>0</v>
      </c>
      <c r="CH40" s="100">
        <f t="shared" si="73"/>
        <v>0</v>
      </c>
      <c r="CI40" s="40"/>
      <c r="CJ40" s="180">
        <f t="shared" si="24"/>
        <v>12</v>
      </c>
      <c r="CK40" s="74" t="s">
        <v>213</v>
      </c>
      <c r="CL40" s="47">
        <v>0.27916666666666667</v>
      </c>
      <c r="CM40" s="72">
        <f>IF(ISNUMBER(CJ40)=FALSE,"",SUM(CQ40:CQ$43))</f>
        <v>4</v>
      </c>
      <c r="CN40" s="93"/>
      <c r="CO40" s="97"/>
      <c r="CP40" s="101"/>
      <c r="CQ40" s="104">
        <f t="shared" si="30"/>
        <v>1</v>
      </c>
      <c r="CR40" s="134">
        <f t="shared" si="74"/>
        <v>31</v>
      </c>
      <c r="CS40" s="136">
        <f t="shared" si="75"/>
        <v>4</v>
      </c>
      <c r="CT40" s="92">
        <f t="shared" si="76"/>
        <v>0</v>
      </c>
      <c r="CU40" s="96">
        <f t="shared" si="77"/>
        <v>0</v>
      </c>
      <c r="CV40" s="100">
        <f t="shared" si="78"/>
        <v>0</v>
      </c>
      <c r="CW40" s="40"/>
      <c r="CX40" s="35"/>
    </row>
    <row r="41" spans="1:102" ht="15" customHeight="1">
      <c r="A41" s="42"/>
      <c r="B41" s="324"/>
      <c r="C41" s="20">
        <v>13</v>
      </c>
      <c r="D41" s="224">
        <f t="shared" si="53"/>
        <v>13</v>
      </c>
      <c r="E41" s="228" t="s">
        <v>67</v>
      </c>
      <c r="F41" s="228">
        <v>1990</v>
      </c>
      <c r="G41" s="226">
        <f t="shared" si="54"/>
        <v>2</v>
      </c>
      <c r="H41" s="226"/>
      <c r="I41" s="225">
        <f t="shared" si="79"/>
        <v>24</v>
      </c>
      <c r="J41" s="128">
        <f t="shared" si="55"/>
        <v>0</v>
      </c>
      <c r="K41" s="130">
        <f t="shared" si="56"/>
        <v>0</v>
      </c>
      <c r="L41" s="227">
        <f t="shared" si="57"/>
        <v>0</v>
      </c>
      <c r="M41" s="66"/>
      <c r="N41" s="163">
        <f t="shared" si="6"/>
        <v>13</v>
      </c>
      <c r="O41" s="69" t="s">
        <v>44</v>
      </c>
      <c r="P41" s="217">
        <v>145.5</v>
      </c>
      <c r="Q41" s="70">
        <v>0.45624999999999999</v>
      </c>
      <c r="R41" s="67">
        <v>3</v>
      </c>
      <c r="S41" s="93"/>
      <c r="T41" s="97"/>
      <c r="U41" s="101"/>
      <c r="V41" s="104">
        <v>1</v>
      </c>
      <c r="W41" s="133">
        <v>13</v>
      </c>
      <c r="X41" s="135">
        <v>3</v>
      </c>
      <c r="Y41" s="92">
        <f t="shared" si="58"/>
        <v>0</v>
      </c>
      <c r="Z41" s="96">
        <f t="shared" si="59"/>
        <v>0</v>
      </c>
      <c r="AA41" s="100">
        <f t="shared" si="60"/>
        <v>0</v>
      </c>
      <c r="AB41" s="40"/>
      <c r="AC41" s="171">
        <f t="shared" si="42"/>
        <v>13</v>
      </c>
      <c r="AD41" s="21" t="s">
        <v>45</v>
      </c>
      <c r="AE41" s="47">
        <v>0.22504629629629624</v>
      </c>
      <c r="AF41" s="47">
        <v>0.24291666666666667</v>
      </c>
      <c r="AG41" s="47">
        <v>0.46796296296296291</v>
      </c>
      <c r="AH41" s="72">
        <f>IF(ISNUMBER(AC41)=FALSE,"",SUM(AL41:AL$43))</f>
        <v>3</v>
      </c>
      <c r="AI41" s="93"/>
      <c r="AJ41" s="97"/>
      <c r="AK41" s="101"/>
      <c r="AL41" s="104">
        <f t="shared" si="44"/>
        <v>1</v>
      </c>
      <c r="AM41" s="134">
        <f t="shared" si="61"/>
        <v>16</v>
      </c>
      <c r="AN41" s="136">
        <v>5</v>
      </c>
      <c r="AO41" s="92">
        <f t="shared" si="62"/>
        <v>0</v>
      </c>
      <c r="AP41" s="96">
        <f t="shared" si="63"/>
        <v>0</v>
      </c>
      <c r="AQ41" s="100">
        <f t="shared" si="64"/>
        <v>0</v>
      </c>
      <c r="AR41" s="40"/>
      <c r="AS41" s="236">
        <f t="shared" si="80"/>
        <v>13</v>
      </c>
      <c r="AT41" s="253" t="s">
        <v>110</v>
      </c>
      <c r="AU41" s="238">
        <v>357</v>
      </c>
      <c r="AV41" s="254" t="s">
        <v>152</v>
      </c>
      <c r="AW41" s="246">
        <v>3</v>
      </c>
      <c r="AX41" s="93"/>
      <c r="AY41" s="97"/>
      <c r="AZ41" s="101"/>
      <c r="BA41" s="104">
        <v>1</v>
      </c>
      <c r="BB41" s="133">
        <v>22</v>
      </c>
      <c r="BC41" s="135">
        <v>3</v>
      </c>
      <c r="BD41" s="92">
        <f t="shared" si="65"/>
        <v>0</v>
      </c>
      <c r="BE41" s="96">
        <f t="shared" si="66"/>
        <v>0</v>
      </c>
      <c r="BF41" s="100">
        <f t="shared" si="67"/>
        <v>0</v>
      </c>
      <c r="BG41" s="40"/>
      <c r="BH41" s="171">
        <f t="shared" si="17"/>
        <v>13</v>
      </c>
      <c r="BI41" s="292" t="s">
        <v>45</v>
      </c>
      <c r="BJ41" s="276">
        <v>0.33888888888888885</v>
      </c>
      <c r="BK41" s="72">
        <v>2</v>
      </c>
      <c r="BL41" s="93"/>
      <c r="BM41" s="97"/>
      <c r="BN41" s="101"/>
      <c r="BO41" s="104">
        <v>1</v>
      </c>
      <c r="BP41" s="134">
        <v>22</v>
      </c>
      <c r="BQ41" s="136">
        <v>7</v>
      </c>
      <c r="BR41" s="92">
        <f t="shared" si="68"/>
        <v>0</v>
      </c>
      <c r="BS41" s="96">
        <f t="shared" si="69"/>
        <v>0</v>
      </c>
      <c r="BT41" s="100">
        <f t="shared" si="70"/>
        <v>0</v>
      </c>
      <c r="BU41" s="40"/>
      <c r="BV41" s="176">
        <f t="shared" si="31"/>
        <v>13</v>
      </c>
      <c r="BW41" s="253" t="s">
        <v>50</v>
      </c>
      <c r="BX41" s="287">
        <v>0.38819444444444434</v>
      </c>
      <c r="BY41" s="67">
        <v>2</v>
      </c>
      <c r="BZ41" s="93"/>
      <c r="CA41" s="97"/>
      <c r="CB41" s="101"/>
      <c r="CC41" s="104">
        <v>1</v>
      </c>
      <c r="CD41" s="133">
        <v>14</v>
      </c>
      <c r="CE41" s="135">
        <v>16</v>
      </c>
      <c r="CF41" s="92">
        <f t="shared" si="71"/>
        <v>0</v>
      </c>
      <c r="CG41" s="96">
        <f t="shared" si="72"/>
        <v>0</v>
      </c>
      <c r="CH41" s="100">
        <f t="shared" si="73"/>
        <v>0</v>
      </c>
      <c r="CI41" s="40"/>
      <c r="CJ41" s="180">
        <f t="shared" si="24"/>
        <v>13</v>
      </c>
      <c r="CK41" s="74" t="s">
        <v>214</v>
      </c>
      <c r="CL41" s="47">
        <v>0.28888888888888892</v>
      </c>
      <c r="CM41" s="72">
        <f>IF(ISNUMBER(CJ41)=FALSE,"",SUM(CQ41:CQ$43))</f>
        <v>3</v>
      </c>
      <c r="CN41" s="93"/>
      <c r="CO41" s="97"/>
      <c r="CP41" s="101"/>
      <c r="CQ41" s="104">
        <f t="shared" si="30"/>
        <v>1</v>
      </c>
      <c r="CR41" s="134">
        <f t="shared" si="74"/>
        <v>33</v>
      </c>
      <c r="CS41" s="136">
        <f t="shared" si="75"/>
        <v>3</v>
      </c>
      <c r="CT41" s="92">
        <f t="shared" si="76"/>
        <v>0</v>
      </c>
      <c r="CU41" s="96">
        <f t="shared" si="77"/>
        <v>0</v>
      </c>
      <c r="CV41" s="100">
        <f t="shared" si="78"/>
        <v>0</v>
      </c>
      <c r="CW41" s="40"/>
      <c r="CX41" s="35"/>
    </row>
    <row r="42" spans="1:102" ht="15" customHeight="1">
      <c r="A42" s="42"/>
      <c r="B42" s="324"/>
      <c r="C42" s="20">
        <v>14</v>
      </c>
      <c r="D42" s="114">
        <f t="shared" si="53"/>
        <v>14</v>
      </c>
      <c r="E42" s="20" t="s">
        <v>42</v>
      </c>
      <c r="F42" s="20">
        <v>1981</v>
      </c>
      <c r="G42" s="115">
        <f t="shared" si="54"/>
        <v>2</v>
      </c>
      <c r="H42" s="115"/>
      <c r="I42" s="20">
        <f t="shared" si="79"/>
        <v>21</v>
      </c>
      <c r="J42" s="128">
        <f t="shared" si="55"/>
        <v>0</v>
      </c>
      <c r="K42" s="130">
        <f t="shared" si="56"/>
        <v>0</v>
      </c>
      <c r="L42" s="132">
        <f t="shared" si="57"/>
        <v>0</v>
      </c>
      <c r="M42" s="66"/>
      <c r="N42" s="163">
        <f t="shared" si="6"/>
        <v>14</v>
      </c>
      <c r="O42" s="69" t="s">
        <v>45</v>
      </c>
      <c r="P42" s="217">
        <v>145.5</v>
      </c>
      <c r="Q42" s="70">
        <v>0.46875000000000006</v>
      </c>
      <c r="R42" s="67">
        <v>2</v>
      </c>
      <c r="S42" s="93"/>
      <c r="T42" s="97"/>
      <c r="U42" s="101"/>
      <c r="V42" s="104">
        <v>1</v>
      </c>
      <c r="W42" s="133">
        <v>14</v>
      </c>
      <c r="X42" s="135">
        <v>2</v>
      </c>
      <c r="Y42" s="92">
        <f t="shared" si="58"/>
        <v>0</v>
      </c>
      <c r="Z42" s="96">
        <f t="shared" si="59"/>
        <v>0</v>
      </c>
      <c r="AA42" s="100">
        <f t="shared" si="60"/>
        <v>0</v>
      </c>
      <c r="AB42" s="40"/>
      <c r="AC42" s="171">
        <f t="shared" si="42"/>
        <v>14</v>
      </c>
      <c r="AD42" s="21" t="s">
        <v>70</v>
      </c>
      <c r="AE42" s="47">
        <v>0.20376157407407403</v>
      </c>
      <c r="AF42" s="47">
        <v>0.26912037037037034</v>
      </c>
      <c r="AG42" s="47">
        <v>0.47288194444444437</v>
      </c>
      <c r="AH42" s="72">
        <f>IF(ISNUMBER(AC42)=FALSE,"",SUM(AL42:AL$43))</f>
        <v>2</v>
      </c>
      <c r="AI42" s="93"/>
      <c r="AJ42" s="97"/>
      <c r="AK42" s="101"/>
      <c r="AL42" s="104">
        <f t="shared" si="44"/>
        <v>1</v>
      </c>
      <c r="AM42" s="134">
        <f t="shared" si="61"/>
        <v>35</v>
      </c>
      <c r="AN42" s="136">
        <v>2</v>
      </c>
      <c r="AO42" s="92">
        <f t="shared" si="62"/>
        <v>0</v>
      </c>
      <c r="AP42" s="96">
        <f t="shared" si="63"/>
        <v>0</v>
      </c>
      <c r="AQ42" s="100">
        <f t="shared" si="64"/>
        <v>0</v>
      </c>
      <c r="AR42" s="40"/>
      <c r="AS42" s="236">
        <f t="shared" si="80"/>
        <v>14</v>
      </c>
      <c r="AT42" s="253" t="s">
        <v>111</v>
      </c>
      <c r="AU42" s="238">
        <v>355</v>
      </c>
      <c r="AV42" s="254" t="s">
        <v>153</v>
      </c>
      <c r="AW42" s="246">
        <v>2</v>
      </c>
      <c r="AX42" s="93"/>
      <c r="AY42" s="97"/>
      <c r="AZ42" s="101"/>
      <c r="BA42" s="104">
        <v>1</v>
      </c>
      <c r="BB42" s="133">
        <v>23</v>
      </c>
      <c r="BC42" s="135">
        <v>2</v>
      </c>
      <c r="BD42" s="92">
        <f t="shared" si="65"/>
        <v>0</v>
      </c>
      <c r="BE42" s="96">
        <f t="shared" si="66"/>
        <v>0</v>
      </c>
      <c r="BF42" s="100">
        <f t="shared" si="67"/>
        <v>0</v>
      </c>
      <c r="BG42" s="40"/>
      <c r="BH42" s="171">
        <f t="shared" si="17"/>
        <v>14</v>
      </c>
      <c r="BI42" s="293" t="s">
        <v>116</v>
      </c>
      <c r="BJ42" s="276">
        <v>0.44166666666666665</v>
      </c>
      <c r="BK42" s="72">
        <v>1</v>
      </c>
      <c r="BL42" s="93"/>
      <c r="BM42" s="97"/>
      <c r="BN42" s="101"/>
      <c r="BO42" s="104">
        <v>1</v>
      </c>
      <c r="BP42" s="134">
        <v>28</v>
      </c>
      <c r="BQ42" s="136">
        <v>1</v>
      </c>
      <c r="BR42" s="92">
        <f t="shared" si="68"/>
        <v>6</v>
      </c>
      <c r="BS42" s="96">
        <f t="shared" si="69"/>
        <v>0</v>
      </c>
      <c r="BT42" s="100">
        <f t="shared" si="70"/>
        <v>0</v>
      </c>
      <c r="BU42" s="40"/>
      <c r="BV42" s="176">
        <f t="shared" si="31"/>
        <v>14</v>
      </c>
      <c r="BW42" s="253" t="s">
        <v>206</v>
      </c>
      <c r="BX42" s="287">
        <v>0.41458333333333325</v>
      </c>
      <c r="BY42" s="67">
        <v>1</v>
      </c>
      <c r="BZ42" s="93"/>
      <c r="CA42" s="97"/>
      <c r="CB42" s="101"/>
      <c r="CC42" s="104">
        <v>1</v>
      </c>
      <c r="CD42" s="133">
        <v>33</v>
      </c>
      <c r="CE42" s="135">
        <v>1</v>
      </c>
      <c r="CF42" s="92">
        <f t="shared" si="71"/>
        <v>0</v>
      </c>
      <c r="CG42" s="96">
        <f t="shared" si="72"/>
        <v>0</v>
      </c>
      <c r="CH42" s="100">
        <f t="shared" si="73"/>
        <v>0</v>
      </c>
      <c r="CI42" s="40"/>
      <c r="CJ42" s="180">
        <f t="shared" si="24"/>
        <v>14</v>
      </c>
      <c r="CK42" s="74" t="s">
        <v>215</v>
      </c>
      <c r="CL42" s="47">
        <v>0.2902777777777778</v>
      </c>
      <c r="CM42" s="72">
        <f>IF(ISNUMBER(CJ42)=FALSE,"",SUM(CQ41:CQ$44))</f>
        <v>4</v>
      </c>
      <c r="CN42" s="93"/>
      <c r="CO42" s="97"/>
      <c r="CP42" s="101"/>
      <c r="CQ42" s="104">
        <f t="shared" si="30"/>
        <v>1</v>
      </c>
      <c r="CR42" s="134">
        <f t="shared" si="74"/>
        <v>32</v>
      </c>
      <c r="CS42" s="136">
        <f t="shared" si="75"/>
        <v>4</v>
      </c>
      <c r="CT42" s="92">
        <f t="shared" si="76"/>
        <v>0</v>
      </c>
      <c r="CU42" s="96">
        <f t="shared" si="77"/>
        <v>0</v>
      </c>
      <c r="CV42" s="100">
        <f t="shared" si="78"/>
        <v>0</v>
      </c>
      <c r="CW42" s="40"/>
      <c r="CX42" s="35"/>
    </row>
    <row r="43" spans="1:102" ht="15" customHeight="1">
      <c r="A43" s="42"/>
      <c r="B43" s="324"/>
      <c r="C43" s="20">
        <v>15</v>
      </c>
      <c r="D43" s="114">
        <f t="shared" si="53"/>
        <v>15</v>
      </c>
      <c r="E43" s="20" t="s">
        <v>47</v>
      </c>
      <c r="F43" s="20">
        <v>1978</v>
      </c>
      <c r="G43" s="115">
        <f t="shared" si="54"/>
        <v>4</v>
      </c>
      <c r="H43" s="115"/>
      <c r="I43" s="20">
        <f t="shared" si="79"/>
        <v>20</v>
      </c>
      <c r="J43" s="128">
        <f t="shared" si="55"/>
        <v>15</v>
      </c>
      <c r="K43" s="130">
        <f t="shared" si="56"/>
        <v>0</v>
      </c>
      <c r="L43" s="132">
        <f t="shared" si="57"/>
        <v>0</v>
      </c>
      <c r="M43" s="66"/>
      <c r="N43" s="163">
        <f t="shared" si="6"/>
        <v>15</v>
      </c>
      <c r="O43" s="69" t="s">
        <v>48</v>
      </c>
      <c r="P43" s="217">
        <v>118.5</v>
      </c>
      <c r="Q43" s="70">
        <v>0.39374999999999999</v>
      </c>
      <c r="R43" s="67">
        <v>1</v>
      </c>
      <c r="S43" s="93"/>
      <c r="T43" s="97"/>
      <c r="U43" s="101"/>
      <c r="V43" s="104">
        <v>1</v>
      </c>
      <c r="W43" s="133">
        <v>15</v>
      </c>
      <c r="X43" s="135">
        <v>1</v>
      </c>
      <c r="Y43" s="92">
        <f t="shared" si="58"/>
        <v>0</v>
      </c>
      <c r="Z43" s="96">
        <f t="shared" si="59"/>
        <v>0</v>
      </c>
      <c r="AA43" s="100">
        <f t="shared" si="60"/>
        <v>0</v>
      </c>
      <c r="AB43" s="40"/>
      <c r="AC43" s="171">
        <f t="shared" si="42"/>
        <v>15</v>
      </c>
      <c r="AD43" s="21" t="s">
        <v>71</v>
      </c>
      <c r="AE43" s="47">
        <v>0.23570601851851847</v>
      </c>
      <c r="AF43" s="47">
        <v>0.23797453703703703</v>
      </c>
      <c r="AG43" s="47">
        <v>0.47368055555555549</v>
      </c>
      <c r="AH43" s="72">
        <f>IF(ISNUMBER(AC43)=FALSE,"",SUM(AL43:AL$43))</f>
        <v>1</v>
      </c>
      <c r="AI43" s="93"/>
      <c r="AJ43" s="97"/>
      <c r="AK43" s="101"/>
      <c r="AL43" s="104">
        <f t="shared" si="44"/>
        <v>1</v>
      </c>
      <c r="AM43" s="134">
        <f t="shared" si="61"/>
        <v>38</v>
      </c>
      <c r="AN43" s="136">
        <v>1</v>
      </c>
      <c r="AO43" s="92">
        <f t="shared" si="62"/>
        <v>0</v>
      </c>
      <c r="AP43" s="96">
        <f t="shared" si="63"/>
        <v>0</v>
      </c>
      <c r="AQ43" s="100">
        <f t="shared" si="64"/>
        <v>0</v>
      </c>
      <c r="AR43" s="40"/>
      <c r="AS43" s="236">
        <f t="shared" si="80"/>
        <v>15</v>
      </c>
      <c r="AT43" s="253" t="s">
        <v>41</v>
      </c>
      <c r="AU43" s="238">
        <v>354</v>
      </c>
      <c r="AV43" s="254" t="s">
        <v>154</v>
      </c>
      <c r="AW43" s="246">
        <v>1</v>
      </c>
      <c r="AX43" s="93"/>
      <c r="AY43" s="97"/>
      <c r="AZ43" s="101"/>
      <c r="BA43" s="104">
        <v>1</v>
      </c>
      <c r="BB43" s="133">
        <v>19</v>
      </c>
      <c r="BC43" s="135">
        <v>6</v>
      </c>
      <c r="BD43" s="92">
        <f t="shared" si="65"/>
        <v>0</v>
      </c>
      <c r="BE43" s="96">
        <f t="shared" si="66"/>
        <v>0</v>
      </c>
      <c r="BF43" s="100">
        <f t="shared" si="67"/>
        <v>0</v>
      </c>
      <c r="BG43" s="40"/>
      <c r="BH43" s="171" t="str">
        <f t="shared" si="17"/>
        <v/>
      </c>
      <c r="BI43" s="72"/>
      <c r="BJ43" s="61"/>
      <c r="BK43" s="72" t="str">
        <f>IF(ISNUMBER(BH43)=FALSE,"",SUM(BO43:BO$43))</f>
        <v/>
      </c>
      <c r="BL43" s="93"/>
      <c r="BM43" s="97"/>
      <c r="BN43" s="101"/>
      <c r="BO43" s="104" t="str">
        <f t="shared" si="47"/>
        <v/>
      </c>
      <c r="BP43" s="134" t="str">
        <f t="shared" ref="BP43:BP87" si="84">IF(ISNUMBER(BH43)=FALSE,"",SUMIF($E$29:$E$98,BI43,$D$29:$D$98))</f>
        <v/>
      </c>
      <c r="BQ43" s="136" t="str">
        <f t="shared" ref="BQ43:BQ87" si="85">IF(ISNUMBER(BH43)=FALSE,"",SUMIF($E$29:$E$98,BI43,$I$29:$I$98))</f>
        <v/>
      </c>
      <c r="BR43" s="92">
        <f t="shared" si="68"/>
        <v>0</v>
      </c>
      <c r="BS43" s="96">
        <f t="shared" si="69"/>
        <v>0</v>
      </c>
      <c r="BT43" s="100">
        <f t="shared" si="70"/>
        <v>0</v>
      </c>
      <c r="BU43" s="40"/>
      <c r="BV43" s="176">
        <v>15</v>
      </c>
      <c r="BW43" s="69" t="s">
        <v>53</v>
      </c>
      <c r="BX43" s="70" t="s">
        <v>177</v>
      </c>
      <c r="BY43" s="67"/>
      <c r="BZ43" s="93"/>
      <c r="CA43" s="97"/>
      <c r="CB43" s="101"/>
      <c r="CC43" s="104"/>
      <c r="CD43" s="133">
        <v>39</v>
      </c>
      <c r="CE43" s="268">
        <v>9</v>
      </c>
      <c r="CF43" s="92">
        <f t="shared" si="71"/>
        <v>9</v>
      </c>
      <c r="CG43" s="96">
        <f t="shared" si="72"/>
        <v>0</v>
      </c>
      <c r="CH43" s="100">
        <f t="shared" si="73"/>
        <v>0</v>
      </c>
      <c r="CI43" s="40"/>
      <c r="CJ43" s="180">
        <f t="shared" si="24"/>
        <v>15</v>
      </c>
      <c r="CK43" s="74" t="s">
        <v>216</v>
      </c>
      <c r="CL43" s="47">
        <v>0.32708333333333334</v>
      </c>
      <c r="CM43" s="72">
        <f>IF(ISNUMBER(CJ43)=FALSE,"",SUM(CQ40:CQ$46))</f>
        <v>6</v>
      </c>
      <c r="CN43" s="93"/>
      <c r="CO43" s="97"/>
      <c r="CP43" s="101"/>
      <c r="CQ43" s="104">
        <f t="shared" si="30"/>
        <v>1</v>
      </c>
      <c r="CR43" s="134">
        <f t="shared" si="74"/>
        <v>28</v>
      </c>
      <c r="CS43" s="136">
        <f t="shared" si="75"/>
        <v>6</v>
      </c>
      <c r="CT43" s="92">
        <f t="shared" si="76"/>
        <v>0</v>
      </c>
      <c r="CU43" s="96">
        <f t="shared" si="77"/>
        <v>0</v>
      </c>
      <c r="CV43" s="100">
        <f t="shared" si="78"/>
        <v>0</v>
      </c>
      <c r="CW43" s="40"/>
      <c r="CX43" s="35"/>
    </row>
    <row r="44" spans="1:102" ht="15" customHeight="1">
      <c r="A44" s="42"/>
      <c r="B44" s="324"/>
      <c r="C44" s="20">
        <v>16</v>
      </c>
      <c r="D44" s="114">
        <f t="shared" si="53"/>
        <v>16</v>
      </c>
      <c r="E44" s="20" t="s">
        <v>45</v>
      </c>
      <c r="F44" s="20">
        <v>1968</v>
      </c>
      <c r="G44" s="115">
        <f t="shared" si="54"/>
        <v>5</v>
      </c>
      <c r="H44" s="115"/>
      <c r="I44" s="20">
        <f>SUMIF($O$29:$O$43,E44,$R$29:$R$43)+SUMIF($AD$29:$AD$43,E44,$AH$29:$AH$43)+SUMIF($AT$29:$AT$43,E44,$AW$29:$AW$43)+SUMIF($BI$29:$BI$43,E44,$BK$29:$BK$43)+SUMIF($BW$29:$BW$43,E44,$BY$29:$BY$43)+SUMIF($CK$29:$CK$43,E44,$CM$29:$CM$43)-R42</f>
        <v>17</v>
      </c>
      <c r="J44" s="128">
        <f t="shared" si="55"/>
        <v>0</v>
      </c>
      <c r="K44" s="130">
        <f t="shared" si="56"/>
        <v>0</v>
      </c>
      <c r="L44" s="132">
        <f t="shared" si="57"/>
        <v>0</v>
      </c>
      <c r="M44" s="66"/>
      <c r="N44" s="163">
        <f t="shared" si="6"/>
        <v>16</v>
      </c>
      <c r="O44" s="69" t="s">
        <v>51</v>
      </c>
      <c r="P44" s="217">
        <v>118.5</v>
      </c>
      <c r="Q44" s="70">
        <v>0.43124999999999997</v>
      </c>
      <c r="R44" s="23">
        <v>3</v>
      </c>
      <c r="S44" s="93">
        <v>3</v>
      </c>
      <c r="T44" s="97"/>
      <c r="U44" s="101"/>
      <c r="V44" s="104">
        <v>1</v>
      </c>
      <c r="W44" s="133">
        <v>16</v>
      </c>
      <c r="X44" s="23">
        <v>3</v>
      </c>
      <c r="Y44" s="92">
        <f t="shared" si="58"/>
        <v>3</v>
      </c>
      <c r="Z44" s="96">
        <f t="shared" si="59"/>
        <v>0</v>
      </c>
      <c r="AA44" s="100">
        <f t="shared" si="60"/>
        <v>0</v>
      </c>
      <c r="AB44" s="40"/>
      <c r="AC44" s="171">
        <f t="shared" si="42"/>
        <v>16</v>
      </c>
      <c r="AD44" s="21" t="s">
        <v>48</v>
      </c>
      <c r="AE44" s="47">
        <v>0.25099537037037034</v>
      </c>
      <c r="AF44" s="47">
        <v>0.25474537037037037</v>
      </c>
      <c r="AG44" s="47">
        <v>0.50574074074074071</v>
      </c>
      <c r="AH44" s="25">
        <f t="shared" ref="AH44:AH87" si="86">IF(AI44&gt;0,AI44,IF(AJ44&gt;0,AJ44,IF(AK44&gt;0,AK44,"")))</f>
        <v>4</v>
      </c>
      <c r="AI44" s="93">
        <f>IF(ISNUMBER(AC44)=FALSE,"",SUM(AL44:AL$58))</f>
        <v>4</v>
      </c>
      <c r="AJ44" s="97"/>
      <c r="AK44" s="101"/>
      <c r="AL44" s="104">
        <f t="shared" si="44"/>
        <v>1</v>
      </c>
      <c r="AM44" s="134">
        <f t="shared" si="61"/>
        <v>37</v>
      </c>
      <c r="AN44" s="136">
        <v>1</v>
      </c>
      <c r="AO44" s="92">
        <f t="shared" si="62"/>
        <v>4</v>
      </c>
      <c r="AP44" s="96">
        <f t="shared" si="63"/>
        <v>0</v>
      </c>
      <c r="AQ44" s="100">
        <f t="shared" si="64"/>
        <v>0</v>
      </c>
      <c r="AR44" s="40"/>
      <c r="AS44" s="236">
        <f t="shared" si="80"/>
        <v>16</v>
      </c>
      <c r="AT44" s="253" t="s">
        <v>47</v>
      </c>
      <c r="AU44" s="238">
        <v>356</v>
      </c>
      <c r="AV44" s="254" t="s">
        <v>155</v>
      </c>
      <c r="AW44" s="247">
        <v>15</v>
      </c>
      <c r="AX44" s="93">
        <v>15</v>
      </c>
      <c r="AY44" s="97"/>
      <c r="AZ44" s="101"/>
      <c r="BA44" s="104">
        <v>1</v>
      </c>
      <c r="BB44" s="133">
        <v>13</v>
      </c>
      <c r="BC44" s="135">
        <v>12</v>
      </c>
      <c r="BD44" s="92">
        <f t="shared" si="65"/>
        <v>15</v>
      </c>
      <c r="BE44" s="96">
        <f t="shared" si="66"/>
        <v>0</v>
      </c>
      <c r="BF44" s="100">
        <f t="shared" si="67"/>
        <v>0</v>
      </c>
      <c r="BG44" s="40"/>
      <c r="BH44" s="171" t="str">
        <f t="shared" si="17"/>
        <v/>
      </c>
      <c r="BI44" s="74"/>
      <c r="BJ44" s="47"/>
      <c r="BK44" s="25" t="str">
        <f t="shared" ref="BK44:BK87" si="87">IF(BL44&gt;0,BL44,IF(BM44&gt;0,BM44,IF(BN44&gt;0,BN44,"")))</f>
        <v/>
      </c>
      <c r="BL44" s="93" t="str">
        <f>IF(ISNUMBER(BH44)=FALSE,"",SUM(BO44:BO$58))</f>
        <v/>
      </c>
      <c r="BM44" s="97"/>
      <c r="BN44" s="101"/>
      <c r="BO44" s="104" t="str">
        <f t="shared" si="47"/>
        <v/>
      </c>
      <c r="BP44" s="134" t="str">
        <f t="shared" si="84"/>
        <v/>
      </c>
      <c r="BQ44" s="136" t="str">
        <f t="shared" si="85"/>
        <v/>
      </c>
      <c r="BR44" s="92">
        <f t="shared" si="68"/>
        <v>0</v>
      </c>
      <c r="BS44" s="96">
        <f t="shared" si="69"/>
        <v>0</v>
      </c>
      <c r="BT44" s="100">
        <f t="shared" si="70"/>
        <v>0</v>
      </c>
      <c r="BU44" s="40"/>
      <c r="BV44" s="176" t="str">
        <f t="shared" si="31"/>
        <v/>
      </c>
      <c r="BW44" s="69"/>
      <c r="BX44" s="70"/>
      <c r="BY44" s="23" t="str">
        <f t="shared" ref="BY44:BY87" si="88">IF(BZ44&gt;0,BZ44,IF(CA44&gt;0,CA44,IF(CB44&gt;0,CB44,"")))</f>
        <v/>
      </c>
      <c r="BZ44" s="93" t="str">
        <f>IF(ISNUMBER(BV44)=FALSE,"",SUM(CC44:CC$58))</f>
        <v/>
      </c>
      <c r="CA44" s="97"/>
      <c r="CB44" s="101"/>
      <c r="CC44" s="104" t="str">
        <f t="shared" si="32"/>
        <v/>
      </c>
      <c r="CD44" s="133" t="str">
        <f t="shared" ref="CD44:CD87" si="89">IF(ISNUMBER(BV44)=FALSE,"",SUMIF($E$29:$E$98,BW44,$D$29:$D$98))</f>
        <v/>
      </c>
      <c r="CE44" s="135" t="str">
        <f t="shared" ref="CE44:CE87" si="90">IF(ISNUMBER(BV44)=FALSE,"",SUMIF($E$29:$E$98,BW44,$I$29:$I$98))</f>
        <v/>
      </c>
      <c r="CF44" s="92">
        <f t="shared" si="71"/>
        <v>0</v>
      </c>
      <c r="CG44" s="96">
        <f t="shared" si="72"/>
        <v>0</v>
      </c>
      <c r="CH44" s="100">
        <f t="shared" si="73"/>
        <v>0</v>
      </c>
      <c r="CI44" s="40"/>
      <c r="CJ44" s="180">
        <f t="shared" si="24"/>
        <v>16</v>
      </c>
      <c r="CK44" s="74" t="s">
        <v>138</v>
      </c>
      <c r="CL44" s="47">
        <v>0.34583333333333338</v>
      </c>
      <c r="CM44" s="25">
        <f t="shared" ref="CM44:CM87" si="91">IF(CN44&gt;0,CN44,IF(CO44&gt;0,CO44,IF(CP44&gt;0,CP44,"")))</f>
        <v>2</v>
      </c>
      <c r="CN44" s="93">
        <f>IF(ISNUMBER(CJ44)=FALSE,"",SUM(CQ44:CQ$58))</f>
        <v>2</v>
      </c>
      <c r="CO44" s="97"/>
      <c r="CP44" s="101"/>
      <c r="CQ44" s="104">
        <f t="shared" si="30"/>
        <v>1</v>
      </c>
      <c r="CR44" s="134">
        <f t="shared" si="74"/>
        <v>53</v>
      </c>
      <c r="CS44" s="136">
        <f t="shared" si="75"/>
        <v>0</v>
      </c>
      <c r="CT44" s="92">
        <f t="shared" si="76"/>
        <v>2</v>
      </c>
      <c r="CU44" s="96">
        <f t="shared" si="77"/>
        <v>0</v>
      </c>
      <c r="CV44" s="100">
        <f t="shared" si="78"/>
        <v>0</v>
      </c>
      <c r="CW44" s="40"/>
      <c r="CX44" s="35"/>
    </row>
    <row r="45" spans="1:102" ht="15" customHeight="1">
      <c r="A45" s="42"/>
      <c r="B45" s="324"/>
      <c r="C45" s="20">
        <v>17</v>
      </c>
      <c r="D45" s="224">
        <f t="shared" si="53"/>
        <v>17</v>
      </c>
      <c r="E45" s="20" t="s">
        <v>50</v>
      </c>
      <c r="F45" s="20">
        <v>2005</v>
      </c>
      <c r="G45" s="115">
        <f t="shared" si="54"/>
        <v>4</v>
      </c>
      <c r="H45" s="115"/>
      <c r="I45" s="20">
        <f t="shared" ref="I45:I98" si="92">SUMIF($O$29:$O$43,E45,$R$29:$R$43)+SUMIF($AD$29:$AD$43,E45,$AH$29:$AH$43)+SUMIF($AT$29:$AT$43,E45,$AW$29:$AW$43)+SUMIF($BI$29:$BI$43,E45,$BK$29:$BK$43)+SUMIF($BW$29:$BW$43,E45,$BY$29:$BY$43)+SUMIF($CK$29:$CK$43,E45,$CM$29:$CM$43)</f>
        <v>16</v>
      </c>
      <c r="J45" s="128">
        <f t="shared" si="55"/>
        <v>0</v>
      </c>
      <c r="K45" s="130">
        <f t="shared" si="56"/>
        <v>0</v>
      </c>
      <c r="L45" s="132">
        <f t="shared" si="57"/>
        <v>0</v>
      </c>
      <c r="M45" s="66"/>
      <c r="N45" s="163">
        <f t="shared" si="6"/>
        <v>17</v>
      </c>
      <c r="O45" s="69" t="s">
        <v>52</v>
      </c>
      <c r="P45" s="217">
        <v>106</v>
      </c>
      <c r="Q45" s="70">
        <v>0.3791666666666666</v>
      </c>
      <c r="R45" s="23">
        <v>2</v>
      </c>
      <c r="S45" s="93">
        <v>2</v>
      </c>
      <c r="T45" s="97"/>
      <c r="U45" s="101"/>
      <c r="V45" s="104">
        <v>1</v>
      </c>
      <c r="W45" s="133">
        <v>17</v>
      </c>
      <c r="X45" s="23">
        <v>2</v>
      </c>
      <c r="Y45" s="92">
        <f t="shared" si="58"/>
        <v>2</v>
      </c>
      <c r="Z45" s="96">
        <f t="shared" si="59"/>
        <v>0</v>
      </c>
      <c r="AA45" s="100">
        <f t="shared" si="60"/>
        <v>0</v>
      </c>
      <c r="AB45" s="40"/>
      <c r="AC45" s="171">
        <f t="shared" si="42"/>
        <v>17</v>
      </c>
      <c r="AD45" s="21" t="s">
        <v>72</v>
      </c>
      <c r="AE45" s="47">
        <v>0.23017361111111112</v>
      </c>
      <c r="AF45" s="47">
        <v>0.27766203703703696</v>
      </c>
      <c r="AG45" s="47">
        <v>0.50783564814814808</v>
      </c>
      <c r="AH45" s="25">
        <f t="shared" si="86"/>
        <v>3</v>
      </c>
      <c r="AI45" s="93">
        <f>IF(ISNUMBER(AC45)=FALSE,"",SUM(AL45:AL$58))</f>
        <v>3</v>
      </c>
      <c r="AJ45" s="97"/>
      <c r="AK45" s="101"/>
      <c r="AL45" s="104">
        <f t="shared" si="44"/>
        <v>1</v>
      </c>
      <c r="AM45" s="134">
        <f t="shared" si="61"/>
        <v>40</v>
      </c>
      <c r="AN45" s="232">
        <v>3</v>
      </c>
      <c r="AO45" s="92">
        <f t="shared" si="62"/>
        <v>3</v>
      </c>
      <c r="AP45" s="96">
        <f t="shared" si="63"/>
        <v>0</v>
      </c>
      <c r="AQ45" s="100">
        <f t="shared" si="64"/>
        <v>0</v>
      </c>
      <c r="AR45" s="40"/>
      <c r="AS45" s="236">
        <f t="shared" si="80"/>
        <v>17</v>
      </c>
      <c r="AT45" s="253" t="s">
        <v>72</v>
      </c>
      <c r="AU45" s="238">
        <v>353</v>
      </c>
      <c r="AV45" s="254" t="s">
        <v>156</v>
      </c>
      <c r="AW45" s="247">
        <v>14</v>
      </c>
      <c r="AX45" s="93">
        <v>14</v>
      </c>
      <c r="AY45" s="97"/>
      <c r="AZ45" s="101"/>
      <c r="BA45" s="104">
        <v>1</v>
      </c>
      <c r="BB45" s="133">
        <v>27</v>
      </c>
      <c r="BC45" s="268">
        <v>17</v>
      </c>
      <c r="BD45" s="92">
        <f t="shared" si="65"/>
        <v>17</v>
      </c>
      <c r="BE45" s="96">
        <f t="shared" si="66"/>
        <v>0</v>
      </c>
      <c r="BF45" s="100">
        <f t="shared" si="67"/>
        <v>0</v>
      </c>
      <c r="BG45" s="40"/>
      <c r="BH45" s="171" t="str">
        <f t="shared" si="17"/>
        <v/>
      </c>
      <c r="BI45" s="74"/>
      <c r="BJ45" s="47"/>
      <c r="BK45" s="25" t="str">
        <f t="shared" si="87"/>
        <v/>
      </c>
      <c r="BL45" s="93" t="str">
        <f>IF(ISNUMBER(BH45)=FALSE,"",SUM(BO45:BO$58))</f>
        <v/>
      </c>
      <c r="BM45" s="97"/>
      <c r="BN45" s="101"/>
      <c r="BO45" s="104" t="str">
        <f t="shared" si="47"/>
        <v/>
      </c>
      <c r="BP45" s="134" t="str">
        <f t="shared" si="84"/>
        <v/>
      </c>
      <c r="BQ45" s="136" t="str">
        <f t="shared" si="85"/>
        <v/>
      </c>
      <c r="BR45" s="92">
        <f t="shared" si="68"/>
        <v>0</v>
      </c>
      <c r="BS45" s="96">
        <f t="shared" si="69"/>
        <v>0</v>
      </c>
      <c r="BT45" s="100">
        <f t="shared" si="70"/>
        <v>0</v>
      </c>
      <c r="BU45" s="40"/>
      <c r="BV45" s="176" t="str">
        <f t="shared" si="31"/>
        <v/>
      </c>
      <c r="BW45" s="69"/>
      <c r="BX45" s="70"/>
      <c r="BY45" s="23" t="str">
        <f t="shared" si="88"/>
        <v/>
      </c>
      <c r="BZ45" s="93" t="str">
        <f>IF(ISNUMBER(BV45)=FALSE,"",SUM(CC45:CC$58))</f>
        <v/>
      </c>
      <c r="CA45" s="97"/>
      <c r="CB45" s="101"/>
      <c r="CC45" s="104" t="str">
        <f t="shared" si="32"/>
        <v/>
      </c>
      <c r="CD45" s="133" t="str">
        <f t="shared" si="89"/>
        <v/>
      </c>
      <c r="CE45" s="135" t="str">
        <f t="shared" si="90"/>
        <v/>
      </c>
      <c r="CF45" s="92">
        <f t="shared" si="71"/>
        <v>0</v>
      </c>
      <c r="CG45" s="96">
        <f t="shared" si="72"/>
        <v>0</v>
      </c>
      <c r="CH45" s="100">
        <f t="shared" si="73"/>
        <v>0</v>
      </c>
      <c r="CI45" s="40"/>
      <c r="CJ45" s="180">
        <f t="shared" si="24"/>
        <v>17</v>
      </c>
      <c r="CK45" s="74" t="s">
        <v>116</v>
      </c>
      <c r="CL45" s="47">
        <v>0.3888888888888889</v>
      </c>
      <c r="CM45" s="25">
        <f t="shared" si="91"/>
        <v>1</v>
      </c>
      <c r="CN45" s="93">
        <f>IF(ISNUMBER(CJ45)=FALSE,"",SUM(CQ45:CQ$58))</f>
        <v>1</v>
      </c>
      <c r="CO45" s="97"/>
      <c r="CP45" s="101"/>
      <c r="CQ45" s="104">
        <f t="shared" si="30"/>
        <v>1</v>
      </c>
      <c r="CR45" s="134">
        <f t="shared" si="74"/>
        <v>36</v>
      </c>
      <c r="CS45" s="136">
        <f t="shared" si="75"/>
        <v>1</v>
      </c>
      <c r="CT45" s="92">
        <f t="shared" si="76"/>
        <v>7</v>
      </c>
      <c r="CU45" s="96">
        <f t="shared" si="77"/>
        <v>0</v>
      </c>
      <c r="CV45" s="100">
        <f t="shared" si="78"/>
        <v>0</v>
      </c>
      <c r="CW45" s="40"/>
      <c r="CX45" s="35"/>
    </row>
    <row r="46" spans="1:102" ht="15" customHeight="1">
      <c r="A46" s="42"/>
      <c r="B46" s="324"/>
      <c r="C46" s="20">
        <v>18</v>
      </c>
      <c r="D46" s="224">
        <f t="shared" si="53"/>
        <v>18</v>
      </c>
      <c r="E46" s="222" t="s">
        <v>41</v>
      </c>
      <c r="F46" s="20">
        <v>1979</v>
      </c>
      <c r="G46" s="115">
        <f t="shared" si="54"/>
        <v>3</v>
      </c>
      <c r="H46" s="115"/>
      <c r="I46" s="20">
        <f t="shared" si="92"/>
        <v>15</v>
      </c>
      <c r="J46" s="128">
        <f t="shared" si="55"/>
        <v>0</v>
      </c>
      <c r="K46" s="130">
        <f t="shared" si="56"/>
        <v>0</v>
      </c>
      <c r="L46" s="132">
        <f t="shared" si="57"/>
        <v>0</v>
      </c>
      <c r="M46" s="66"/>
      <c r="N46" s="163">
        <f t="shared" si="6"/>
        <v>18</v>
      </c>
      <c r="O46" s="69" t="s">
        <v>49</v>
      </c>
      <c r="P46" s="217">
        <v>106</v>
      </c>
      <c r="Q46" s="70">
        <v>0.4513888888888889</v>
      </c>
      <c r="R46" s="23">
        <v>1</v>
      </c>
      <c r="S46" s="93">
        <v>1</v>
      </c>
      <c r="T46" s="97"/>
      <c r="U46" s="101"/>
      <c r="V46" s="104">
        <v>1</v>
      </c>
      <c r="W46" s="133">
        <v>18</v>
      </c>
      <c r="X46" s="23">
        <v>1</v>
      </c>
      <c r="Y46" s="92">
        <f t="shared" si="58"/>
        <v>1</v>
      </c>
      <c r="Z46" s="96">
        <f t="shared" si="59"/>
        <v>0</v>
      </c>
      <c r="AA46" s="100">
        <f t="shared" si="60"/>
        <v>0</v>
      </c>
      <c r="AB46" s="40"/>
      <c r="AC46" s="171">
        <f t="shared" si="42"/>
        <v>18</v>
      </c>
      <c r="AD46" s="21" t="s">
        <v>73</v>
      </c>
      <c r="AE46" s="47">
        <v>0.25729166666666659</v>
      </c>
      <c r="AF46" s="47">
        <v>0.27638888888888885</v>
      </c>
      <c r="AG46" s="47">
        <v>0.53368055555555549</v>
      </c>
      <c r="AH46" s="25">
        <f t="shared" si="86"/>
        <v>2</v>
      </c>
      <c r="AI46" s="93">
        <f>IF(ISNUMBER(AC46)=FALSE,"",SUM(AL46:AL$58))</f>
        <v>2</v>
      </c>
      <c r="AJ46" s="97"/>
      <c r="AK46" s="101"/>
      <c r="AL46" s="104">
        <f t="shared" si="44"/>
        <v>1</v>
      </c>
      <c r="AM46" s="134">
        <f t="shared" si="61"/>
        <v>41</v>
      </c>
      <c r="AN46" s="232">
        <v>2</v>
      </c>
      <c r="AO46" s="92">
        <f t="shared" si="62"/>
        <v>2</v>
      </c>
      <c r="AP46" s="96">
        <f t="shared" si="63"/>
        <v>0</v>
      </c>
      <c r="AQ46" s="100">
        <f t="shared" si="64"/>
        <v>0</v>
      </c>
      <c r="AR46" s="40"/>
      <c r="AS46" s="236" t="s">
        <v>180</v>
      </c>
      <c r="AT46" s="253" t="s">
        <v>77</v>
      </c>
      <c r="AU46" s="238">
        <v>355</v>
      </c>
      <c r="AV46" s="254" t="s">
        <v>157</v>
      </c>
      <c r="AW46" s="247">
        <v>13</v>
      </c>
      <c r="AX46" s="93">
        <v>13</v>
      </c>
      <c r="AY46" s="97"/>
      <c r="AZ46" s="101"/>
      <c r="BA46" s="104">
        <v>1</v>
      </c>
      <c r="BB46" s="133">
        <v>29</v>
      </c>
      <c r="BC46" s="268">
        <v>13</v>
      </c>
      <c r="BD46" s="92">
        <f t="shared" si="65"/>
        <v>13</v>
      </c>
      <c r="BE46" s="96">
        <f t="shared" si="66"/>
        <v>0</v>
      </c>
      <c r="BF46" s="100">
        <f t="shared" si="67"/>
        <v>0</v>
      </c>
      <c r="BG46" s="40"/>
      <c r="BH46" s="171" t="str">
        <f t="shared" si="17"/>
        <v/>
      </c>
      <c r="BI46" s="74"/>
      <c r="BJ46" s="47"/>
      <c r="BK46" s="25" t="str">
        <f t="shared" si="87"/>
        <v/>
      </c>
      <c r="BL46" s="93" t="str">
        <f>IF(ISNUMBER(BH46)=FALSE,"",SUM(BO46:BO$58))</f>
        <v/>
      </c>
      <c r="BM46" s="97"/>
      <c r="BN46" s="101"/>
      <c r="BO46" s="104" t="str">
        <f t="shared" si="47"/>
        <v/>
      </c>
      <c r="BP46" s="134" t="str">
        <f t="shared" si="84"/>
        <v/>
      </c>
      <c r="BQ46" s="136" t="str">
        <f t="shared" si="85"/>
        <v/>
      </c>
      <c r="BR46" s="92">
        <f t="shared" si="68"/>
        <v>0</v>
      </c>
      <c r="BS46" s="96">
        <f t="shared" si="69"/>
        <v>0</v>
      </c>
      <c r="BT46" s="100">
        <f t="shared" si="70"/>
        <v>0</v>
      </c>
      <c r="BU46" s="40"/>
      <c r="BV46" s="176" t="str">
        <f t="shared" si="31"/>
        <v/>
      </c>
      <c r="BW46" s="69"/>
      <c r="BX46" s="70"/>
      <c r="BY46" s="23" t="str">
        <f t="shared" si="88"/>
        <v/>
      </c>
      <c r="BZ46" s="93" t="str">
        <f>IF(ISNUMBER(BV46)=FALSE,"",SUM(CC46:CC$58))</f>
        <v/>
      </c>
      <c r="CA46" s="97"/>
      <c r="CB46" s="101"/>
      <c r="CC46" s="104" t="str">
        <f t="shared" si="32"/>
        <v/>
      </c>
      <c r="CD46" s="133" t="str">
        <f t="shared" si="89"/>
        <v/>
      </c>
      <c r="CE46" s="135" t="str">
        <f t="shared" si="90"/>
        <v/>
      </c>
      <c r="CF46" s="92">
        <f t="shared" si="71"/>
        <v>0</v>
      </c>
      <c r="CG46" s="96">
        <f t="shared" si="72"/>
        <v>0</v>
      </c>
      <c r="CH46" s="100">
        <f t="shared" si="73"/>
        <v>0</v>
      </c>
      <c r="CI46" s="40"/>
      <c r="CJ46" s="180">
        <f t="shared" si="24"/>
        <v>18</v>
      </c>
      <c r="CK46" s="74" t="s">
        <v>67</v>
      </c>
      <c r="CL46" s="47" t="s">
        <v>177</v>
      </c>
      <c r="CM46" s="25" t="str">
        <f t="shared" si="91"/>
        <v/>
      </c>
      <c r="CN46" s="93"/>
      <c r="CO46" s="97"/>
      <c r="CP46" s="101"/>
      <c r="CQ46" s="104"/>
      <c r="CR46" s="134">
        <f t="shared" si="74"/>
        <v>13</v>
      </c>
      <c r="CS46" s="136">
        <f t="shared" si="75"/>
        <v>24</v>
      </c>
      <c r="CT46" s="92">
        <f t="shared" si="76"/>
        <v>0</v>
      </c>
      <c r="CU46" s="96">
        <f t="shared" si="77"/>
        <v>0</v>
      </c>
      <c r="CV46" s="100">
        <f t="shared" si="78"/>
        <v>0</v>
      </c>
      <c r="CW46" s="40"/>
      <c r="CX46" s="35"/>
    </row>
    <row r="47" spans="1:102" ht="15" customHeight="1">
      <c r="A47" s="42"/>
      <c r="B47" s="324"/>
      <c r="C47" s="20">
        <v>19</v>
      </c>
      <c r="D47" s="114">
        <f t="shared" si="53"/>
        <v>19</v>
      </c>
      <c r="E47" s="228" t="s">
        <v>69</v>
      </c>
      <c r="F47" s="228">
        <v>1967</v>
      </c>
      <c r="G47" s="226">
        <f t="shared" si="54"/>
        <v>2</v>
      </c>
      <c r="H47" s="226"/>
      <c r="I47" s="225">
        <f t="shared" si="92"/>
        <v>15</v>
      </c>
      <c r="J47" s="128">
        <f t="shared" si="55"/>
        <v>0</v>
      </c>
      <c r="K47" s="130">
        <f t="shared" si="56"/>
        <v>0</v>
      </c>
      <c r="L47" s="227">
        <f t="shared" si="57"/>
        <v>0</v>
      </c>
      <c r="M47" s="66"/>
      <c r="N47" s="163">
        <f t="shared" si="6"/>
        <v>19</v>
      </c>
      <c r="O47" s="69" t="s">
        <v>53</v>
      </c>
      <c r="P47" s="217">
        <v>88</v>
      </c>
      <c r="Q47" s="70">
        <v>0.28888888888888881</v>
      </c>
      <c r="R47" s="23" t="str">
        <f t="shared" ref="R47:R87" si="93">IF(S47&gt;0,S47,IF(T47&gt;0,T47,IF(U47&gt;0,U47,"")))</f>
        <v/>
      </c>
      <c r="S47" s="93"/>
      <c r="T47" s="97"/>
      <c r="U47" s="101"/>
      <c r="V47" s="104"/>
      <c r="W47" s="133"/>
      <c r="X47" s="135"/>
      <c r="Y47" s="92">
        <f t="shared" si="58"/>
        <v>0</v>
      </c>
      <c r="Z47" s="96">
        <f t="shared" si="59"/>
        <v>0</v>
      </c>
      <c r="AA47" s="100">
        <f t="shared" si="60"/>
        <v>0</v>
      </c>
      <c r="AB47" s="40"/>
      <c r="AC47" s="171">
        <f t="shared" si="42"/>
        <v>19</v>
      </c>
      <c r="AD47" s="21" t="s">
        <v>74</v>
      </c>
      <c r="AE47" s="47">
        <v>0.3604398148148148</v>
      </c>
      <c r="AF47" s="47">
        <v>0.32910879629629625</v>
      </c>
      <c r="AG47" s="47">
        <v>0.6895486111111111</v>
      </c>
      <c r="AH47" s="25">
        <f t="shared" si="86"/>
        <v>1</v>
      </c>
      <c r="AI47" s="93">
        <f>IF(ISNUMBER(AC47)=FALSE,"",SUM(AL47:AL$58))</f>
        <v>1</v>
      </c>
      <c r="AJ47" s="97"/>
      <c r="AK47" s="101"/>
      <c r="AL47" s="104">
        <f t="shared" si="44"/>
        <v>1</v>
      </c>
      <c r="AM47" s="134">
        <f t="shared" si="61"/>
        <v>54</v>
      </c>
      <c r="AN47" s="232">
        <v>1</v>
      </c>
      <c r="AO47" s="92">
        <f t="shared" si="62"/>
        <v>1</v>
      </c>
      <c r="AP47" s="96">
        <f t="shared" si="63"/>
        <v>0</v>
      </c>
      <c r="AQ47" s="100">
        <f t="shared" si="64"/>
        <v>0</v>
      </c>
      <c r="AR47" s="40"/>
      <c r="AS47" s="236" t="s">
        <v>180</v>
      </c>
      <c r="AT47" s="253" t="s">
        <v>73</v>
      </c>
      <c r="AU47" s="238">
        <v>355</v>
      </c>
      <c r="AV47" s="254" t="s">
        <v>157</v>
      </c>
      <c r="AW47" s="247">
        <v>12</v>
      </c>
      <c r="AX47" s="93">
        <v>12</v>
      </c>
      <c r="AY47" s="97"/>
      <c r="AZ47" s="101"/>
      <c r="BA47" s="104">
        <v>1</v>
      </c>
      <c r="BB47" s="133">
        <v>28</v>
      </c>
      <c r="BC47" s="268">
        <v>14</v>
      </c>
      <c r="BD47" s="92">
        <f t="shared" si="65"/>
        <v>14</v>
      </c>
      <c r="BE47" s="96">
        <f t="shared" si="66"/>
        <v>0</v>
      </c>
      <c r="BF47" s="100">
        <f t="shared" si="67"/>
        <v>0</v>
      </c>
      <c r="BG47" s="40"/>
      <c r="BH47" s="171" t="str">
        <f t="shared" si="17"/>
        <v/>
      </c>
      <c r="BI47" s="74"/>
      <c r="BJ47" s="47"/>
      <c r="BK47" s="25" t="str">
        <f t="shared" si="87"/>
        <v/>
      </c>
      <c r="BL47" s="93" t="str">
        <f>IF(ISNUMBER(BH47)=FALSE,"",SUM(BO47:BO$58))</f>
        <v/>
      </c>
      <c r="BM47" s="97"/>
      <c r="BN47" s="101"/>
      <c r="BO47" s="104" t="str">
        <f t="shared" si="47"/>
        <v/>
      </c>
      <c r="BP47" s="134" t="str">
        <f t="shared" si="84"/>
        <v/>
      </c>
      <c r="BQ47" s="136" t="str">
        <f t="shared" si="85"/>
        <v/>
      </c>
      <c r="BR47" s="92">
        <f t="shared" si="68"/>
        <v>0</v>
      </c>
      <c r="BS47" s="96">
        <f t="shared" si="69"/>
        <v>0</v>
      </c>
      <c r="BT47" s="100">
        <f t="shared" si="70"/>
        <v>0</v>
      </c>
      <c r="BU47" s="40"/>
      <c r="BV47" s="176" t="str">
        <f t="shared" si="31"/>
        <v/>
      </c>
      <c r="BW47" s="69"/>
      <c r="BX47" s="70"/>
      <c r="BY47" s="23" t="str">
        <f t="shared" si="88"/>
        <v/>
      </c>
      <c r="BZ47" s="93" t="str">
        <f>IF(ISNUMBER(BV47)=FALSE,"",SUM(CC47:CC$58))</f>
        <v/>
      </c>
      <c r="CA47" s="97"/>
      <c r="CB47" s="101"/>
      <c r="CC47" s="104" t="str">
        <f t="shared" si="32"/>
        <v/>
      </c>
      <c r="CD47" s="133" t="str">
        <f t="shared" si="89"/>
        <v/>
      </c>
      <c r="CE47" s="135" t="str">
        <f t="shared" si="90"/>
        <v/>
      </c>
      <c r="CF47" s="92">
        <f t="shared" si="71"/>
        <v>0</v>
      </c>
      <c r="CG47" s="96">
        <f t="shared" si="72"/>
        <v>0</v>
      </c>
      <c r="CH47" s="100">
        <f t="shared" si="73"/>
        <v>0</v>
      </c>
      <c r="CI47" s="40"/>
      <c r="CJ47" s="180">
        <f t="shared" si="24"/>
        <v>19</v>
      </c>
      <c r="CK47" s="74" t="s">
        <v>217</v>
      </c>
      <c r="CL47" s="47" t="s">
        <v>177</v>
      </c>
      <c r="CM47" s="25" t="str">
        <f t="shared" si="91"/>
        <v/>
      </c>
      <c r="CN47" s="93"/>
      <c r="CO47" s="97"/>
      <c r="CP47" s="101"/>
      <c r="CQ47" s="104"/>
      <c r="CR47" s="134"/>
      <c r="CS47" s="136"/>
      <c r="CT47" s="92">
        <f t="shared" si="76"/>
        <v>0</v>
      </c>
      <c r="CU47" s="96">
        <f t="shared" si="77"/>
        <v>0</v>
      </c>
      <c r="CV47" s="100">
        <f t="shared" si="78"/>
        <v>0</v>
      </c>
      <c r="CW47" s="40"/>
      <c r="CX47" s="35"/>
    </row>
    <row r="48" spans="1:102" ht="15" customHeight="1">
      <c r="A48" s="42"/>
      <c r="B48" s="324"/>
      <c r="C48" s="20">
        <v>20</v>
      </c>
      <c r="D48" s="114">
        <f t="shared" si="53"/>
        <v>20</v>
      </c>
      <c r="E48" s="228" t="s">
        <v>109</v>
      </c>
      <c r="F48" s="228">
        <v>1977</v>
      </c>
      <c r="G48" s="226">
        <f t="shared" si="54"/>
        <v>2</v>
      </c>
      <c r="H48" s="226"/>
      <c r="I48" s="225">
        <f t="shared" si="92"/>
        <v>15</v>
      </c>
      <c r="J48" s="128">
        <f t="shared" si="55"/>
        <v>0</v>
      </c>
      <c r="K48" s="130">
        <f t="shared" si="56"/>
        <v>0</v>
      </c>
      <c r="L48" s="227">
        <f t="shared" si="57"/>
        <v>0</v>
      </c>
      <c r="M48" s="66"/>
      <c r="N48" s="163">
        <f t="shared" si="6"/>
        <v>20</v>
      </c>
      <c r="O48" s="69" t="s">
        <v>54</v>
      </c>
      <c r="P48" s="217">
        <v>79</v>
      </c>
      <c r="Q48" s="70">
        <v>0.3347222222222222</v>
      </c>
      <c r="R48" s="23" t="str">
        <f t="shared" si="93"/>
        <v/>
      </c>
      <c r="S48" s="93"/>
      <c r="T48" s="97"/>
      <c r="U48" s="101"/>
      <c r="V48" s="104"/>
      <c r="W48" s="133"/>
      <c r="X48" s="135"/>
      <c r="Y48" s="92">
        <f t="shared" si="58"/>
        <v>0</v>
      </c>
      <c r="Z48" s="96">
        <f t="shared" si="59"/>
        <v>0</v>
      </c>
      <c r="AA48" s="100">
        <f t="shared" si="60"/>
        <v>0</v>
      </c>
      <c r="AB48" s="40"/>
      <c r="AC48" s="171">
        <f t="shared" si="42"/>
        <v>20</v>
      </c>
      <c r="AD48" s="21" t="s">
        <v>75</v>
      </c>
      <c r="AE48" s="47">
        <v>0.2578125</v>
      </c>
      <c r="AF48" s="47"/>
      <c r="AG48" s="47" t="s">
        <v>57</v>
      </c>
      <c r="AH48" s="25" t="str">
        <f t="shared" si="86"/>
        <v/>
      </c>
      <c r="AI48" s="93">
        <f>IF(ISNUMBER(AC48)=FALSE,"",SUM(AL48:AL$58))</f>
        <v>0</v>
      </c>
      <c r="AJ48" s="97"/>
      <c r="AK48" s="101"/>
      <c r="AL48" s="104"/>
      <c r="AM48" s="134"/>
      <c r="AN48" s="136"/>
      <c r="AO48" s="92">
        <f t="shared" si="62"/>
        <v>0</v>
      </c>
      <c r="AP48" s="96">
        <f t="shared" si="63"/>
        <v>0</v>
      </c>
      <c r="AQ48" s="100">
        <f t="shared" si="64"/>
        <v>0</v>
      </c>
      <c r="AR48" s="40"/>
      <c r="AS48" s="236">
        <f t="shared" si="80"/>
        <v>20</v>
      </c>
      <c r="AT48" s="253" t="s">
        <v>112</v>
      </c>
      <c r="AU48" s="238">
        <v>360</v>
      </c>
      <c r="AV48" s="254" t="s">
        <v>158</v>
      </c>
      <c r="AW48" s="247">
        <v>11</v>
      </c>
      <c r="AX48" s="93">
        <v>11</v>
      </c>
      <c r="AY48" s="97"/>
      <c r="AZ48" s="101"/>
      <c r="BA48" s="104">
        <v>1</v>
      </c>
      <c r="BB48" s="133">
        <v>30</v>
      </c>
      <c r="BC48" s="268">
        <v>11</v>
      </c>
      <c r="BD48" s="92">
        <f t="shared" si="65"/>
        <v>11</v>
      </c>
      <c r="BE48" s="96">
        <f t="shared" si="66"/>
        <v>0</v>
      </c>
      <c r="BF48" s="100">
        <f t="shared" si="67"/>
        <v>0</v>
      </c>
      <c r="BG48" s="40"/>
      <c r="BH48" s="171" t="str">
        <f t="shared" si="17"/>
        <v/>
      </c>
      <c r="BI48" s="74"/>
      <c r="BJ48" s="47"/>
      <c r="BK48" s="25" t="str">
        <f t="shared" si="87"/>
        <v/>
      </c>
      <c r="BL48" s="93" t="str">
        <f>IF(ISNUMBER(BH48)=FALSE,"",SUM(BO48:BO$58))</f>
        <v/>
      </c>
      <c r="BM48" s="97"/>
      <c r="BN48" s="101"/>
      <c r="BO48" s="104" t="str">
        <f t="shared" si="47"/>
        <v/>
      </c>
      <c r="BP48" s="134" t="str">
        <f t="shared" si="84"/>
        <v/>
      </c>
      <c r="BQ48" s="136" t="str">
        <f t="shared" si="85"/>
        <v/>
      </c>
      <c r="BR48" s="92">
        <f t="shared" si="68"/>
        <v>0</v>
      </c>
      <c r="BS48" s="96">
        <f t="shared" si="69"/>
        <v>0</v>
      </c>
      <c r="BT48" s="100">
        <f t="shared" si="70"/>
        <v>0</v>
      </c>
      <c r="BU48" s="40"/>
      <c r="BV48" s="176" t="str">
        <f t="shared" si="31"/>
        <v/>
      </c>
      <c r="BW48" s="69"/>
      <c r="BX48" s="70"/>
      <c r="BY48" s="23" t="str">
        <f t="shared" si="88"/>
        <v/>
      </c>
      <c r="BZ48" s="93" t="str">
        <f>IF(ISNUMBER(BV48)=FALSE,"",SUM(CC48:CC$58))</f>
        <v/>
      </c>
      <c r="CA48" s="97"/>
      <c r="CB48" s="101"/>
      <c r="CC48" s="104" t="str">
        <f t="shared" si="32"/>
        <v/>
      </c>
      <c r="CD48" s="133" t="str">
        <f t="shared" si="89"/>
        <v/>
      </c>
      <c r="CE48" s="135" t="str">
        <f t="shared" si="90"/>
        <v/>
      </c>
      <c r="CF48" s="92">
        <f t="shared" si="71"/>
        <v>0</v>
      </c>
      <c r="CG48" s="96">
        <f t="shared" si="72"/>
        <v>0</v>
      </c>
      <c r="CH48" s="100">
        <f t="shared" si="73"/>
        <v>0</v>
      </c>
      <c r="CI48" s="40"/>
      <c r="CJ48" s="180" t="str">
        <f t="shared" si="24"/>
        <v/>
      </c>
      <c r="CK48" s="74"/>
      <c r="CL48" s="47"/>
      <c r="CM48" s="25" t="str">
        <f t="shared" si="91"/>
        <v/>
      </c>
      <c r="CN48" s="93" t="str">
        <f>IF(ISNUMBER(CJ48)=FALSE,"",SUM(CQ48:CQ$58))</f>
        <v/>
      </c>
      <c r="CO48" s="97"/>
      <c r="CP48" s="101"/>
      <c r="CQ48" s="104" t="str">
        <f>IF(ISNUMBER(CJ48)=FALSE,"",1)</f>
        <v/>
      </c>
      <c r="CR48" s="134" t="str">
        <f t="shared" ref="CR48:CR87" si="94">IF(ISNUMBER(CJ48)=FALSE,"",SUMIF($E$29:$E$98,CK48,$D$29:$D$98))</f>
        <v/>
      </c>
      <c r="CS48" s="136" t="str">
        <f t="shared" ref="CS48:CS87" si="95">IF(ISNUMBER(CJ48)=FALSE,"",SUMIF($E$29:$E$98,CK48,$I$29:$I$98))</f>
        <v/>
      </c>
      <c r="CT48" s="92">
        <f t="shared" si="76"/>
        <v>0</v>
      </c>
      <c r="CU48" s="96">
        <f t="shared" si="77"/>
        <v>0</v>
      </c>
      <c r="CV48" s="100">
        <f t="shared" si="78"/>
        <v>0</v>
      </c>
      <c r="CW48" s="40"/>
      <c r="CX48" s="35"/>
    </row>
    <row r="49" spans="1:102" ht="15" customHeight="1">
      <c r="A49" s="42"/>
      <c r="B49" s="324"/>
      <c r="C49" s="20">
        <v>21</v>
      </c>
      <c r="D49" s="114">
        <f t="shared" si="53"/>
        <v>21</v>
      </c>
      <c r="E49" s="228" t="s">
        <v>195</v>
      </c>
      <c r="F49" s="228">
        <v>1979</v>
      </c>
      <c r="G49" s="226">
        <f t="shared" si="54"/>
        <v>1</v>
      </c>
      <c r="H49" s="226"/>
      <c r="I49" s="225">
        <f t="shared" si="92"/>
        <v>15</v>
      </c>
      <c r="J49" s="128">
        <f t="shared" si="55"/>
        <v>0</v>
      </c>
      <c r="K49" s="130">
        <f t="shared" si="56"/>
        <v>0</v>
      </c>
      <c r="L49" s="227">
        <f t="shared" si="57"/>
        <v>0</v>
      </c>
      <c r="M49" s="66"/>
      <c r="N49" s="163">
        <f t="shared" si="6"/>
        <v>21</v>
      </c>
      <c r="O49" s="69" t="s">
        <v>55</v>
      </c>
      <c r="P49" s="217">
        <v>39.5</v>
      </c>
      <c r="Q49" s="70">
        <v>0.25833333333333336</v>
      </c>
      <c r="R49" s="23" t="str">
        <f t="shared" si="93"/>
        <v/>
      </c>
      <c r="S49" s="93"/>
      <c r="T49" s="97"/>
      <c r="U49" s="101"/>
      <c r="V49" s="104"/>
      <c r="W49" s="133"/>
      <c r="X49" s="135"/>
      <c r="Y49" s="92">
        <f t="shared" si="58"/>
        <v>0</v>
      </c>
      <c r="Z49" s="96">
        <f t="shared" si="59"/>
        <v>0</v>
      </c>
      <c r="AA49" s="100">
        <f t="shared" si="60"/>
        <v>0</v>
      </c>
      <c r="AB49" s="40"/>
      <c r="AC49" s="171">
        <f t="shared" si="42"/>
        <v>21</v>
      </c>
      <c r="AD49" s="21" t="s">
        <v>76</v>
      </c>
      <c r="AE49" s="47">
        <v>0.25793981481481476</v>
      </c>
      <c r="AF49" s="47"/>
      <c r="AG49" s="47"/>
      <c r="AH49" s="25" t="str">
        <f t="shared" si="86"/>
        <v/>
      </c>
      <c r="AI49" s="93">
        <f>IF(ISNUMBER(AC49)=FALSE,"",SUM(AL49:AL$58))</f>
        <v>0</v>
      </c>
      <c r="AJ49" s="97"/>
      <c r="AK49" s="101"/>
      <c r="AL49" s="104"/>
      <c r="AM49" s="134"/>
      <c r="AN49" s="136"/>
      <c r="AO49" s="92">
        <f t="shared" si="62"/>
        <v>0</v>
      </c>
      <c r="AP49" s="96">
        <f t="shared" si="63"/>
        <v>0</v>
      </c>
      <c r="AQ49" s="100">
        <f t="shared" si="64"/>
        <v>0</v>
      </c>
      <c r="AR49" s="40"/>
      <c r="AS49" s="236">
        <f t="shared" si="80"/>
        <v>21</v>
      </c>
      <c r="AT49" s="253" t="s">
        <v>113</v>
      </c>
      <c r="AU49" s="238">
        <v>363</v>
      </c>
      <c r="AV49" s="254" t="s">
        <v>159</v>
      </c>
      <c r="AW49" s="247">
        <v>10</v>
      </c>
      <c r="AX49" s="93">
        <v>10</v>
      </c>
      <c r="AY49" s="97"/>
      <c r="AZ49" s="101"/>
      <c r="BA49" s="104">
        <v>1</v>
      </c>
      <c r="BB49" s="133">
        <v>31</v>
      </c>
      <c r="BC49" s="268">
        <v>10</v>
      </c>
      <c r="BD49" s="92">
        <f t="shared" si="65"/>
        <v>10</v>
      </c>
      <c r="BE49" s="96">
        <f t="shared" si="66"/>
        <v>0</v>
      </c>
      <c r="BF49" s="100">
        <f t="shared" si="67"/>
        <v>0</v>
      </c>
      <c r="BG49" s="40"/>
      <c r="BH49" s="171" t="str">
        <f t="shared" si="17"/>
        <v/>
      </c>
      <c r="BI49" s="74"/>
      <c r="BJ49" s="47"/>
      <c r="BK49" s="25" t="str">
        <f t="shared" si="87"/>
        <v/>
      </c>
      <c r="BL49" s="93" t="str">
        <f>IF(ISNUMBER(BH49)=FALSE,"",SUM(BO49:BO$58))</f>
        <v/>
      </c>
      <c r="BM49" s="97"/>
      <c r="BN49" s="101"/>
      <c r="BO49" s="104" t="str">
        <f t="shared" si="47"/>
        <v/>
      </c>
      <c r="BP49" s="134" t="str">
        <f t="shared" si="84"/>
        <v/>
      </c>
      <c r="BQ49" s="136" t="str">
        <f t="shared" si="85"/>
        <v/>
      </c>
      <c r="BR49" s="92">
        <f t="shared" si="68"/>
        <v>0</v>
      </c>
      <c r="BS49" s="96">
        <f t="shared" si="69"/>
        <v>0</v>
      </c>
      <c r="BT49" s="100">
        <f t="shared" si="70"/>
        <v>0</v>
      </c>
      <c r="BU49" s="40"/>
      <c r="BV49" s="176" t="str">
        <f t="shared" si="31"/>
        <v/>
      </c>
      <c r="BW49" s="69"/>
      <c r="BX49" s="70"/>
      <c r="BY49" s="23" t="str">
        <f t="shared" si="88"/>
        <v/>
      </c>
      <c r="BZ49" s="93" t="str">
        <f>IF(ISNUMBER(BV49)=FALSE,"",SUM(CC49:CC$58))</f>
        <v/>
      </c>
      <c r="CA49" s="97"/>
      <c r="CB49" s="101"/>
      <c r="CC49" s="104" t="str">
        <f t="shared" si="32"/>
        <v/>
      </c>
      <c r="CD49" s="133" t="str">
        <f t="shared" si="89"/>
        <v/>
      </c>
      <c r="CE49" s="135" t="str">
        <f t="shared" si="90"/>
        <v/>
      </c>
      <c r="CF49" s="92">
        <f t="shared" si="71"/>
        <v>0</v>
      </c>
      <c r="CG49" s="96">
        <f t="shared" si="72"/>
        <v>0</v>
      </c>
      <c r="CH49" s="100">
        <f t="shared" si="73"/>
        <v>0</v>
      </c>
      <c r="CI49" s="40"/>
      <c r="CJ49" s="180" t="str">
        <f t="shared" si="24"/>
        <v/>
      </c>
      <c r="CK49" s="74"/>
      <c r="CL49" s="47"/>
      <c r="CM49" s="25" t="str">
        <f t="shared" si="91"/>
        <v/>
      </c>
      <c r="CN49" s="93" t="str">
        <f>IF(ISNUMBER(CJ49)=FALSE,"",SUM(CQ49:CQ$58))</f>
        <v/>
      </c>
      <c r="CO49" s="97"/>
      <c r="CP49" s="101"/>
      <c r="CQ49" s="104" t="str">
        <f>IF(ISNUMBER(CJ49)=FALSE,"",1)</f>
        <v/>
      </c>
      <c r="CR49" s="134" t="str">
        <f t="shared" si="94"/>
        <v/>
      </c>
      <c r="CS49" s="136" t="str">
        <f t="shared" si="95"/>
        <v/>
      </c>
      <c r="CT49" s="92">
        <f t="shared" si="76"/>
        <v>0</v>
      </c>
      <c r="CU49" s="96">
        <f t="shared" si="77"/>
        <v>0</v>
      </c>
      <c r="CV49" s="100">
        <f t="shared" si="78"/>
        <v>0</v>
      </c>
      <c r="CW49" s="40"/>
      <c r="CX49" s="35"/>
    </row>
    <row r="50" spans="1:102" ht="15" customHeight="1">
      <c r="A50" s="42"/>
      <c r="B50" s="324"/>
      <c r="C50" s="20">
        <v>22</v>
      </c>
      <c r="D50" s="224">
        <f t="shared" si="53"/>
        <v>22</v>
      </c>
      <c r="E50" s="222" t="s">
        <v>36</v>
      </c>
      <c r="F50" s="20">
        <v>1974</v>
      </c>
      <c r="G50" s="115">
        <f t="shared" si="54"/>
        <v>1</v>
      </c>
      <c r="H50" s="115"/>
      <c r="I50" s="20">
        <f t="shared" si="92"/>
        <v>14</v>
      </c>
      <c r="J50" s="128">
        <f t="shared" si="55"/>
        <v>0</v>
      </c>
      <c r="K50" s="130">
        <f t="shared" si="56"/>
        <v>0</v>
      </c>
      <c r="L50" s="132">
        <f t="shared" si="57"/>
        <v>0</v>
      </c>
      <c r="M50" s="66"/>
      <c r="N50" s="163">
        <f t="shared" si="6"/>
        <v>22</v>
      </c>
      <c r="O50" s="69" t="s">
        <v>43</v>
      </c>
      <c r="P50" s="217">
        <v>39.5</v>
      </c>
      <c r="Q50" s="70">
        <v>0.42152777777777778</v>
      </c>
      <c r="R50" s="23" t="str">
        <f t="shared" si="93"/>
        <v/>
      </c>
      <c r="S50" s="93"/>
      <c r="T50" s="97"/>
      <c r="U50" s="101"/>
      <c r="V50" s="104"/>
      <c r="W50" s="133"/>
      <c r="X50" s="135"/>
      <c r="Y50" s="92">
        <f t="shared" si="58"/>
        <v>0</v>
      </c>
      <c r="Z50" s="96">
        <f t="shared" si="59"/>
        <v>0</v>
      </c>
      <c r="AA50" s="100">
        <f t="shared" si="60"/>
        <v>0</v>
      </c>
      <c r="AB50" s="40"/>
      <c r="AC50" s="171">
        <f t="shared" si="42"/>
        <v>22</v>
      </c>
      <c r="AD50" s="21" t="s">
        <v>77</v>
      </c>
      <c r="AE50" s="47"/>
      <c r="AF50" s="231">
        <v>0.27638888888888885</v>
      </c>
      <c r="AG50" s="21"/>
      <c r="AH50" s="25" t="str">
        <f t="shared" si="86"/>
        <v/>
      </c>
      <c r="AI50" s="93">
        <f>IF(ISNUMBER(AC50)=FALSE,"",SUM(AL50:AL$58))</f>
        <v>0</v>
      </c>
      <c r="AJ50" s="97"/>
      <c r="AK50" s="101"/>
      <c r="AL50" s="104"/>
      <c r="AM50" s="134"/>
      <c r="AN50" s="136"/>
      <c r="AO50" s="92">
        <f t="shared" si="62"/>
        <v>0</v>
      </c>
      <c r="AP50" s="96">
        <f t="shared" si="63"/>
        <v>0</v>
      </c>
      <c r="AQ50" s="100">
        <f t="shared" si="64"/>
        <v>0</v>
      </c>
      <c r="AR50" s="40"/>
      <c r="AS50" s="236">
        <f t="shared" si="80"/>
        <v>22</v>
      </c>
      <c r="AT50" s="253" t="s">
        <v>53</v>
      </c>
      <c r="AU50" s="238">
        <v>367</v>
      </c>
      <c r="AV50" s="254" t="s">
        <v>160</v>
      </c>
      <c r="AW50" s="247">
        <v>9</v>
      </c>
      <c r="AX50" s="93">
        <v>9</v>
      </c>
      <c r="AY50" s="97"/>
      <c r="AZ50" s="101"/>
      <c r="BA50" s="104">
        <v>1</v>
      </c>
      <c r="BB50" s="133">
        <v>32</v>
      </c>
      <c r="BC50" s="268">
        <v>9</v>
      </c>
      <c r="BD50" s="92">
        <f t="shared" si="65"/>
        <v>9</v>
      </c>
      <c r="BE50" s="96">
        <f t="shared" si="66"/>
        <v>0</v>
      </c>
      <c r="BF50" s="100">
        <f t="shared" si="67"/>
        <v>0</v>
      </c>
      <c r="BG50" s="40"/>
      <c r="BH50" s="171" t="str">
        <f t="shared" si="17"/>
        <v/>
      </c>
      <c r="BI50" s="74"/>
      <c r="BJ50" s="47"/>
      <c r="BK50" s="25" t="str">
        <f t="shared" si="87"/>
        <v/>
      </c>
      <c r="BL50" s="93" t="str">
        <f>IF(ISNUMBER(BH50)=FALSE,"",SUM(BO50:BO$58))</f>
        <v/>
      </c>
      <c r="BM50" s="97"/>
      <c r="BN50" s="101"/>
      <c r="BO50" s="104" t="str">
        <f t="shared" si="47"/>
        <v/>
      </c>
      <c r="BP50" s="134" t="str">
        <f t="shared" si="84"/>
        <v/>
      </c>
      <c r="BQ50" s="136" t="str">
        <f t="shared" si="85"/>
        <v/>
      </c>
      <c r="BR50" s="92">
        <f t="shared" si="68"/>
        <v>0</v>
      </c>
      <c r="BS50" s="96">
        <f t="shared" si="69"/>
        <v>0</v>
      </c>
      <c r="BT50" s="100">
        <f t="shared" si="70"/>
        <v>0</v>
      </c>
      <c r="BU50" s="40"/>
      <c r="BV50" s="176" t="str">
        <f t="shared" si="31"/>
        <v/>
      </c>
      <c r="BW50" s="69"/>
      <c r="BX50" s="70"/>
      <c r="BY50" s="23" t="str">
        <f t="shared" si="88"/>
        <v/>
      </c>
      <c r="BZ50" s="93" t="str">
        <f>IF(ISNUMBER(BV50)=FALSE,"",SUM(CC50:CC$58))</f>
        <v/>
      </c>
      <c r="CA50" s="97"/>
      <c r="CB50" s="101"/>
      <c r="CC50" s="104" t="str">
        <f t="shared" si="32"/>
        <v/>
      </c>
      <c r="CD50" s="133" t="str">
        <f t="shared" si="89"/>
        <v/>
      </c>
      <c r="CE50" s="135" t="str">
        <f t="shared" si="90"/>
        <v/>
      </c>
      <c r="CF50" s="92">
        <f t="shared" si="71"/>
        <v>0</v>
      </c>
      <c r="CG50" s="96">
        <f t="shared" si="72"/>
        <v>0</v>
      </c>
      <c r="CH50" s="100">
        <f t="shared" si="73"/>
        <v>0</v>
      </c>
      <c r="CI50" s="40"/>
      <c r="CJ50" s="180" t="str">
        <f t="shared" si="24"/>
        <v/>
      </c>
      <c r="CK50" s="74"/>
      <c r="CL50" s="47"/>
      <c r="CM50" s="25" t="str">
        <f t="shared" si="91"/>
        <v/>
      </c>
      <c r="CN50" s="93" t="str">
        <f>IF(ISNUMBER(CJ50)=FALSE,"",SUM(CQ50:CQ$58))</f>
        <v/>
      </c>
      <c r="CO50" s="97"/>
      <c r="CP50" s="101"/>
      <c r="CQ50" s="104" t="str">
        <f>IF(ISNUMBER(CJ50)=FALSE,"",1)</f>
        <v/>
      </c>
      <c r="CR50" s="134" t="str">
        <f t="shared" si="94"/>
        <v/>
      </c>
      <c r="CS50" s="136" t="str">
        <f t="shared" si="95"/>
        <v/>
      </c>
      <c r="CT50" s="92">
        <f t="shared" si="76"/>
        <v>0</v>
      </c>
      <c r="CU50" s="96">
        <f t="shared" si="77"/>
        <v>0</v>
      </c>
      <c r="CV50" s="100">
        <f t="shared" si="78"/>
        <v>0</v>
      </c>
      <c r="CW50" s="40"/>
      <c r="CX50" s="35"/>
    </row>
    <row r="51" spans="1:102" ht="15" customHeight="1">
      <c r="A51" s="42"/>
      <c r="B51" s="324"/>
      <c r="C51" s="20">
        <v>23</v>
      </c>
      <c r="D51" s="224">
        <f t="shared" si="53"/>
        <v>23</v>
      </c>
      <c r="E51" s="228" t="s">
        <v>107</v>
      </c>
      <c r="F51" s="228">
        <v>1988</v>
      </c>
      <c r="G51" s="226">
        <f t="shared" si="54"/>
        <v>1</v>
      </c>
      <c r="H51" s="226"/>
      <c r="I51" s="225">
        <f t="shared" si="92"/>
        <v>14</v>
      </c>
      <c r="J51" s="128">
        <f t="shared" si="55"/>
        <v>0</v>
      </c>
      <c r="K51" s="130">
        <f t="shared" si="56"/>
        <v>0</v>
      </c>
      <c r="L51" s="227">
        <f t="shared" si="57"/>
        <v>0</v>
      </c>
      <c r="M51" s="66"/>
      <c r="N51" s="163" t="str">
        <f t="shared" si="6"/>
        <v/>
      </c>
      <c r="O51" s="69"/>
      <c r="P51" s="217"/>
      <c r="Q51" s="70"/>
      <c r="R51" s="23" t="str">
        <f t="shared" si="93"/>
        <v/>
      </c>
      <c r="S51" s="93"/>
      <c r="T51" s="97"/>
      <c r="U51" s="101"/>
      <c r="V51" s="104" t="str">
        <f t="shared" si="35"/>
        <v/>
      </c>
      <c r="W51" s="133" t="str">
        <f t="shared" ref="W51:W87" si="96">IF(ISNUMBER(N51)=FALSE,"",SUMIF($E$29:$E$98,O51,$D$29:$D$98))</f>
        <v/>
      </c>
      <c r="X51" s="135" t="str">
        <f t="shared" ref="X51:X87" si="97">IF(ISNUMBER(N51)=FALSE,"",SUMIF($E$29:$E$98,O51,$I$29:$I$98))</f>
        <v/>
      </c>
      <c r="Y51" s="92">
        <f t="shared" si="58"/>
        <v>0</v>
      </c>
      <c r="Z51" s="96">
        <f t="shared" si="59"/>
        <v>0</v>
      </c>
      <c r="AA51" s="100">
        <f t="shared" si="60"/>
        <v>0</v>
      </c>
      <c r="AB51" s="40"/>
      <c r="AC51" s="171" t="str">
        <f t="shared" si="42"/>
        <v/>
      </c>
      <c r="AD51" s="21"/>
      <c r="AE51" s="47"/>
      <c r="AF51" s="21"/>
      <c r="AG51" s="21"/>
      <c r="AH51" s="25" t="str">
        <f t="shared" si="86"/>
        <v/>
      </c>
      <c r="AI51" s="93" t="str">
        <f>IF(ISNUMBER(AC51)=FALSE,"",SUM(AL51:AL$58))</f>
        <v/>
      </c>
      <c r="AJ51" s="97"/>
      <c r="AK51" s="101"/>
      <c r="AL51" s="104" t="str">
        <f t="shared" si="44"/>
        <v/>
      </c>
      <c r="AM51" s="134" t="str">
        <f t="shared" ref="AM51:AM87" si="98">IF(ISNUMBER(AC51)=FALSE,"",SUMIF($E$29:$E$98,AD51,$D$29:$D$98))</f>
        <v/>
      </c>
      <c r="AN51" s="136" t="str">
        <f t="shared" ref="AN51:AN87" si="99">IF(ISNUMBER(AC51)=FALSE,"",SUMIF($E$29:$E$98,AD51,$I$29:$I$98))</f>
        <v/>
      </c>
      <c r="AO51" s="92">
        <f t="shared" si="62"/>
        <v>0</v>
      </c>
      <c r="AP51" s="96">
        <f t="shared" si="63"/>
        <v>0</v>
      </c>
      <c r="AQ51" s="100">
        <f t="shared" si="64"/>
        <v>0</v>
      </c>
      <c r="AR51" s="40"/>
      <c r="AS51" s="236" t="s">
        <v>181</v>
      </c>
      <c r="AT51" s="253" t="s">
        <v>114</v>
      </c>
      <c r="AU51" s="238">
        <v>358</v>
      </c>
      <c r="AV51" s="254" t="s">
        <v>161</v>
      </c>
      <c r="AW51" s="247">
        <v>8</v>
      </c>
      <c r="AX51" s="93">
        <v>8</v>
      </c>
      <c r="AY51" s="97"/>
      <c r="AZ51" s="101"/>
      <c r="BA51" s="104">
        <v>1</v>
      </c>
      <c r="BB51" s="133">
        <v>33</v>
      </c>
      <c r="BC51" s="268">
        <v>8</v>
      </c>
      <c r="BD51" s="92">
        <f t="shared" si="65"/>
        <v>8</v>
      </c>
      <c r="BE51" s="96">
        <f t="shared" si="66"/>
        <v>0</v>
      </c>
      <c r="BF51" s="100">
        <f t="shared" si="67"/>
        <v>0</v>
      </c>
      <c r="BG51" s="40"/>
      <c r="BH51" s="171" t="str">
        <f t="shared" si="17"/>
        <v/>
      </c>
      <c r="BI51" s="74"/>
      <c r="BJ51" s="47"/>
      <c r="BK51" s="25" t="str">
        <f t="shared" si="87"/>
        <v/>
      </c>
      <c r="BL51" s="93" t="str">
        <f>IF(ISNUMBER(BH51)=FALSE,"",SUM(BO51:BO$58))</f>
        <v/>
      </c>
      <c r="BM51" s="97"/>
      <c r="BN51" s="101"/>
      <c r="BO51" s="104" t="str">
        <f t="shared" si="47"/>
        <v/>
      </c>
      <c r="BP51" s="134" t="str">
        <f t="shared" si="84"/>
        <v/>
      </c>
      <c r="BQ51" s="136" t="str">
        <f t="shared" si="85"/>
        <v/>
      </c>
      <c r="BR51" s="92">
        <f t="shared" si="68"/>
        <v>0</v>
      </c>
      <c r="BS51" s="96">
        <f t="shared" si="69"/>
        <v>0</v>
      </c>
      <c r="BT51" s="100">
        <f t="shared" si="70"/>
        <v>0</v>
      </c>
      <c r="BU51" s="40"/>
      <c r="BV51" s="176" t="str">
        <f t="shared" si="31"/>
        <v/>
      </c>
      <c r="BW51" s="69"/>
      <c r="BX51" s="70"/>
      <c r="BY51" s="23" t="str">
        <f t="shared" si="88"/>
        <v/>
      </c>
      <c r="BZ51" s="93" t="str">
        <f>IF(ISNUMBER(BV51)=FALSE,"",SUM(CC51:CC$58))</f>
        <v/>
      </c>
      <c r="CA51" s="97"/>
      <c r="CB51" s="101"/>
      <c r="CC51" s="104" t="str">
        <f t="shared" si="32"/>
        <v/>
      </c>
      <c r="CD51" s="133" t="str">
        <f t="shared" si="89"/>
        <v/>
      </c>
      <c r="CE51" s="135" t="str">
        <f t="shared" si="90"/>
        <v/>
      </c>
      <c r="CF51" s="92">
        <f t="shared" si="71"/>
        <v>0</v>
      </c>
      <c r="CG51" s="96">
        <f t="shared" si="72"/>
        <v>0</v>
      </c>
      <c r="CH51" s="100">
        <f t="shared" si="73"/>
        <v>0</v>
      </c>
      <c r="CI51" s="40"/>
      <c r="CJ51" s="180" t="str">
        <f t="shared" si="24"/>
        <v/>
      </c>
      <c r="CK51" s="74"/>
      <c r="CL51" s="47"/>
      <c r="CM51" s="25" t="str">
        <f t="shared" si="91"/>
        <v/>
      </c>
      <c r="CN51" s="93" t="str">
        <f>IF(ISNUMBER(CJ51)=FALSE,"",SUM(CQ51:CQ$58))</f>
        <v/>
      </c>
      <c r="CO51" s="97"/>
      <c r="CP51" s="101"/>
      <c r="CQ51" s="104" t="str">
        <f>IF(ISNUMBER(CJ51)=FALSE,"",1)</f>
        <v/>
      </c>
      <c r="CR51" s="134" t="str">
        <f t="shared" si="94"/>
        <v/>
      </c>
      <c r="CS51" s="136" t="str">
        <f t="shared" si="95"/>
        <v/>
      </c>
      <c r="CT51" s="92">
        <f t="shared" si="76"/>
        <v>0</v>
      </c>
      <c r="CU51" s="96">
        <f t="shared" si="77"/>
        <v>0</v>
      </c>
      <c r="CV51" s="100">
        <f t="shared" si="78"/>
        <v>0</v>
      </c>
      <c r="CW51" s="40"/>
      <c r="CX51" s="35"/>
    </row>
    <row r="52" spans="1:102" ht="15" customHeight="1">
      <c r="A52" s="42"/>
      <c r="B52" s="324"/>
      <c r="C52" s="20">
        <v>24</v>
      </c>
      <c r="D52" s="224">
        <f t="shared" si="53"/>
        <v>24</v>
      </c>
      <c r="E52" s="256" t="s">
        <v>203</v>
      </c>
      <c r="F52" s="278"/>
      <c r="G52" s="226">
        <f t="shared" si="54"/>
        <v>1</v>
      </c>
      <c r="H52" s="226"/>
      <c r="I52" s="225">
        <f t="shared" si="92"/>
        <v>13</v>
      </c>
      <c r="J52" s="128">
        <f t="shared" si="55"/>
        <v>0</v>
      </c>
      <c r="K52" s="130">
        <f t="shared" si="56"/>
        <v>0</v>
      </c>
      <c r="L52" s="227">
        <f t="shared" si="57"/>
        <v>0</v>
      </c>
      <c r="M52" s="66"/>
      <c r="N52" s="163" t="str">
        <f t="shared" si="6"/>
        <v/>
      </c>
      <c r="O52" s="69"/>
      <c r="P52" s="217"/>
      <c r="Q52" s="70"/>
      <c r="R52" s="23" t="str">
        <f t="shared" si="93"/>
        <v/>
      </c>
      <c r="S52" s="93" t="str">
        <f>IF(ISNUMBER(N52)=FALSE,"",SUM(V52:$V$58))</f>
        <v/>
      </c>
      <c r="T52" s="97"/>
      <c r="U52" s="101"/>
      <c r="V52" s="104" t="str">
        <f t="shared" si="35"/>
        <v/>
      </c>
      <c r="W52" s="133" t="str">
        <f t="shared" si="96"/>
        <v/>
      </c>
      <c r="X52" s="135" t="str">
        <f t="shared" si="97"/>
        <v/>
      </c>
      <c r="Y52" s="92">
        <f t="shared" si="58"/>
        <v>0</v>
      </c>
      <c r="Z52" s="96">
        <f t="shared" si="59"/>
        <v>0</v>
      </c>
      <c r="AA52" s="100">
        <f t="shared" si="60"/>
        <v>0</v>
      </c>
      <c r="AB52" s="40"/>
      <c r="AC52" s="171" t="str">
        <f t="shared" si="42"/>
        <v/>
      </c>
      <c r="AD52" s="21"/>
      <c r="AE52" s="47"/>
      <c r="AF52" s="21"/>
      <c r="AG52" s="21"/>
      <c r="AH52" s="25" t="str">
        <f t="shared" si="86"/>
        <v/>
      </c>
      <c r="AI52" s="93" t="str">
        <f>IF(ISNUMBER(AC52)=FALSE,"",SUM(AL52:AL$58))</f>
        <v/>
      </c>
      <c r="AJ52" s="97"/>
      <c r="AK52" s="101"/>
      <c r="AL52" s="104" t="str">
        <f t="shared" si="44"/>
        <v/>
      </c>
      <c r="AM52" s="134" t="str">
        <f t="shared" si="98"/>
        <v/>
      </c>
      <c r="AN52" s="136" t="str">
        <f t="shared" si="99"/>
        <v/>
      </c>
      <c r="AO52" s="92">
        <f t="shared" si="62"/>
        <v>0</v>
      </c>
      <c r="AP52" s="96">
        <f t="shared" si="63"/>
        <v>0</v>
      </c>
      <c r="AQ52" s="100">
        <f t="shared" si="64"/>
        <v>0</v>
      </c>
      <c r="AR52" s="40"/>
      <c r="AS52" s="236" t="s">
        <v>181</v>
      </c>
      <c r="AT52" s="253" t="s">
        <v>115</v>
      </c>
      <c r="AU52" s="238">
        <v>358</v>
      </c>
      <c r="AV52" s="254" t="s">
        <v>161</v>
      </c>
      <c r="AW52" s="247">
        <v>7</v>
      </c>
      <c r="AX52" s="93">
        <v>7</v>
      </c>
      <c r="AY52" s="97"/>
      <c r="AZ52" s="101"/>
      <c r="BA52" s="104">
        <v>1</v>
      </c>
      <c r="BB52" s="133">
        <v>34</v>
      </c>
      <c r="BC52" s="268">
        <v>7</v>
      </c>
      <c r="BD52" s="92">
        <f t="shared" si="65"/>
        <v>7</v>
      </c>
      <c r="BE52" s="96">
        <f t="shared" si="66"/>
        <v>0</v>
      </c>
      <c r="BF52" s="100">
        <f t="shared" si="67"/>
        <v>0</v>
      </c>
      <c r="BG52" s="40"/>
      <c r="BH52" s="171" t="str">
        <f t="shared" si="17"/>
        <v/>
      </c>
      <c r="BI52" s="74"/>
      <c r="BJ52" s="47"/>
      <c r="BK52" s="25" t="str">
        <f t="shared" si="87"/>
        <v/>
      </c>
      <c r="BL52" s="93" t="str">
        <f>IF(ISNUMBER(BH52)=FALSE,"",SUM(BO52:BO$58))</f>
        <v/>
      </c>
      <c r="BM52" s="97"/>
      <c r="BN52" s="101"/>
      <c r="BO52" s="104" t="str">
        <f t="shared" si="47"/>
        <v/>
      </c>
      <c r="BP52" s="134" t="str">
        <f t="shared" si="84"/>
        <v/>
      </c>
      <c r="BQ52" s="136" t="str">
        <f t="shared" si="85"/>
        <v/>
      </c>
      <c r="BR52" s="92">
        <f t="shared" si="68"/>
        <v>0</v>
      </c>
      <c r="BS52" s="96">
        <f t="shared" si="69"/>
        <v>0</v>
      </c>
      <c r="BT52" s="100">
        <f t="shared" si="70"/>
        <v>0</v>
      </c>
      <c r="BU52" s="40"/>
      <c r="BV52" s="176" t="str">
        <f t="shared" si="31"/>
        <v/>
      </c>
      <c r="BW52" s="69"/>
      <c r="BX52" s="70"/>
      <c r="BY52" s="23" t="str">
        <f t="shared" si="88"/>
        <v/>
      </c>
      <c r="BZ52" s="93" t="str">
        <f>IF(ISNUMBER(BV52)=FALSE,"",SUM(CC52:CC$58))</f>
        <v/>
      </c>
      <c r="CA52" s="97"/>
      <c r="CB52" s="101"/>
      <c r="CC52" s="104" t="str">
        <f t="shared" si="32"/>
        <v/>
      </c>
      <c r="CD52" s="133" t="str">
        <f t="shared" si="89"/>
        <v/>
      </c>
      <c r="CE52" s="135" t="str">
        <f t="shared" si="90"/>
        <v/>
      </c>
      <c r="CF52" s="92">
        <f t="shared" si="71"/>
        <v>0</v>
      </c>
      <c r="CG52" s="96">
        <f t="shared" si="72"/>
        <v>0</v>
      </c>
      <c r="CH52" s="100">
        <f t="shared" si="73"/>
        <v>0</v>
      </c>
      <c r="CI52" s="40"/>
      <c r="CJ52" s="180" t="str">
        <f t="shared" si="24"/>
        <v/>
      </c>
      <c r="CK52" s="74"/>
      <c r="CL52" s="47"/>
      <c r="CM52" s="25" t="str">
        <f t="shared" si="91"/>
        <v/>
      </c>
      <c r="CN52" s="93" t="str">
        <f>IF(ISNUMBER(CJ52)=FALSE,"",SUM(CQ52:CQ$58))</f>
        <v/>
      </c>
      <c r="CO52" s="97"/>
      <c r="CP52" s="101"/>
      <c r="CQ52" s="104" t="str">
        <f>IF(ISNUMBER(CJ52)=FALSE,"",1)</f>
        <v/>
      </c>
      <c r="CR52" s="134" t="str">
        <f t="shared" si="94"/>
        <v/>
      </c>
      <c r="CS52" s="136" t="str">
        <f t="shared" si="95"/>
        <v/>
      </c>
      <c r="CT52" s="92">
        <f t="shared" si="76"/>
        <v>0</v>
      </c>
      <c r="CU52" s="96">
        <f t="shared" si="77"/>
        <v>0</v>
      </c>
      <c r="CV52" s="100">
        <f t="shared" si="78"/>
        <v>0</v>
      </c>
      <c r="CW52" s="40"/>
      <c r="CX52" s="35"/>
    </row>
    <row r="53" spans="1:102" ht="15" customHeight="1">
      <c r="A53" s="42"/>
      <c r="B53" s="324"/>
      <c r="C53" s="20">
        <v>25</v>
      </c>
      <c r="D53" s="224">
        <f t="shared" si="53"/>
        <v>25</v>
      </c>
      <c r="E53" s="256" t="s">
        <v>205</v>
      </c>
      <c r="F53" s="278">
        <v>1970</v>
      </c>
      <c r="G53" s="226">
        <f t="shared" si="54"/>
        <v>2</v>
      </c>
      <c r="H53" s="226"/>
      <c r="I53" s="225">
        <f t="shared" si="92"/>
        <v>10</v>
      </c>
      <c r="J53" s="128">
        <f t="shared" si="55"/>
        <v>0</v>
      </c>
      <c r="K53" s="130">
        <f t="shared" si="56"/>
        <v>0</v>
      </c>
      <c r="L53" s="227">
        <f t="shared" si="57"/>
        <v>0</v>
      </c>
      <c r="M53" s="66"/>
      <c r="N53" s="163" t="str">
        <f t="shared" si="6"/>
        <v/>
      </c>
      <c r="O53" s="69"/>
      <c r="P53" s="217"/>
      <c r="Q53" s="70"/>
      <c r="R53" s="23" t="str">
        <f t="shared" si="93"/>
        <v/>
      </c>
      <c r="S53" s="93" t="str">
        <f>IF(ISNUMBER(N53)=FALSE,"",SUM(V53:$V$58))</f>
        <v/>
      </c>
      <c r="T53" s="98"/>
      <c r="U53" s="101"/>
      <c r="V53" s="104" t="str">
        <f t="shared" si="35"/>
        <v/>
      </c>
      <c r="W53" s="133" t="str">
        <f t="shared" si="96"/>
        <v/>
      </c>
      <c r="X53" s="135" t="str">
        <f t="shared" si="97"/>
        <v/>
      </c>
      <c r="Y53" s="92">
        <f t="shared" si="58"/>
        <v>0</v>
      </c>
      <c r="Z53" s="96">
        <f t="shared" si="59"/>
        <v>0</v>
      </c>
      <c r="AA53" s="100">
        <f t="shared" si="60"/>
        <v>0</v>
      </c>
      <c r="AB53" s="40"/>
      <c r="AC53" s="171" t="str">
        <f t="shared" si="42"/>
        <v/>
      </c>
      <c r="AD53" s="21"/>
      <c r="AE53" s="47"/>
      <c r="AF53" s="47"/>
      <c r="AG53" s="47"/>
      <c r="AH53" s="25" t="str">
        <f t="shared" si="86"/>
        <v/>
      </c>
      <c r="AI53" s="93" t="str">
        <f>IF(ISNUMBER(AC53)=FALSE,"",SUM(AL53:AL$58))</f>
        <v/>
      </c>
      <c r="AJ53" s="98"/>
      <c r="AK53" s="101"/>
      <c r="AL53" s="104" t="str">
        <f t="shared" si="44"/>
        <v/>
      </c>
      <c r="AM53" s="134" t="str">
        <f t="shared" si="98"/>
        <v/>
      </c>
      <c r="AN53" s="136" t="str">
        <f t="shared" si="99"/>
        <v/>
      </c>
      <c r="AO53" s="92">
        <f t="shared" si="62"/>
        <v>0</v>
      </c>
      <c r="AP53" s="96">
        <f t="shared" si="63"/>
        <v>0</v>
      </c>
      <c r="AQ53" s="100">
        <f t="shared" si="64"/>
        <v>0</v>
      </c>
      <c r="AR53" s="40"/>
      <c r="AS53" s="236">
        <f t="shared" si="80"/>
        <v>25</v>
      </c>
      <c r="AT53" s="253" t="s">
        <v>116</v>
      </c>
      <c r="AU53" s="238">
        <v>354</v>
      </c>
      <c r="AV53" s="254" t="s">
        <v>162</v>
      </c>
      <c r="AW53" s="247">
        <v>6</v>
      </c>
      <c r="AX53" s="93">
        <v>6</v>
      </c>
      <c r="AY53" s="98"/>
      <c r="AZ53" s="101"/>
      <c r="BA53" s="104">
        <v>1</v>
      </c>
      <c r="BB53" s="133">
        <v>35</v>
      </c>
      <c r="BC53" s="268">
        <v>6</v>
      </c>
      <c r="BD53" s="92">
        <f t="shared" si="65"/>
        <v>6</v>
      </c>
      <c r="BE53" s="96">
        <f t="shared" si="66"/>
        <v>0</v>
      </c>
      <c r="BF53" s="100">
        <f t="shared" si="67"/>
        <v>0</v>
      </c>
      <c r="BG53" s="40"/>
      <c r="BH53" s="171" t="str">
        <f t="shared" si="17"/>
        <v/>
      </c>
      <c r="BI53" s="74"/>
      <c r="BJ53" s="47"/>
      <c r="BK53" s="25" t="str">
        <f t="shared" si="87"/>
        <v/>
      </c>
      <c r="BL53" s="93" t="str">
        <f>IF(ISNUMBER(BH53)=FALSE,"",SUM(BO53:BO$58))</f>
        <v/>
      </c>
      <c r="BM53" s="98"/>
      <c r="BN53" s="101"/>
      <c r="BO53" s="104" t="str">
        <f t="shared" si="47"/>
        <v/>
      </c>
      <c r="BP53" s="134" t="str">
        <f t="shared" si="84"/>
        <v/>
      </c>
      <c r="BQ53" s="136" t="str">
        <f t="shared" si="85"/>
        <v/>
      </c>
      <c r="BR53" s="92">
        <f t="shared" si="68"/>
        <v>0</v>
      </c>
      <c r="BS53" s="96">
        <f t="shared" si="69"/>
        <v>0</v>
      </c>
      <c r="BT53" s="100">
        <f t="shared" si="70"/>
        <v>0</v>
      </c>
      <c r="BU53" s="40"/>
      <c r="BV53" s="176" t="str">
        <f t="shared" si="31"/>
        <v/>
      </c>
      <c r="BW53" s="69"/>
      <c r="BX53" s="70"/>
      <c r="BY53" s="23" t="str">
        <f t="shared" si="88"/>
        <v/>
      </c>
      <c r="BZ53" s="93" t="str">
        <f>IF(ISNUMBER(BV53)=FALSE,"",SUM(CC53:CC$58))</f>
        <v/>
      </c>
      <c r="CA53" s="98"/>
      <c r="CB53" s="101"/>
      <c r="CC53" s="104" t="str">
        <f t="shared" si="32"/>
        <v/>
      </c>
      <c r="CD53" s="133" t="str">
        <f t="shared" si="89"/>
        <v/>
      </c>
      <c r="CE53" s="135" t="str">
        <f t="shared" si="90"/>
        <v/>
      </c>
      <c r="CF53" s="92">
        <f t="shared" si="71"/>
        <v>0</v>
      </c>
      <c r="CG53" s="96">
        <f t="shared" si="72"/>
        <v>0</v>
      </c>
      <c r="CH53" s="100">
        <f t="shared" si="73"/>
        <v>0</v>
      </c>
      <c r="CI53" s="40"/>
      <c r="CJ53" s="180" t="str">
        <f t="shared" si="24"/>
        <v/>
      </c>
      <c r="CK53" s="74"/>
      <c r="CL53" s="47"/>
      <c r="CM53" s="25" t="str">
        <f t="shared" si="91"/>
        <v/>
      </c>
      <c r="CN53" s="93" t="str">
        <f>IF(ISNUMBER(CJ53)=FALSE,"",SUM(CQ53:CQ$58))</f>
        <v/>
      </c>
      <c r="CO53" s="98"/>
      <c r="CP53" s="101"/>
      <c r="CQ53" s="104" t="str">
        <f t="shared" si="30"/>
        <v/>
      </c>
      <c r="CR53" s="134" t="str">
        <f t="shared" si="94"/>
        <v/>
      </c>
      <c r="CS53" s="136" t="str">
        <f t="shared" si="95"/>
        <v/>
      </c>
      <c r="CT53" s="92">
        <f t="shared" si="76"/>
        <v>0</v>
      </c>
      <c r="CU53" s="96">
        <f t="shared" si="77"/>
        <v>0</v>
      </c>
      <c r="CV53" s="100">
        <f t="shared" si="78"/>
        <v>0</v>
      </c>
      <c r="CW53" s="40"/>
      <c r="CX53" s="35"/>
    </row>
    <row r="54" spans="1:102" ht="15" customHeight="1">
      <c r="A54" s="42"/>
      <c r="B54" s="324"/>
      <c r="C54" s="20">
        <v>26</v>
      </c>
      <c r="D54" s="224">
        <f t="shared" si="53"/>
        <v>26</v>
      </c>
      <c r="E54" s="222" t="s">
        <v>44</v>
      </c>
      <c r="F54" s="20">
        <v>1982</v>
      </c>
      <c r="G54" s="115">
        <f t="shared" si="54"/>
        <v>2</v>
      </c>
      <c r="H54" s="115"/>
      <c r="I54" s="20">
        <f t="shared" si="92"/>
        <v>8</v>
      </c>
      <c r="J54" s="128">
        <f t="shared" si="55"/>
        <v>0</v>
      </c>
      <c r="K54" s="130">
        <f t="shared" si="56"/>
        <v>0</v>
      </c>
      <c r="L54" s="132">
        <f t="shared" si="57"/>
        <v>0</v>
      </c>
      <c r="M54" s="66"/>
      <c r="N54" s="163" t="str">
        <f t="shared" si="6"/>
        <v/>
      </c>
      <c r="O54" s="69"/>
      <c r="P54" s="217"/>
      <c r="Q54" s="70"/>
      <c r="R54" s="23" t="str">
        <f t="shared" si="93"/>
        <v/>
      </c>
      <c r="S54" s="93" t="str">
        <f>IF(ISNUMBER(N54)=FALSE,"",SUM(V54:$V$58))</f>
        <v/>
      </c>
      <c r="T54" s="97"/>
      <c r="U54" s="101"/>
      <c r="V54" s="104" t="str">
        <f t="shared" si="35"/>
        <v/>
      </c>
      <c r="W54" s="133" t="str">
        <f t="shared" si="96"/>
        <v/>
      </c>
      <c r="X54" s="135" t="str">
        <f t="shared" si="97"/>
        <v/>
      </c>
      <c r="Y54" s="92">
        <f t="shared" si="58"/>
        <v>0</v>
      </c>
      <c r="Z54" s="96">
        <f t="shared" si="59"/>
        <v>0</v>
      </c>
      <c r="AA54" s="100">
        <f t="shared" si="60"/>
        <v>0</v>
      </c>
      <c r="AB54" s="40"/>
      <c r="AC54" s="171" t="str">
        <f t="shared" si="42"/>
        <v/>
      </c>
      <c r="AD54" s="21"/>
      <c r="AE54" s="47"/>
      <c r="AF54" s="21"/>
      <c r="AG54" s="21"/>
      <c r="AH54" s="25" t="str">
        <f t="shared" si="86"/>
        <v/>
      </c>
      <c r="AI54" s="93" t="str">
        <f>IF(ISNUMBER(AC54)=FALSE,"",SUM(AL54:AL$58))</f>
        <v/>
      </c>
      <c r="AJ54" s="97"/>
      <c r="AK54" s="101"/>
      <c r="AL54" s="104" t="str">
        <f t="shared" si="44"/>
        <v/>
      </c>
      <c r="AM54" s="134" t="str">
        <f t="shared" si="98"/>
        <v/>
      </c>
      <c r="AN54" s="136" t="str">
        <f t="shared" si="99"/>
        <v/>
      </c>
      <c r="AO54" s="92">
        <f t="shared" si="62"/>
        <v>0</v>
      </c>
      <c r="AP54" s="96">
        <f t="shared" si="63"/>
        <v>0</v>
      </c>
      <c r="AQ54" s="100">
        <f t="shared" si="64"/>
        <v>0</v>
      </c>
      <c r="AR54" s="40"/>
      <c r="AS54" s="236">
        <f t="shared" si="80"/>
        <v>26</v>
      </c>
      <c r="AT54" s="253" t="s">
        <v>117</v>
      </c>
      <c r="AU54" s="238">
        <v>362</v>
      </c>
      <c r="AV54" s="254" t="s">
        <v>163</v>
      </c>
      <c r="AW54" s="247">
        <v>5</v>
      </c>
      <c r="AX54" s="93">
        <v>5</v>
      </c>
      <c r="AY54" s="97"/>
      <c r="AZ54" s="101"/>
      <c r="BA54" s="104">
        <v>1</v>
      </c>
      <c r="BB54" s="133">
        <v>36</v>
      </c>
      <c r="BC54" s="268">
        <v>5</v>
      </c>
      <c r="BD54" s="92">
        <f t="shared" si="65"/>
        <v>5</v>
      </c>
      <c r="BE54" s="96">
        <f t="shared" si="66"/>
        <v>0</v>
      </c>
      <c r="BF54" s="100">
        <f t="shared" si="67"/>
        <v>0</v>
      </c>
      <c r="BG54" s="40"/>
      <c r="BH54" s="171" t="str">
        <f t="shared" si="17"/>
        <v/>
      </c>
      <c r="BI54" s="74"/>
      <c r="BJ54" s="47"/>
      <c r="BK54" s="25" t="str">
        <f t="shared" si="87"/>
        <v/>
      </c>
      <c r="BL54" s="93" t="str">
        <f>IF(ISNUMBER(BH54)=FALSE,"",SUM(BO54:BO$58))</f>
        <v/>
      </c>
      <c r="BM54" s="97"/>
      <c r="BN54" s="101"/>
      <c r="BO54" s="104" t="str">
        <f t="shared" si="47"/>
        <v/>
      </c>
      <c r="BP54" s="134" t="str">
        <f t="shared" si="84"/>
        <v/>
      </c>
      <c r="BQ54" s="136" t="str">
        <f t="shared" si="85"/>
        <v/>
      </c>
      <c r="BR54" s="92">
        <f t="shared" si="68"/>
        <v>0</v>
      </c>
      <c r="BS54" s="96">
        <f t="shared" si="69"/>
        <v>0</v>
      </c>
      <c r="BT54" s="100">
        <f t="shared" si="70"/>
        <v>0</v>
      </c>
      <c r="BU54" s="40"/>
      <c r="BV54" s="176" t="str">
        <f t="shared" si="31"/>
        <v/>
      </c>
      <c r="BW54" s="69"/>
      <c r="BX54" s="70"/>
      <c r="BY54" s="23" t="str">
        <f t="shared" si="88"/>
        <v/>
      </c>
      <c r="BZ54" s="93" t="str">
        <f>IF(ISNUMBER(BV54)=FALSE,"",SUM(CC54:CC$58))</f>
        <v/>
      </c>
      <c r="CA54" s="97"/>
      <c r="CB54" s="101"/>
      <c r="CC54" s="104" t="str">
        <f t="shared" si="32"/>
        <v/>
      </c>
      <c r="CD54" s="133" t="str">
        <f t="shared" si="89"/>
        <v/>
      </c>
      <c r="CE54" s="135" t="str">
        <f t="shared" si="90"/>
        <v/>
      </c>
      <c r="CF54" s="92">
        <f t="shared" si="71"/>
        <v>0</v>
      </c>
      <c r="CG54" s="96">
        <f t="shared" si="72"/>
        <v>0</v>
      </c>
      <c r="CH54" s="100">
        <f t="shared" si="73"/>
        <v>0</v>
      </c>
      <c r="CI54" s="40"/>
      <c r="CJ54" s="180" t="str">
        <f t="shared" si="24"/>
        <v/>
      </c>
      <c r="CK54" s="74"/>
      <c r="CL54" s="47"/>
      <c r="CM54" s="25" t="str">
        <f t="shared" si="91"/>
        <v/>
      </c>
      <c r="CN54" s="93" t="str">
        <f>IF(ISNUMBER(CJ54)=FALSE,"",SUM(CQ54:CQ$58))</f>
        <v/>
      </c>
      <c r="CO54" s="97"/>
      <c r="CP54" s="101"/>
      <c r="CQ54" s="104" t="str">
        <f t="shared" si="30"/>
        <v/>
      </c>
      <c r="CR54" s="134" t="str">
        <f t="shared" si="94"/>
        <v/>
      </c>
      <c r="CS54" s="136" t="str">
        <f t="shared" si="95"/>
        <v/>
      </c>
      <c r="CT54" s="92">
        <f t="shared" si="76"/>
        <v>0</v>
      </c>
      <c r="CU54" s="96">
        <f t="shared" si="77"/>
        <v>0</v>
      </c>
      <c r="CV54" s="100">
        <f t="shared" si="78"/>
        <v>0</v>
      </c>
      <c r="CW54" s="40"/>
      <c r="CX54" s="35"/>
    </row>
    <row r="55" spans="1:102" ht="15" customHeight="1">
      <c r="A55" s="42"/>
      <c r="B55" s="324"/>
      <c r="C55" s="20">
        <v>27</v>
      </c>
      <c r="D55" s="224">
        <f t="shared" si="53"/>
        <v>27</v>
      </c>
      <c r="E55" s="256" t="s">
        <v>211</v>
      </c>
      <c r="F55" s="278">
        <v>1975</v>
      </c>
      <c r="G55" s="226">
        <f t="shared" si="54"/>
        <v>1</v>
      </c>
      <c r="H55" s="226"/>
      <c r="I55" s="225">
        <f t="shared" si="92"/>
        <v>8</v>
      </c>
      <c r="J55" s="128">
        <f t="shared" si="55"/>
        <v>0</v>
      </c>
      <c r="K55" s="130">
        <f t="shared" si="56"/>
        <v>0</v>
      </c>
      <c r="L55" s="227">
        <f t="shared" si="57"/>
        <v>0</v>
      </c>
      <c r="M55" s="66"/>
      <c r="N55" s="163" t="str">
        <f t="shared" si="6"/>
        <v/>
      </c>
      <c r="O55" s="69"/>
      <c r="P55" s="217"/>
      <c r="Q55" s="70"/>
      <c r="R55" s="23" t="str">
        <f t="shared" si="93"/>
        <v/>
      </c>
      <c r="S55" s="93" t="str">
        <f>IF(ISNUMBER(N55)=FALSE,"",SUM(V55:$V$58))</f>
        <v/>
      </c>
      <c r="T55" s="97"/>
      <c r="U55" s="101"/>
      <c r="V55" s="104" t="str">
        <f t="shared" si="35"/>
        <v/>
      </c>
      <c r="W55" s="133" t="str">
        <f t="shared" si="96"/>
        <v/>
      </c>
      <c r="X55" s="135" t="str">
        <f t="shared" si="97"/>
        <v/>
      </c>
      <c r="Y55" s="92">
        <f t="shared" si="58"/>
        <v>0</v>
      </c>
      <c r="Z55" s="96">
        <f t="shared" si="59"/>
        <v>0</v>
      </c>
      <c r="AA55" s="100">
        <f t="shared" si="60"/>
        <v>0</v>
      </c>
      <c r="AB55" s="40"/>
      <c r="AC55" s="171" t="str">
        <f t="shared" si="42"/>
        <v/>
      </c>
      <c r="AD55" s="21"/>
      <c r="AE55" s="47"/>
      <c r="AF55" s="21"/>
      <c r="AG55" s="21"/>
      <c r="AH55" s="25" t="str">
        <f t="shared" si="86"/>
        <v/>
      </c>
      <c r="AI55" s="93" t="str">
        <f>IF(ISNUMBER(AC55)=FALSE,"",SUM(AL55:AL$58))</f>
        <v/>
      </c>
      <c r="AJ55" s="97"/>
      <c r="AK55" s="101"/>
      <c r="AL55" s="104" t="str">
        <f t="shared" si="44"/>
        <v/>
      </c>
      <c r="AM55" s="134" t="str">
        <f t="shared" si="98"/>
        <v/>
      </c>
      <c r="AN55" s="136" t="str">
        <f t="shared" si="99"/>
        <v/>
      </c>
      <c r="AO55" s="92">
        <f t="shared" si="62"/>
        <v>0</v>
      </c>
      <c r="AP55" s="96">
        <f t="shared" si="63"/>
        <v>0</v>
      </c>
      <c r="AQ55" s="100">
        <f t="shared" si="64"/>
        <v>0</v>
      </c>
      <c r="AR55" s="40"/>
      <c r="AS55" s="236">
        <f t="shared" si="80"/>
        <v>27</v>
      </c>
      <c r="AT55" s="253" t="s">
        <v>43</v>
      </c>
      <c r="AU55" s="238">
        <v>361</v>
      </c>
      <c r="AV55" s="254" t="s">
        <v>164</v>
      </c>
      <c r="AW55" s="247">
        <v>4</v>
      </c>
      <c r="AX55" s="93">
        <v>4</v>
      </c>
      <c r="AY55" s="97"/>
      <c r="AZ55" s="101"/>
      <c r="BA55" s="104">
        <v>1</v>
      </c>
      <c r="BB55" s="133">
        <v>16</v>
      </c>
      <c r="BC55" s="268">
        <v>8</v>
      </c>
      <c r="BD55" s="92">
        <f t="shared" si="65"/>
        <v>4</v>
      </c>
      <c r="BE55" s="96">
        <f t="shared" si="66"/>
        <v>0</v>
      </c>
      <c r="BF55" s="100">
        <f t="shared" si="67"/>
        <v>0</v>
      </c>
      <c r="BG55" s="40"/>
      <c r="BH55" s="171" t="str">
        <f t="shared" si="17"/>
        <v/>
      </c>
      <c r="BI55" s="74"/>
      <c r="BJ55" s="47"/>
      <c r="BK55" s="25" t="str">
        <f t="shared" si="87"/>
        <v/>
      </c>
      <c r="BL55" s="93" t="str">
        <f>IF(ISNUMBER(BH55)=FALSE,"",SUM(BO55:BO$58))</f>
        <v/>
      </c>
      <c r="BM55" s="97"/>
      <c r="BN55" s="101"/>
      <c r="BO55" s="104" t="str">
        <f t="shared" si="47"/>
        <v/>
      </c>
      <c r="BP55" s="134" t="str">
        <f t="shared" si="84"/>
        <v/>
      </c>
      <c r="BQ55" s="136" t="str">
        <f t="shared" si="85"/>
        <v/>
      </c>
      <c r="BR55" s="92">
        <f t="shared" si="68"/>
        <v>0</v>
      </c>
      <c r="BS55" s="96">
        <f t="shared" si="69"/>
        <v>0</v>
      </c>
      <c r="BT55" s="100">
        <f t="shared" si="70"/>
        <v>0</v>
      </c>
      <c r="BU55" s="40"/>
      <c r="BV55" s="176" t="str">
        <f t="shared" si="31"/>
        <v/>
      </c>
      <c r="BW55" s="69"/>
      <c r="BX55" s="71"/>
      <c r="BY55" s="23" t="str">
        <f t="shared" si="88"/>
        <v/>
      </c>
      <c r="BZ55" s="93" t="str">
        <f>IF(ISNUMBER(BV55)=FALSE,"",SUM(CC55:CC$58))</f>
        <v/>
      </c>
      <c r="CA55" s="97"/>
      <c r="CB55" s="101"/>
      <c r="CC55" s="104" t="str">
        <f t="shared" si="32"/>
        <v/>
      </c>
      <c r="CD55" s="133" t="str">
        <f t="shared" si="89"/>
        <v/>
      </c>
      <c r="CE55" s="135" t="str">
        <f t="shared" si="90"/>
        <v/>
      </c>
      <c r="CF55" s="92">
        <f t="shared" si="71"/>
        <v>0</v>
      </c>
      <c r="CG55" s="96">
        <f t="shared" si="72"/>
        <v>0</v>
      </c>
      <c r="CH55" s="100">
        <f t="shared" si="73"/>
        <v>0</v>
      </c>
      <c r="CI55" s="40"/>
      <c r="CJ55" s="180" t="str">
        <f t="shared" si="24"/>
        <v/>
      </c>
      <c r="CK55" s="74"/>
      <c r="CL55" s="47"/>
      <c r="CM55" s="25" t="str">
        <f t="shared" si="91"/>
        <v/>
      </c>
      <c r="CN55" s="93" t="str">
        <f>IF(ISNUMBER(CJ55)=FALSE,"",SUM(CQ55:CQ$58))</f>
        <v/>
      </c>
      <c r="CO55" s="97"/>
      <c r="CP55" s="101"/>
      <c r="CQ55" s="104" t="str">
        <f t="shared" si="30"/>
        <v/>
      </c>
      <c r="CR55" s="134" t="str">
        <f t="shared" si="94"/>
        <v/>
      </c>
      <c r="CS55" s="136" t="str">
        <f t="shared" si="95"/>
        <v/>
      </c>
      <c r="CT55" s="92">
        <f t="shared" si="76"/>
        <v>0</v>
      </c>
      <c r="CU55" s="96">
        <f t="shared" si="77"/>
        <v>0</v>
      </c>
      <c r="CV55" s="100">
        <f t="shared" si="78"/>
        <v>0</v>
      </c>
      <c r="CW55" s="40"/>
      <c r="CX55" s="35"/>
    </row>
    <row r="56" spans="1:102" ht="15" customHeight="1">
      <c r="A56" s="42"/>
      <c r="B56" s="324"/>
      <c r="C56" s="20">
        <v>28</v>
      </c>
      <c r="D56" s="224">
        <f t="shared" si="53"/>
        <v>28</v>
      </c>
      <c r="E56" s="256" t="s">
        <v>216</v>
      </c>
      <c r="F56" s="278">
        <v>1977</v>
      </c>
      <c r="G56" s="226">
        <f t="shared" si="54"/>
        <v>1</v>
      </c>
      <c r="H56" s="226"/>
      <c r="I56" s="225">
        <f t="shared" si="92"/>
        <v>6</v>
      </c>
      <c r="J56" s="128">
        <f t="shared" si="55"/>
        <v>0</v>
      </c>
      <c r="K56" s="130">
        <f t="shared" si="56"/>
        <v>0</v>
      </c>
      <c r="L56" s="227">
        <f t="shared" si="57"/>
        <v>0</v>
      </c>
      <c r="M56" s="66"/>
      <c r="N56" s="163" t="str">
        <f t="shared" si="6"/>
        <v/>
      </c>
      <c r="O56" s="69"/>
      <c r="P56" s="217"/>
      <c r="Q56" s="70"/>
      <c r="R56" s="23" t="str">
        <f t="shared" si="93"/>
        <v/>
      </c>
      <c r="S56" s="93" t="str">
        <f>IF(ISNUMBER(N56)=FALSE,"",SUM(V56:$V$58))</f>
        <v/>
      </c>
      <c r="T56" s="97"/>
      <c r="U56" s="101"/>
      <c r="V56" s="104" t="str">
        <f t="shared" si="35"/>
        <v/>
      </c>
      <c r="W56" s="133" t="str">
        <f t="shared" si="96"/>
        <v/>
      </c>
      <c r="X56" s="135" t="str">
        <f t="shared" si="97"/>
        <v/>
      </c>
      <c r="Y56" s="92">
        <f t="shared" si="58"/>
        <v>0</v>
      </c>
      <c r="Z56" s="96">
        <f t="shared" si="59"/>
        <v>0</v>
      </c>
      <c r="AA56" s="100">
        <f t="shared" si="60"/>
        <v>0</v>
      </c>
      <c r="AB56" s="40"/>
      <c r="AC56" s="171" t="str">
        <f t="shared" si="42"/>
        <v/>
      </c>
      <c r="AD56" s="21"/>
      <c r="AE56" s="47"/>
      <c r="AF56" s="21"/>
      <c r="AG56" s="21"/>
      <c r="AH56" s="25" t="str">
        <f t="shared" si="86"/>
        <v/>
      </c>
      <c r="AI56" s="93" t="str">
        <f>IF(ISNUMBER(AC56)=FALSE,"",SUM(AL56:AL$58))</f>
        <v/>
      </c>
      <c r="AJ56" s="97"/>
      <c r="AK56" s="101"/>
      <c r="AL56" s="104" t="str">
        <f t="shared" si="44"/>
        <v/>
      </c>
      <c r="AM56" s="134" t="str">
        <f t="shared" si="98"/>
        <v/>
      </c>
      <c r="AN56" s="136" t="str">
        <f t="shared" si="99"/>
        <v/>
      </c>
      <c r="AO56" s="92">
        <f t="shared" si="62"/>
        <v>0</v>
      </c>
      <c r="AP56" s="96">
        <f t="shared" si="63"/>
        <v>0</v>
      </c>
      <c r="AQ56" s="100">
        <f t="shared" si="64"/>
        <v>0</v>
      </c>
      <c r="AR56" s="40"/>
      <c r="AS56" s="236">
        <f t="shared" si="80"/>
        <v>28</v>
      </c>
      <c r="AT56" s="253" t="s">
        <v>118</v>
      </c>
      <c r="AU56" s="238">
        <v>397</v>
      </c>
      <c r="AV56" s="254" t="s">
        <v>165</v>
      </c>
      <c r="AW56" s="247">
        <v>3</v>
      </c>
      <c r="AX56" s="93">
        <v>3</v>
      </c>
      <c r="AY56" s="97"/>
      <c r="AZ56" s="101"/>
      <c r="BA56" s="104">
        <v>1</v>
      </c>
      <c r="BB56" s="133">
        <v>38</v>
      </c>
      <c r="BC56" s="268">
        <v>3</v>
      </c>
      <c r="BD56" s="92">
        <f t="shared" si="65"/>
        <v>3</v>
      </c>
      <c r="BE56" s="96">
        <f t="shared" si="66"/>
        <v>0</v>
      </c>
      <c r="BF56" s="100">
        <f t="shared" si="67"/>
        <v>0</v>
      </c>
      <c r="BG56" s="40"/>
      <c r="BH56" s="171" t="str">
        <f t="shared" si="17"/>
        <v/>
      </c>
      <c r="BI56" s="74"/>
      <c r="BJ56" s="47"/>
      <c r="BK56" s="25" t="str">
        <f t="shared" si="87"/>
        <v/>
      </c>
      <c r="BL56" s="93" t="str">
        <f>IF(ISNUMBER(BH56)=FALSE,"",SUM(BO56:BO$58))</f>
        <v/>
      </c>
      <c r="BM56" s="97"/>
      <c r="BN56" s="101"/>
      <c r="BO56" s="104" t="str">
        <f t="shared" si="47"/>
        <v/>
      </c>
      <c r="BP56" s="134" t="str">
        <f t="shared" si="84"/>
        <v/>
      </c>
      <c r="BQ56" s="136" t="str">
        <f t="shared" si="85"/>
        <v/>
      </c>
      <c r="BR56" s="92">
        <f t="shared" si="68"/>
        <v>0</v>
      </c>
      <c r="BS56" s="96">
        <f t="shared" si="69"/>
        <v>0</v>
      </c>
      <c r="BT56" s="100">
        <f t="shared" si="70"/>
        <v>0</v>
      </c>
      <c r="BU56" s="40"/>
      <c r="BV56" s="176" t="str">
        <f t="shared" si="31"/>
        <v/>
      </c>
      <c r="BW56" s="69"/>
      <c r="BX56" s="71"/>
      <c r="BY56" s="23" t="str">
        <f t="shared" si="88"/>
        <v/>
      </c>
      <c r="BZ56" s="93" t="str">
        <f>IF(ISNUMBER(BV56)=FALSE,"",SUM(CC56:CC$58))</f>
        <v/>
      </c>
      <c r="CA56" s="97"/>
      <c r="CB56" s="101"/>
      <c r="CC56" s="104" t="str">
        <f t="shared" si="32"/>
        <v/>
      </c>
      <c r="CD56" s="133" t="str">
        <f t="shared" si="89"/>
        <v/>
      </c>
      <c r="CE56" s="135" t="str">
        <f t="shared" si="90"/>
        <v/>
      </c>
      <c r="CF56" s="92">
        <f t="shared" si="71"/>
        <v>0</v>
      </c>
      <c r="CG56" s="96">
        <f t="shared" si="72"/>
        <v>0</v>
      </c>
      <c r="CH56" s="100">
        <f t="shared" si="73"/>
        <v>0</v>
      </c>
      <c r="CI56" s="40"/>
      <c r="CJ56" s="180" t="str">
        <f t="shared" si="24"/>
        <v/>
      </c>
      <c r="CK56" s="74"/>
      <c r="CL56" s="47"/>
      <c r="CM56" s="25" t="str">
        <f t="shared" si="91"/>
        <v/>
      </c>
      <c r="CN56" s="93" t="str">
        <f>IF(ISNUMBER(CJ56)=FALSE,"",SUM(CQ56:CQ$58))</f>
        <v/>
      </c>
      <c r="CO56" s="97"/>
      <c r="CP56" s="101"/>
      <c r="CQ56" s="104" t="str">
        <f t="shared" si="30"/>
        <v/>
      </c>
      <c r="CR56" s="134" t="str">
        <f t="shared" si="94"/>
        <v/>
      </c>
      <c r="CS56" s="136" t="str">
        <f t="shared" si="95"/>
        <v/>
      </c>
      <c r="CT56" s="92">
        <f t="shared" si="76"/>
        <v>0</v>
      </c>
      <c r="CU56" s="96">
        <f t="shared" si="77"/>
        <v>0</v>
      </c>
      <c r="CV56" s="100">
        <f t="shared" si="78"/>
        <v>0</v>
      </c>
      <c r="CW56" s="40"/>
      <c r="CX56" s="35"/>
    </row>
    <row r="57" spans="1:102" ht="15" customHeight="1">
      <c r="A57" s="42"/>
      <c r="B57" s="324"/>
      <c r="C57" s="20">
        <v>29</v>
      </c>
      <c r="D57" s="224">
        <f t="shared" si="53"/>
        <v>29</v>
      </c>
      <c r="E57" s="256" t="s">
        <v>212</v>
      </c>
      <c r="F57" s="278">
        <v>1982</v>
      </c>
      <c r="G57" s="226">
        <f t="shared" si="54"/>
        <v>1</v>
      </c>
      <c r="H57" s="226"/>
      <c r="I57" s="225">
        <f t="shared" si="92"/>
        <v>5</v>
      </c>
      <c r="J57" s="128">
        <f t="shared" si="55"/>
        <v>0</v>
      </c>
      <c r="K57" s="130">
        <f t="shared" si="56"/>
        <v>0</v>
      </c>
      <c r="L57" s="227">
        <f t="shared" si="57"/>
        <v>0</v>
      </c>
      <c r="M57" s="66"/>
      <c r="N57" s="163" t="str">
        <f t="shared" si="6"/>
        <v/>
      </c>
      <c r="O57" s="69"/>
      <c r="P57" s="217"/>
      <c r="Q57" s="70"/>
      <c r="R57" s="23" t="str">
        <f t="shared" si="93"/>
        <v/>
      </c>
      <c r="S57" s="93" t="str">
        <f>IF(ISNUMBER(N57)=FALSE,"",SUM(V57:$V$58))</f>
        <v/>
      </c>
      <c r="T57" s="97"/>
      <c r="U57" s="101"/>
      <c r="V57" s="104" t="str">
        <f t="shared" si="35"/>
        <v/>
      </c>
      <c r="W57" s="133" t="str">
        <f t="shared" si="96"/>
        <v/>
      </c>
      <c r="X57" s="135" t="str">
        <f t="shared" si="97"/>
        <v/>
      </c>
      <c r="Y57" s="92">
        <f t="shared" si="58"/>
        <v>0</v>
      </c>
      <c r="Z57" s="96">
        <f t="shared" si="59"/>
        <v>0</v>
      </c>
      <c r="AA57" s="100">
        <f t="shared" si="60"/>
        <v>0</v>
      </c>
      <c r="AB57" s="40"/>
      <c r="AC57" s="171" t="str">
        <f t="shared" si="42"/>
        <v/>
      </c>
      <c r="AD57" s="21"/>
      <c r="AE57" s="47"/>
      <c r="AF57" s="21"/>
      <c r="AG57" s="21"/>
      <c r="AH57" s="25" t="str">
        <f t="shared" si="86"/>
        <v/>
      </c>
      <c r="AI57" s="93" t="str">
        <f>IF(ISNUMBER(AC57)=FALSE,"",SUM(AL57:AL$58))</f>
        <v/>
      </c>
      <c r="AJ57" s="97"/>
      <c r="AK57" s="101"/>
      <c r="AL57" s="104" t="str">
        <f t="shared" si="44"/>
        <v/>
      </c>
      <c r="AM57" s="134" t="str">
        <f t="shared" si="98"/>
        <v/>
      </c>
      <c r="AN57" s="136" t="str">
        <f t="shared" si="99"/>
        <v/>
      </c>
      <c r="AO57" s="92">
        <f t="shared" si="62"/>
        <v>0</v>
      </c>
      <c r="AP57" s="96">
        <f t="shared" si="63"/>
        <v>0</v>
      </c>
      <c r="AQ57" s="100">
        <f t="shared" si="64"/>
        <v>0</v>
      </c>
      <c r="AR57" s="40"/>
      <c r="AS57" s="236">
        <f t="shared" si="80"/>
        <v>29</v>
      </c>
      <c r="AT57" s="253" t="s">
        <v>119</v>
      </c>
      <c r="AU57" s="238">
        <v>375</v>
      </c>
      <c r="AV57" s="254" t="s">
        <v>166</v>
      </c>
      <c r="AW57" s="247">
        <v>2</v>
      </c>
      <c r="AX57" s="93">
        <v>2</v>
      </c>
      <c r="AY57" s="97"/>
      <c r="AZ57" s="101"/>
      <c r="BA57" s="104">
        <v>1</v>
      </c>
      <c r="BB57" s="133">
        <v>40</v>
      </c>
      <c r="BC57" s="268">
        <v>2</v>
      </c>
      <c r="BD57" s="92">
        <f t="shared" si="65"/>
        <v>2</v>
      </c>
      <c r="BE57" s="96">
        <f t="shared" si="66"/>
        <v>0</v>
      </c>
      <c r="BF57" s="100">
        <f t="shared" si="67"/>
        <v>0</v>
      </c>
      <c r="BG57" s="40"/>
      <c r="BH57" s="171" t="str">
        <f t="shared" si="17"/>
        <v/>
      </c>
      <c r="BI57" s="74"/>
      <c r="BJ57" s="47"/>
      <c r="BK57" s="25" t="str">
        <f t="shared" si="87"/>
        <v/>
      </c>
      <c r="BL57" s="93" t="str">
        <f>IF(ISNUMBER(BH57)=FALSE,"",SUM(BO57:BO$58))</f>
        <v/>
      </c>
      <c r="BM57" s="97"/>
      <c r="BN57" s="101"/>
      <c r="BO57" s="104" t="str">
        <f t="shared" si="47"/>
        <v/>
      </c>
      <c r="BP57" s="134" t="str">
        <f t="shared" si="84"/>
        <v/>
      </c>
      <c r="BQ57" s="136" t="str">
        <f t="shared" si="85"/>
        <v/>
      </c>
      <c r="BR57" s="92">
        <f t="shared" si="68"/>
        <v>0</v>
      </c>
      <c r="BS57" s="96">
        <f t="shared" si="69"/>
        <v>0</v>
      </c>
      <c r="BT57" s="100">
        <f t="shared" si="70"/>
        <v>0</v>
      </c>
      <c r="BU57" s="40"/>
      <c r="BV57" s="176" t="str">
        <f t="shared" si="31"/>
        <v/>
      </c>
      <c r="BW57" s="69"/>
      <c r="BX57" s="71"/>
      <c r="BY57" s="23" t="str">
        <f t="shared" si="88"/>
        <v/>
      </c>
      <c r="BZ57" s="93" t="str">
        <f>IF(ISNUMBER(BV57)=FALSE,"",SUM(CC57:CC$58))</f>
        <v/>
      </c>
      <c r="CA57" s="97"/>
      <c r="CB57" s="101"/>
      <c r="CC57" s="104" t="str">
        <f t="shared" si="32"/>
        <v/>
      </c>
      <c r="CD57" s="133" t="str">
        <f t="shared" si="89"/>
        <v/>
      </c>
      <c r="CE57" s="135" t="str">
        <f t="shared" si="90"/>
        <v/>
      </c>
      <c r="CF57" s="92">
        <f t="shared" si="71"/>
        <v>0</v>
      </c>
      <c r="CG57" s="96">
        <f t="shared" si="72"/>
        <v>0</v>
      </c>
      <c r="CH57" s="100">
        <f t="shared" si="73"/>
        <v>0</v>
      </c>
      <c r="CI57" s="40"/>
      <c r="CJ57" s="180" t="str">
        <f t="shared" si="24"/>
        <v/>
      </c>
      <c r="CK57" s="74"/>
      <c r="CL57" s="47"/>
      <c r="CM57" s="25" t="str">
        <f t="shared" si="91"/>
        <v/>
      </c>
      <c r="CN57" s="93" t="str">
        <f>IF(ISNUMBER(CJ57)=FALSE,"",SUM(CQ57:CQ$58))</f>
        <v/>
      </c>
      <c r="CO57" s="97"/>
      <c r="CP57" s="101"/>
      <c r="CQ57" s="104" t="str">
        <f t="shared" si="30"/>
        <v/>
      </c>
      <c r="CR57" s="134" t="str">
        <f t="shared" si="94"/>
        <v/>
      </c>
      <c r="CS57" s="136" t="str">
        <f t="shared" si="95"/>
        <v/>
      </c>
      <c r="CT57" s="92">
        <f t="shared" si="76"/>
        <v>0</v>
      </c>
      <c r="CU57" s="96">
        <f t="shared" si="77"/>
        <v>0</v>
      </c>
      <c r="CV57" s="100">
        <f t="shared" si="78"/>
        <v>0</v>
      </c>
      <c r="CW57" s="40"/>
      <c r="CX57" s="35"/>
    </row>
    <row r="58" spans="1:102" ht="15" customHeight="1">
      <c r="A58" s="42"/>
      <c r="B58" s="324"/>
      <c r="C58" s="20">
        <v>30</v>
      </c>
      <c r="D58" s="224">
        <f t="shared" si="53"/>
        <v>30</v>
      </c>
      <c r="E58" s="228" t="s">
        <v>196</v>
      </c>
      <c r="F58" s="228">
        <v>1959</v>
      </c>
      <c r="G58" s="226">
        <f t="shared" si="54"/>
        <v>1</v>
      </c>
      <c r="H58" s="226"/>
      <c r="I58" s="225">
        <f t="shared" si="92"/>
        <v>4</v>
      </c>
      <c r="J58" s="128">
        <f t="shared" si="55"/>
        <v>0</v>
      </c>
      <c r="K58" s="130">
        <f t="shared" si="56"/>
        <v>0</v>
      </c>
      <c r="L58" s="227">
        <f t="shared" si="57"/>
        <v>0</v>
      </c>
      <c r="M58" s="66"/>
      <c r="N58" s="163" t="str">
        <f t="shared" si="6"/>
        <v/>
      </c>
      <c r="O58" s="69"/>
      <c r="P58" s="217"/>
      <c r="Q58" s="70"/>
      <c r="R58" s="23" t="str">
        <f t="shared" si="93"/>
        <v/>
      </c>
      <c r="S58" s="93" t="str">
        <f>IF(ISNUMBER(N58)=FALSE,"",SUM(V58:$V$58))</f>
        <v/>
      </c>
      <c r="T58" s="97"/>
      <c r="U58" s="101"/>
      <c r="V58" s="104" t="str">
        <f t="shared" si="35"/>
        <v/>
      </c>
      <c r="W58" s="133" t="str">
        <f t="shared" si="96"/>
        <v/>
      </c>
      <c r="X58" s="135" t="str">
        <f t="shared" si="97"/>
        <v/>
      </c>
      <c r="Y58" s="92">
        <f t="shared" si="58"/>
        <v>0</v>
      </c>
      <c r="Z58" s="96">
        <f t="shared" si="59"/>
        <v>0</v>
      </c>
      <c r="AA58" s="100">
        <f t="shared" si="60"/>
        <v>0</v>
      </c>
      <c r="AB58" s="40"/>
      <c r="AC58" s="171" t="str">
        <f t="shared" si="42"/>
        <v/>
      </c>
      <c r="AD58" s="21"/>
      <c r="AE58" s="47"/>
      <c r="AF58" s="21"/>
      <c r="AG58" s="21"/>
      <c r="AH58" s="25" t="str">
        <f t="shared" si="86"/>
        <v/>
      </c>
      <c r="AI58" s="93" t="str">
        <f>IF(ISNUMBER(AC58)=FALSE,"",SUM(AL58:AL$58))</f>
        <v/>
      </c>
      <c r="AJ58" s="97"/>
      <c r="AK58" s="101"/>
      <c r="AL58" s="104" t="str">
        <f t="shared" si="44"/>
        <v/>
      </c>
      <c r="AM58" s="134" t="str">
        <f t="shared" si="98"/>
        <v/>
      </c>
      <c r="AN58" s="136" t="str">
        <f t="shared" si="99"/>
        <v/>
      </c>
      <c r="AO58" s="92">
        <f t="shared" si="62"/>
        <v>0</v>
      </c>
      <c r="AP58" s="96">
        <f t="shared" si="63"/>
        <v>0</v>
      </c>
      <c r="AQ58" s="100">
        <f t="shared" si="64"/>
        <v>0</v>
      </c>
      <c r="AR58" s="40"/>
      <c r="AS58" s="236">
        <f t="shared" si="80"/>
        <v>30</v>
      </c>
      <c r="AT58" s="253" t="s">
        <v>51</v>
      </c>
      <c r="AU58" s="238">
        <v>361</v>
      </c>
      <c r="AV58" s="254" t="s">
        <v>167</v>
      </c>
      <c r="AW58" s="247">
        <v>1</v>
      </c>
      <c r="AX58" s="93">
        <v>1</v>
      </c>
      <c r="AY58" s="97"/>
      <c r="AZ58" s="101"/>
      <c r="BA58" s="104">
        <v>1</v>
      </c>
      <c r="BB58" s="133">
        <v>37</v>
      </c>
      <c r="BC58" s="268">
        <v>4</v>
      </c>
      <c r="BD58" s="92">
        <f t="shared" si="65"/>
        <v>4</v>
      </c>
      <c r="BE58" s="96">
        <f t="shared" si="66"/>
        <v>0</v>
      </c>
      <c r="BF58" s="100">
        <f t="shared" si="67"/>
        <v>0</v>
      </c>
      <c r="BG58" s="40"/>
      <c r="BH58" s="171" t="str">
        <f t="shared" si="17"/>
        <v/>
      </c>
      <c r="BI58" s="74"/>
      <c r="BJ58" s="47"/>
      <c r="BK58" s="25" t="str">
        <f t="shared" si="87"/>
        <v/>
      </c>
      <c r="BL58" s="93" t="str">
        <f>IF(ISNUMBER(BH58)=FALSE,"",SUM(BO58:BO$58))</f>
        <v/>
      </c>
      <c r="BM58" s="97"/>
      <c r="BN58" s="101"/>
      <c r="BO58" s="104" t="str">
        <f t="shared" si="47"/>
        <v/>
      </c>
      <c r="BP58" s="134" t="str">
        <f t="shared" si="84"/>
        <v/>
      </c>
      <c r="BQ58" s="136" t="str">
        <f t="shared" si="85"/>
        <v/>
      </c>
      <c r="BR58" s="92">
        <f t="shared" si="68"/>
        <v>0</v>
      </c>
      <c r="BS58" s="96">
        <f t="shared" si="69"/>
        <v>0</v>
      </c>
      <c r="BT58" s="100">
        <f t="shared" si="70"/>
        <v>0</v>
      </c>
      <c r="BU58" s="40"/>
      <c r="BV58" s="176" t="str">
        <f t="shared" si="31"/>
        <v/>
      </c>
      <c r="BW58" s="69"/>
      <c r="BX58" s="71"/>
      <c r="BY58" s="23" t="str">
        <f t="shared" si="88"/>
        <v/>
      </c>
      <c r="BZ58" s="93" t="str">
        <f>IF(ISNUMBER(BV58)=FALSE,"",SUM(CC58:CC$58))</f>
        <v/>
      </c>
      <c r="CA58" s="97"/>
      <c r="CB58" s="101"/>
      <c r="CC58" s="104" t="str">
        <f t="shared" si="32"/>
        <v/>
      </c>
      <c r="CD58" s="133" t="str">
        <f t="shared" si="89"/>
        <v/>
      </c>
      <c r="CE58" s="135" t="str">
        <f t="shared" si="90"/>
        <v/>
      </c>
      <c r="CF58" s="92">
        <f t="shared" si="71"/>
        <v>0</v>
      </c>
      <c r="CG58" s="96">
        <f t="shared" si="72"/>
        <v>0</v>
      </c>
      <c r="CH58" s="100">
        <f t="shared" si="73"/>
        <v>0</v>
      </c>
      <c r="CI58" s="40"/>
      <c r="CJ58" s="180" t="str">
        <f t="shared" si="24"/>
        <v/>
      </c>
      <c r="CK58" s="74"/>
      <c r="CL58" s="47"/>
      <c r="CM58" s="25" t="str">
        <f t="shared" si="91"/>
        <v/>
      </c>
      <c r="CN58" s="93" t="str">
        <f>IF(ISNUMBER(CJ58)=FALSE,"",SUM(CQ58:CQ$58))</f>
        <v/>
      </c>
      <c r="CO58" s="97"/>
      <c r="CP58" s="101"/>
      <c r="CQ58" s="104" t="str">
        <f t="shared" si="30"/>
        <v/>
      </c>
      <c r="CR58" s="134" t="str">
        <f t="shared" si="94"/>
        <v/>
      </c>
      <c r="CS58" s="136" t="str">
        <f t="shared" si="95"/>
        <v/>
      </c>
      <c r="CT58" s="92">
        <f t="shared" si="76"/>
        <v>0</v>
      </c>
      <c r="CU58" s="96">
        <f t="shared" si="77"/>
        <v>0</v>
      </c>
      <c r="CV58" s="100">
        <f t="shared" si="78"/>
        <v>0</v>
      </c>
      <c r="CW58" s="40"/>
      <c r="CX58" s="35"/>
    </row>
    <row r="59" spans="1:102" ht="15" customHeight="1">
      <c r="A59" s="42"/>
      <c r="B59" s="324"/>
      <c r="C59" s="20">
        <v>31</v>
      </c>
      <c r="D59" s="224">
        <f t="shared" si="53"/>
        <v>31</v>
      </c>
      <c r="E59" s="256" t="s">
        <v>213</v>
      </c>
      <c r="F59" s="278">
        <v>1992</v>
      </c>
      <c r="G59" s="226">
        <f t="shared" si="54"/>
        <v>1</v>
      </c>
      <c r="H59" s="226"/>
      <c r="I59" s="225">
        <f t="shared" si="92"/>
        <v>4</v>
      </c>
      <c r="J59" s="128">
        <f t="shared" si="55"/>
        <v>0</v>
      </c>
      <c r="K59" s="130">
        <f t="shared" si="56"/>
        <v>0</v>
      </c>
      <c r="L59" s="227">
        <f t="shared" si="57"/>
        <v>0</v>
      </c>
      <c r="M59" s="66"/>
      <c r="N59" s="163" t="str">
        <f t="shared" si="6"/>
        <v/>
      </c>
      <c r="O59" s="69"/>
      <c r="P59" s="217"/>
      <c r="Q59" s="70"/>
      <c r="R59" s="51" t="str">
        <f t="shared" si="93"/>
        <v/>
      </c>
      <c r="S59" s="93"/>
      <c r="T59" s="97" t="str">
        <f>IF(ISNUMBER(N59)=FALSE,"",SUM(V59:$V$73))</f>
        <v/>
      </c>
      <c r="U59" s="101"/>
      <c r="V59" s="104" t="str">
        <f t="shared" si="35"/>
        <v/>
      </c>
      <c r="W59" s="133" t="str">
        <f t="shared" si="96"/>
        <v/>
      </c>
      <c r="X59" s="135" t="str">
        <f t="shared" si="97"/>
        <v/>
      </c>
      <c r="Y59" s="92">
        <f t="shared" si="58"/>
        <v>0</v>
      </c>
      <c r="Z59" s="96">
        <f t="shared" si="59"/>
        <v>0</v>
      </c>
      <c r="AA59" s="100">
        <f t="shared" si="60"/>
        <v>0</v>
      </c>
      <c r="AB59" s="40"/>
      <c r="AC59" s="171" t="str">
        <f t="shared" si="42"/>
        <v/>
      </c>
      <c r="AD59" s="21"/>
      <c r="AE59" s="47"/>
      <c r="AF59" s="21"/>
      <c r="AG59" s="21"/>
      <c r="AH59" s="48" t="str">
        <f t="shared" si="86"/>
        <v/>
      </c>
      <c r="AI59" s="93"/>
      <c r="AJ59" s="97" t="str">
        <f>IF(ISNUMBER(AC59)=FALSE,"",SUM(AL59:AL$73))</f>
        <v/>
      </c>
      <c r="AK59" s="101"/>
      <c r="AL59" s="104" t="str">
        <f t="shared" si="44"/>
        <v/>
      </c>
      <c r="AM59" s="134" t="str">
        <f t="shared" si="98"/>
        <v/>
      </c>
      <c r="AN59" s="136" t="str">
        <f t="shared" si="99"/>
        <v/>
      </c>
      <c r="AO59" s="92">
        <f t="shared" si="62"/>
        <v>0</v>
      </c>
      <c r="AP59" s="96">
        <f t="shared" si="63"/>
        <v>0</v>
      </c>
      <c r="AQ59" s="100">
        <f t="shared" si="64"/>
        <v>0</v>
      </c>
      <c r="AR59" s="40"/>
      <c r="AS59" s="236">
        <f t="shared" si="80"/>
        <v>31</v>
      </c>
      <c r="AT59" s="253" t="s">
        <v>120</v>
      </c>
      <c r="AU59" s="238">
        <v>356</v>
      </c>
      <c r="AV59" s="254" t="s">
        <v>168</v>
      </c>
      <c r="AW59" s="248">
        <v>15</v>
      </c>
      <c r="AX59" s="93"/>
      <c r="AY59" s="97">
        <v>15</v>
      </c>
      <c r="AZ59" s="101"/>
      <c r="BA59" s="104">
        <v>1</v>
      </c>
      <c r="BB59" s="133">
        <v>43</v>
      </c>
      <c r="BC59" s="270">
        <v>15</v>
      </c>
      <c r="BD59" s="92">
        <f t="shared" si="65"/>
        <v>0</v>
      </c>
      <c r="BE59" s="96">
        <f t="shared" si="66"/>
        <v>15</v>
      </c>
      <c r="BF59" s="100">
        <f t="shared" si="67"/>
        <v>0</v>
      </c>
      <c r="BG59" s="40"/>
      <c r="BH59" s="171" t="str">
        <f t="shared" si="17"/>
        <v/>
      </c>
      <c r="BI59" s="74"/>
      <c r="BJ59" s="47"/>
      <c r="BK59" s="48" t="str">
        <f t="shared" si="87"/>
        <v/>
      </c>
      <c r="BL59" s="93"/>
      <c r="BM59" s="97" t="str">
        <f>IF(ISNUMBER(BH59)=FALSE,"",SUM(BO59:BO$73))</f>
        <v/>
      </c>
      <c r="BN59" s="101"/>
      <c r="BO59" s="104" t="str">
        <f t="shared" si="47"/>
        <v/>
      </c>
      <c r="BP59" s="134" t="str">
        <f t="shared" si="84"/>
        <v/>
      </c>
      <c r="BQ59" s="136" t="str">
        <f t="shared" si="85"/>
        <v/>
      </c>
      <c r="BR59" s="92">
        <f t="shared" si="68"/>
        <v>0</v>
      </c>
      <c r="BS59" s="96">
        <f t="shared" si="69"/>
        <v>0</v>
      </c>
      <c r="BT59" s="100">
        <f t="shared" si="70"/>
        <v>0</v>
      </c>
      <c r="BU59" s="40"/>
      <c r="BV59" s="176" t="str">
        <f t="shared" si="31"/>
        <v/>
      </c>
      <c r="BW59" s="69"/>
      <c r="BX59" s="71"/>
      <c r="BY59" s="51" t="str">
        <f t="shared" si="88"/>
        <v/>
      </c>
      <c r="BZ59" s="93"/>
      <c r="CA59" s="97" t="str">
        <f>IF(ISNUMBER(BV59)=FALSE,"",SUM(CC59:CC$73))</f>
        <v/>
      </c>
      <c r="CB59" s="101"/>
      <c r="CC59" s="104" t="str">
        <f t="shared" si="32"/>
        <v/>
      </c>
      <c r="CD59" s="133" t="str">
        <f t="shared" si="89"/>
        <v/>
      </c>
      <c r="CE59" s="135" t="str">
        <f t="shared" si="90"/>
        <v/>
      </c>
      <c r="CF59" s="92">
        <f t="shared" si="71"/>
        <v>0</v>
      </c>
      <c r="CG59" s="96">
        <f t="shared" si="72"/>
        <v>0</v>
      </c>
      <c r="CH59" s="100">
        <f t="shared" si="73"/>
        <v>0</v>
      </c>
      <c r="CI59" s="40"/>
      <c r="CJ59" s="180" t="str">
        <f t="shared" si="24"/>
        <v/>
      </c>
      <c r="CK59" s="74"/>
      <c r="CL59" s="47"/>
      <c r="CM59" s="48" t="str">
        <f t="shared" si="91"/>
        <v/>
      </c>
      <c r="CN59" s="93"/>
      <c r="CO59" s="97" t="str">
        <f>IF(ISNUMBER(CJ59)=FALSE,"",SUM(CQ59:CQ$73))</f>
        <v/>
      </c>
      <c r="CP59" s="101"/>
      <c r="CQ59" s="104" t="str">
        <f t="shared" si="30"/>
        <v/>
      </c>
      <c r="CR59" s="134" t="str">
        <f t="shared" si="94"/>
        <v/>
      </c>
      <c r="CS59" s="136" t="str">
        <f t="shared" si="95"/>
        <v/>
      </c>
      <c r="CT59" s="92">
        <f t="shared" si="76"/>
        <v>0</v>
      </c>
      <c r="CU59" s="96">
        <f t="shared" si="77"/>
        <v>0</v>
      </c>
      <c r="CV59" s="100">
        <f t="shared" si="78"/>
        <v>0</v>
      </c>
      <c r="CW59" s="40"/>
      <c r="CX59" s="35"/>
    </row>
    <row r="60" spans="1:102" ht="15" customHeight="1">
      <c r="A60" s="42"/>
      <c r="B60" s="324"/>
      <c r="C60" s="20">
        <v>32</v>
      </c>
      <c r="D60" s="224">
        <f t="shared" si="53"/>
        <v>32</v>
      </c>
      <c r="E60" s="256" t="s">
        <v>215</v>
      </c>
      <c r="F60" s="278">
        <v>1988</v>
      </c>
      <c r="G60" s="226">
        <f t="shared" si="54"/>
        <v>1</v>
      </c>
      <c r="H60" s="226"/>
      <c r="I60" s="225">
        <f t="shared" si="92"/>
        <v>4</v>
      </c>
      <c r="J60" s="128">
        <f t="shared" si="55"/>
        <v>0</v>
      </c>
      <c r="K60" s="130">
        <f t="shared" si="56"/>
        <v>0</v>
      </c>
      <c r="L60" s="227">
        <f t="shared" si="57"/>
        <v>0</v>
      </c>
      <c r="M60" s="66"/>
      <c r="N60" s="163" t="str">
        <f t="shared" si="6"/>
        <v/>
      </c>
      <c r="O60" s="69"/>
      <c r="P60" s="217"/>
      <c r="Q60" s="70"/>
      <c r="R60" s="51" t="str">
        <f t="shared" si="93"/>
        <v/>
      </c>
      <c r="S60" s="93"/>
      <c r="T60" s="97" t="str">
        <f>IF(ISNUMBER(N60)=FALSE,"",SUM(V60:$V$73))</f>
        <v/>
      </c>
      <c r="U60" s="101"/>
      <c r="V60" s="104" t="str">
        <f t="shared" si="35"/>
        <v/>
      </c>
      <c r="W60" s="133" t="str">
        <f t="shared" si="96"/>
        <v/>
      </c>
      <c r="X60" s="135" t="str">
        <f t="shared" si="97"/>
        <v/>
      </c>
      <c r="Y60" s="92">
        <f t="shared" si="58"/>
        <v>0</v>
      </c>
      <c r="Z60" s="96">
        <f t="shared" si="59"/>
        <v>0</v>
      </c>
      <c r="AA60" s="100">
        <f t="shared" si="60"/>
        <v>0</v>
      </c>
      <c r="AB60" s="40"/>
      <c r="AC60" s="171" t="str">
        <f t="shared" si="42"/>
        <v/>
      </c>
      <c r="AD60" s="21"/>
      <c r="AE60" s="47"/>
      <c r="AF60" s="21"/>
      <c r="AG60" s="21"/>
      <c r="AH60" s="48" t="str">
        <f t="shared" si="86"/>
        <v/>
      </c>
      <c r="AI60" s="93"/>
      <c r="AJ60" s="97" t="str">
        <f>IF(ISNUMBER(AC60)=FALSE,"",SUM(AL60:AL$73))</f>
        <v/>
      </c>
      <c r="AK60" s="101"/>
      <c r="AL60" s="104" t="str">
        <f t="shared" si="44"/>
        <v/>
      </c>
      <c r="AM60" s="134" t="str">
        <f t="shared" si="98"/>
        <v/>
      </c>
      <c r="AN60" s="136" t="str">
        <f t="shared" si="99"/>
        <v/>
      </c>
      <c r="AO60" s="92">
        <f t="shared" si="62"/>
        <v>0</v>
      </c>
      <c r="AP60" s="96">
        <f t="shared" si="63"/>
        <v>0</v>
      </c>
      <c r="AQ60" s="100">
        <f t="shared" si="64"/>
        <v>0</v>
      </c>
      <c r="AR60" s="40"/>
      <c r="AS60" s="236">
        <f t="shared" si="80"/>
        <v>32</v>
      </c>
      <c r="AT60" s="253" t="s">
        <v>121</v>
      </c>
      <c r="AU60" s="238">
        <v>354</v>
      </c>
      <c r="AV60" s="254" t="s">
        <v>169</v>
      </c>
      <c r="AW60" s="248">
        <v>14</v>
      </c>
      <c r="AX60" s="93"/>
      <c r="AY60" s="97">
        <v>14</v>
      </c>
      <c r="AZ60" s="101"/>
      <c r="BA60" s="104">
        <v>1</v>
      </c>
      <c r="BB60" s="133">
        <v>44</v>
      </c>
      <c r="BC60" s="270">
        <v>14</v>
      </c>
      <c r="BD60" s="92">
        <f t="shared" si="65"/>
        <v>0</v>
      </c>
      <c r="BE60" s="96">
        <f t="shared" si="66"/>
        <v>14</v>
      </c>
      <c r="BF60" s="100">
        <f t="shared" si="67"/>
        <v>0</v>
      </c>
      <c r="BG60" s="40"/>
      <c r="BH60" s="171" t="str">
        <f t="shared" si="17"/>
        <v/>
      </c>
      <c r="BI60" s="74"/>
      <c r="BJ60" s="47"/>
      <c r="BK60" s="48" t="str">
        <f t="shared" si="87"/>
        <v/>
      </c>
      <c r="BL60" s="93"/>
      <c r="BM60" s="97" t="str">
        <f>IF(ISNUMBER(BH60)=FALSE,"",SUM(BO60:BO$73))</f>
        <v/>
      </c>
      <c r="BN60" s="101"/>
      <c r="BO60" s="104" t="str">
        <f t="shared" si="47"/>
        <v/>
      </c>
      <c r="BP60" s="134" t="str">
        <f t="shared" si="84"/>
        <v/>
      </c>
      <c r="BQ60" s="136" t="str">
        <f t="shared" si="85"/>
        <v/>
      </c>
      <c r="BR60" s="92">
        <f t="shared" si="68"/>
        <v>0</v>
      </c>
      <c r="BS60" s="96">
        <f t="shared" si="69"/>
        <v>0</v>
      </c>
      <c r="BT60" s="100">
        <f t="shared" si="70"/>
        <v>0</v>
      </c>
      <c r="BU60" s="40"/>
      <c r="BV60" s="176" t="str">
        <f t="shared" si="31"/>
        <v/>
      </c>
      <c r="BW60" s="69"/>
      <c r="BX60" s="71"/>
      <c r="BY60" s="51" t="str">
        <f t="shared" si="88"/>
        <v/>
      </c>
      <c r="BZ60" s="93"/>
      <c r="CA60" s="97" t="str">
        <f>IF(ISNUMBER(BV60)=FALSE,"",SUM(CC60:CC$73))</f>
        <v/>
      </c>
      <c r="CB60" s="101"/>
      <c r="CC60" s="104" t="str">
        <f t="shared" si="32"/>
        <v/>
      </c>
      <c r="CD60" s="133" t="str">
        <f t="shared" si="89"/>
        <v/>
      </c>
      <c r="CE60" s="135" t="str">
        <f t="shared" si="90"/>
        <v/>
      </c>
      <c r="CF60" s="92">
        <f t="shared" si="71"/>
        <v>0</v>
      </c>
      <c r="CG60" s="96">
        <f t="shared" si="72"/>
        <v>0</v>
      </c>
      <c r="CH60" s="100">
        <f t="shared" si="73"/>
        <v>0</v>
      </c>
      <c r="CI60" s="40"/>
      <c r="CJ60" s="180" t="str">
        <f t="shared" si="24"/>
        <v/>
      </c>
      <c r="CK60" s="74"/>
      <c r="CL60" s="47"/>
      <c r="CM60" s="48" t="str">
        <f t="shared" si="91"/>
        <v/>
      </c>
      <c r="CN60" s="93"/>
      <c r="CO60" s="97" t="str">
        <f>IF(ISNUMBER(CJ60)=FALSE,"",SUM(CQ60:CQ$73))</f>
        <v/>
      </c>
      <c r="CP60" s="101"/>
      <c r="CQ60" s="104" t="str">
        <f t="shared" si="30"/>
        <v/>
      </c>
      <c r="CR60" s="134" t="str">
        <f t="shared" si="94"/>
        <v/>
      </c>
      <c r="CS60" s="136" t="str">
        <f t="shared" si="95"/>
        <v/>
      </c>
      <c r="CT60" s="92">
        <f t="shared" si="76"/>
        <v>0</v>
      </c>
      <c r="CU60" s="96">
        <f t="shared" si="77"/>
        <v>0</v>
      </c>
      <c r="CV60" s="100">
        <f t="shared" si="78"/>
        <v>0</v>
      </c>
      <c r="CW60" s="40"/>
      <c r="CX60" s="35"/>
    </row>
    <row r="61" spans="1:102" ht="15" customHeight="1">
      <c r="A61" s="42"/>
      <c r="B61" s="324"/>
      <c r="C61" s="20">
        <v>33</v>
      </c>
      <c r="D61" s="224">
        <f t="shared" si="53"/>
        <v>33</v>
      </c>
      <c r="E61" s="256" t="s">
        <v>214</v>
      </c>
      <c r="F61" s="278">
        <v>1981</v>
      </c>
      <c r="G61" s="226">
        <f t="shared" si="54"/>
        <v>1</v>
      </c>
      <c r="H61" s="226"/>
      <c r="I61" s="225">
        <f t="shared" si="92"/>
        <v>3</v>
      </c>
      <c r="J61" s="128">
        <f t="shared" si="55"/>
        <v>0</v>
      </c>
      <c r="K61" s="130">
        <f t="shared" si="56"/>
        <v>0</v>
      </c>
      <c r="L61" s="227">
        <f t="shared" si="57"/>
        <v>0</v>
      </c>
      <c r="M61" s="66"/>
      <c r="N61" s="163" t="str">
        <f t="shared" si="6"/>
        <v/>
      </c>
      <c r="O61" s="69"/>
      <c r="P61" s="217"/>
      <c r="Q61" s="70"/>
      <c r="R61" s="51" t="str">
        <f t="shared" si="93"/>
        <v/>
      </c>
      <c r="S61" s="93"/>
      <c r="T61" s="97" t="str">
        <f>IF(ISNUMBER(N61)=FALSE,"",SUM(V61:$V$73))</f>
        <v/>
      </c>
      <c r="U61" s="101"/>
      <c r="V61" s="104" t="str">
        <f t="shared" si="35"/>
        <v/>
      </c>
      <c r="W61" s="133" t="str">
        <f t="shared" si="96"/>
        <v/>
      </c>
      <c r="X61" s="135" t="str">
        <f t="shared" si="97"/>
        <v/>
      </c>
      <c r="Y61" s="92">
        <f t="shared" si="58"/>
        <v>0</v>
      </c>
      <c r="Z61" s="96">
        <f t="shared" si="59"/>
        <v>0</v>
      </c>
      <c r="AA61" s="100">
        <f t="shared" si="60"/>
        <v>0</v>
      </c>
      <c r="AB61" s="40"/>
      <c r="AC61" s="171" t="str">
        <f t="shared" si="42"/>
        <v/>
      </c>
      <c r="AD61" s="21"/>
      <c r="AE61" s="47"/>
      <c r="AF61" s="21"/>
      <c r="AG61" s="21"/>
      <c r="AH61" s="48" t="str">
        <f t="shared" si="86"/>
        <v/>
      </c>
      <c r="AI61" s="93"/>
      <c r="AJ61" s="97" t="str">
        <f>IF(ISNUMBER(AC61)=FALSE,"",SUM(AL61:AL$73))</f>
        <v/>
      </c>
      <c r="AK61" s="101"/>
      <c r="AL61" s="104" t="str">
        <f t="shared" si="44"/>
        <v/>
      </c>
      <c r="AM61" s="134" t="str">
        <f t="shared" si="98"/>
        <v/>
      </c>
      <c r="AN61" s="136" t="str">
        <f t="shared" si="99"/>
        <v/>
      </c>
      <c r="AO61" s="92">
        <f t="shared" si="62"/>
        <v>0</v>
      </c>
      <c r="AP61" s="96">
        <f t="shared" si="63"/>
        <v>0</v>
      </c>
      <c r="AQ61" s="100">
        <f t="shared" si="64"/>
        <v>0</v>
      </c>
      <c r="AR61" s="40"/>
      <c r="AS61" s="236">
        <f t="shared" si="80"/>
        <v>33</v>
      </c>
      <c r="AT61" s="253" t="s">
        <v>122</v>
      </c>
      <c r="AU61" s="238">
        <v>355</v>
      </c>
      <c r="AV61" s="254" t="s">
        <v>170</v>
      </c>
      <c r="AW61" s="248">
        <v>13</v>
      </c>
      <c r="AX61" s="93"/>
      <c r="AY61" s="97">
        <v>13</v>
      </c>
      <c r="AZ61" s="101"/>
      <c r="BA61" s="104">
        <v>1</v>
      </c>
      <c r="BB61" s="133">
        <v>45</v>
      </c>
      <c r="BC61" s="270">
        <v>13</v>
      </c>
      <c r="BD61" s="92">
        <f t="shared" si="65"/>
        <v>0</v>
      </c>
      <c r="BE61" s="96">
        <f t="shared" si="66"/>
        <v>13</v>
      </c>
      <c r="BF61" s="100">
        <f t="shared" si="67"/>
        <v>0</v>
      </c>
      <c r="BG61" s="40"/>
      <c r="BH61" s="171" t="str">
        <f t="shared" si="17"/>
        <v/>
      </c>
      <c r="BI61" s="74"/>
      <c r="BJ61" s="47"/>
      <c r="BK61" s="48" t="str">
        <f t="shared" si="87"/>
        <v/>
      </c>
      <c r="BL61" s="93"/>
      <c r="BM61" s="97" t="str">
        <f>IF(ISNUMBER(BH61)=FALSE,"",SUM(BO61:BO$73))</f>
        <v/>
      </c>
      <c r="BN61" s="101"/>
      <c r="BO61" s="104" t="str">
        <f t="shared" si="47"/>
        <v/>
      </c>
      <c r="BP61" s="134" t="str">
        <f t="shared" si="84"/>
        <v/>
      </c>
      <c r="BQ61" s="136" t="str">
        <f t="shared" si="85"/>
        <v/>
      </c>
      <c r="BR61" s="92">
        <f t="shared" si="68"/>
        <v>0</v>
      </c>
      <c r="BS61" s="96">
        <f t="shared" si="69"/>
        <v>0</v>
      </c>
      <c r="BT61" s="100">
        <f t="shared" si="70"/>
        <v>0</v>
      </c>
      <c r="BU61" s="40"/>
      <c r="BV61" s="176" t="str">
        <f t="shared" si="31"/>
        <v/>
      </c>
      <c r="BW61" s="69"/>
      <c r="BX61" s="71"/>
      <c r="BY61" s="51" t="str">
        <f t="shared" si="88"/>
        <v/>
      </c>
      <c r="BZ61" s="93"/>
      <c r="CA61" s="97" t="str">
        <f>IF(ISNUMBER(BV61)=FALSE,"",SUM(CC61:CC$73))</f>
        <v/>
      </c>
      <c r="CB61" s="101"/>
      <c r="CC61" s="104" t="str">
        <f t="shared" si="32"/>
        <v/>
      </c>
      <c r="CD61" s="133" t="str">
        <f t="shared" si="89"/>
        <v/>
      </c>
      <c r="CE61" s="135" t="str">
        <f t="shared" si="90"/>
        <v/>
      </c>
      <c r="CF61" s="92">
        <f t="shared" si="71"/>
        <v>0</v>
      </c>
      <c r="CG61" s="96">
        <f t="shared" si="72"/>
        <v>0</v>
      </c>
      <c r="CH61" s="100">
        <f t="shared" si="73"/>
        <v>0</v>
      </c>
      <c r="CI61" s="40"/>
      <c r="CJ61" s="180" t="str">
        <f t="shared" si="24"/>
        <v/>
      </c>
      <c r="CK61" s="74"/>
      <c r="CL61" s="47"/>
      <c r="CM61" s="48" t="str">
        <f t="shared" si="91"/>
        <v/>
      </c>
      <c r="CN61" s="93"/>
      <c r="CO61" s="97" t="str">
        <f>IF(ISNUMBER(CJ61)=FALSE,"",SUM(CQ61:CQ$73))</f>
        <v/>
      </c>
      <c r="CP61" s="101"/>
      <c r="CQ61" s="104" t="str">
        <f t="shared" si="30"/>
        <v/>
      </c>
      <c r="CR61" s="134" t="str">
        <f t="shared" si="94"/>
        <v/>
      </c>
      <c r="CS61" s="136" t="str">
        <f t="shared" si="95"/>
        <v/>
      </c>
      <c r="CT61" s="92">
        <f t="shared" si="76"/>
        <v>0</v>
      </c>
      <c r="CU61" s="96">
        <f t="shared" si="77"/>
        <v>0</v>
      </c>
      <c r="CV61" s="100">
        <f t="shared" si="78"/>
        <v>0</v>
      </c>
      <c r="CW61" s="40"/>
      <c r="CX61" s="35"/>
    </row>
    <row r="62" spans="1:102" ht="15" customHeight="1">
      <c r="A62" s="42"/>
      <c r="B62" s="324"/>
      <c r="C62" s="20">
        <v>34</v>
      </c>
      <c r="D62" s="224">
        <f t="shared" si="53"/>
        <v>34</v>
      </c>
      <c r="E62" s="228" t="s">
        <v>111</v>
      </c>
      <c r="F62" s="228">
        <v>1974</v>
      </c>
      <c r="G62" s="226">
        <f t="shared" si="54"/>
        <v>1</v>
      </c>
      <c r="H62" s="226"/>
      <c r="I62" s="225">
        <f t="shared" si="92"/>
        <v>2</v>
      </c>
      <c r="J62" s="128">
        <f t="shared" si="55"/>
        <v>0</v>
      </c>
      <c r="K62" s="130">
        <f t="shared" si="56"/>
        <v>0</v>
      </c>
      <c r="L62" s="227">
        <f t="shared" si="57"/>
        <v>0</v>
      </c>
      <c r="M62" s="66"/>
      <c r="N62" s="163" t="str">
        <f t="shared" si="6"/>
        <v/>
      </c>
      <c r="O62" s="69"/>
      <c r="P62" s="217"/>
      <c r="Q62" s="70"/>
      <c r="R62" s="51" t="str">
        <f t="shared" si="93"/>
        <v/>
      </c>
      <c r="S62" s="93"/>
      <c r="T62" s="97" t="str">
        <f>IF(ISNUMBER(N62)=FALSE,"",SUM(V62:$V$73))</f>
        <v/>
      </c>
      <c r="U62" s="101"/>
      <c r="V62" s="104" t="str">
        <f t="shared" si="35"/>
        <v/>
      </c>
      <c r="W62" s="133" t="str">
        <f t="shared" si="96"/>
        <v/>
      </c>
      <c r="X62" s="135" t="str">
        <f t="shared" si="97"/>
        <v/>
      </c>
      <c r="Y62" s="92">
        <f t="shared" si="58"/>
        <v>0</v>
      </c>
      <c r="Z62" s="96">
        <f t="shared" si="59"/>
        <v>0</v>
      </c>
      <c r="AA62" s="100">
        <f t="shared" si="60"/>
        <v>0</v>
      </c>
      <c r="AB62" s="40"/>
      <c r="AC62" s="171" t="str">
        <f t="shared" si="42"/>
        <v/>
      </c>
      <c r="AD62" s="21"/>
      <c r="AE62" s="47"/>
      <c r="AF62" s="47"/>
      <c r="AG62" s="47"/>
      <c r="AH62" s="48" t="str">
        <f t="shared" si="86"/>
        <v/>
      </c>
      <c r="AI62" s="93"/>
      <c r="AJ62" s="97" t="str">
        <f>IF(ISNUMBER(AC62)=FALSE,"",SUM(AL62:AL$73))</f>
        <v/>
      </c>
      <c r="AK62" s="101"/>
      <c r="AL62" s="104" t="str">
        <f t="shared" si="44"/>
        <v/>
      </c>
      <c r="AM62" s="134" t="str">
        <f t="shared" si="98"/>
        <v/>
      </c>
      <c r="AN62" s="136" t="str">
        <f t="shared" si="99"/>
        <v/>
      </c>
      <c r="AO62" s="92">
        <f t="shared" si="62"/>
        <v>0</v>
      </c>
      <c r="AP62" s="96">
        <f t="shared" si="63"/>
        <v>0</v>
      </c>
      <c r="AQ62" s="100">
        <f t="shared" si="64"/>
        <v>0</v>
      </c>
      <c r="AR62" s="40"/>
      <c r="AS62" s="236" t="s">
        <v>182</v>
      </c>
      <c r="AT62" s="253" t="s">
        <v>123</v>
      </c>
      <c r="AU62" s="238">
        <v>380</v>
      </c>
      <c r="AV62" s="254" t="s">
        <v>171</v>
      </c>
      <c r="AW62" s="248">
        <v>12</v>
      </c>
      <c r="AX62" s="93"/>
      <c r="AY62" s="97">
        <v>12</v>
      </c>
      <c r="AZ62" s="101"/>
      <c r="BA62" s="104">
        <v>1</v>
      </c>
      <c r="BB62" s="133">
        <v>46</v>
      </c>
      <c r="BC62" s="270">
        <v>12</v>
      </c>
      <c r="BD62" s="92">
        <f t="shared" si="65"/>
        <v>0</v>
      </c>
      <c r="BE62" s="96">
        <f t="shared" si="66"/>
        <v>12</v>
      </c>
      <c r="BF62" s="100">
        <f t="shared" si="67"/>
        <v>0</v>
      </c>
      <c r="BG62" s="40"/>
      <c r="BH62" s="171" t="str">
        <f t="shared" si="17"/>
        <v/>
      </c>
      <c r="BI62" s="74"/>
      <c r="BJ62" s="47"/>
      <c r="BK62" s="48" t="str">
        <f t="shared" si="87"/>
        <v/>
      </c>
      <c r="BL62" s="93"/>
      <c r="BM62" s="97" t="str">
        <f>IF(ISNUMBER(BH62)=FALSE,"",SUM(BO62:BO$73))</f>
        <v/>
      </c>
      <c r="BN62" s="101"/>
      <c r="BO62" s="104" t="str">
        <f t="shared" si="47"/>
        <v/>
      </c>
      <c r="BP62" s="134" t="str">
        <f t="shared" si="84"/>
        <v/>
      </c>
      <c r="BQ62" s="136" t="str">
        <f t="shared" si="85"/>
        <v/>
      </c>
      <c r="BR62" s="92">
        <f t="shared" si="68"/>
        <v>0</v>
      </c>
      <c r="BS62" s="96">
        <f t="shared" si="69"/>
        <v>0</v>
      </c>
      <c r="BT62" s="100">
        <f t="shared" si="70"/>
        <v>0</v>
      </c>
      <c r="BU62" s="40"/>
      <c r="BV62" s="176" t="str">
        <f t="shared" si="31"/>
        <v/>
      </c>
      <c r="BW62" s="69"/>
      <c r="BX62" s="71"/>
      <c r="BY62" s="51" t="str">
        <f t="shared" si="88"/>
        <v/>
      </c>
      <c r="BZ62" s="93"/>
      <c r="CA62" s="97" t="str">
        <f>IF(ISNUMBER(BV62)=FALSE,"",SUM(CC62:CC$73))</f>
        <v/>
      </c>
      <c r="CB62" s="101"/>
      <c r="CC62" s="104" t="str">
        <f t="shared" si="32"/>
        <v/>
      </c>
      <c r="CD62" s="133" t="str">
        <f t="shared" si="89"/>
        <v/>
      </c>
      <c r="CE62" s="135" t="str">
        <f t="shared" si="90"/>
        <v/>
      </c>
      <c r="CF62" s="92">
        <f t="shared" si="71"/>
        <v>0</v>
      </c>
      <c r="CG62" s="96">
        <f t="shared" si="72"/>
        <v>0</v>
      </c>
      <c r="CH62" s="100">
        <f t="shared" si="73"/>
        <v>0</v>
      </c>
      <c r="CI62" s="40"/>
      <c r="CJ62" s="180" t="str">
        <f t="shared" si="24"/>
        <v/>
      </c>
      <c r="CK62" s="74"/>
      <c r="CL62" s="47"/>
      <c r="CM62" s="48" t="str">
        <f t="shared" si="91"/>
        <v/>
      </c>
      <c r="CN62" s="93"/>
      <c r="CO62" s="97" t="str">
        <f>IF(ISNUMBER(CJ62)=FALSE,"",SUM(CQ62:CQ$73))</f>
        <v/>
      </c>
      <c r="CP62" s="101"/>
      <c r="CQ62" s="104" t="str">
        <f t="shared" si="30"/>
        <v/>
      </c>
      <c r="CR62" s="134" t="str">
        <f t="shared" si="94"/>
        <v/>
      </c>
      <c r="CS62" s="136" t="str">
        <f t="shared" si="95"/>
        <v/>
      </c>
      <c r="CT62" s="92">
        <f t="shared" si="76"/>
        <v>0</v>
      </c>
      <c r="CU62" s="96">
        <f t="shared" si="77"/>
        <v>0</v>
      </c>
      <c r="CV62" s="100">
        <f t="shared" si="78"/>
        <v>0</v>
      </c>
      <c r="CW62" s="40"/>
      <c r="CX62" s="35"/>
    </row>
    <row r="63" spans="1:102" ht="15" customHeight="1">
      <c r="A63" s="42"/>
      <c r="B63" s="324"/>
      <c r="C63" s="20">
        <v>35</v>
      </c>
      <c r="D63" s="224">
        <f t="shared" si="53"/>
        <v>35</v>
      </c>
      <c r="E63" s="228" t="s">
        <v>70</v>
      </c>
      <c r="F63" s="228">
        <v>1975</v>
      </c>
      <c r="G63" s="226">
        <f t="shared" si="54"/>
        <v>1</v>
      </c>
      <c r="H63" s="226"/>
      <c r="I63" s="225">
        <f t="shared" si="92"/>
        <v>2</v>
      </c>
      <c r="J63" s="128">
        <f t="shared" si="55"/>
        <v>0</v>
      </c>
      <c r="K63" s="130">
        <f t="shared" si="56"/>
        <v>0</v>
      </c>
      <c r="L63" s="227">
        <f t="shared" si="57"/>
        <v>0</v>
      </c>
      <c r="M63" s="66"/>
      <c r="N63" s="163" t="str">
        <f t="shared" si="6"/>
        <v/>
      </c>
      <c r="O63" s="69"/>
      <c r="P63" s="217"/>
      <c r="Q63" s="70"/>
      <c r="R63" s="51" t="str">
        <f t="shared" si="93"/>
        <v/>
      </c>
      <c r="S63" s="93"/>
      <c r="T63" s="97" t="str">
        <f>IF(ISNUMBER(N63)=FALSE,"",SUM(V63:$V$73))</f>
        <v/>
      </c>
      <c r="U63" s="101"/>
      <c r="V63" s="104" t="str">
        <f t="shared" si="35"/>
        <v/>
      </c>
      <c r="W63" s="133" t="str">
        <f t="shared" si="96"/>
        <v/>
      </c>
      <c r="X63" s="135" t="str">
        <f t="shared" si="97"/>
        <v/>
      </c>
      <c r="Y63" s="92">
        <f t="shared" si="58"/>
        <v>0</v>
      </c>
      <c r="Z63" s="96">
        <f t="shared" si="59"/>
        <v>0</v>
      </c>
      <c r="AA63" s="100">
        <f t="shared" si="60"/>
        <v>0</v>
      </c>
      <c r="AB63" s="40"/>
      <c r="AC63" s="171" t="str">
        <f t="shared" si="42"/>
        <v/>
      </c>
      <c r="AD63" s="21"/>
      <c r="AE63" s="47"/>
      <c r="AF63" s="47"/>
      <c r="AG63" s="47"/>
      <c r="AH63" s="48" t="str">
        <f t="shared" si="86"/>
        <v/>
      </c>
      <c r="AI63" s="93"/>
      <c r="AJ63" s="97" t="str">
        <f>IF(ISNUMBER(AC63)=FALSE,"",SUM(AL63:AL$73))</f>
        <v/>
      </c>
      <c r="AK63" s="101"/>
      <c r="AL63" s="104" t="str">
        <f t="shared" si="44"/>
        <v/>
      </c>
      <c r="AM63" s="134" t="str">
        <f t="shared" si="98"/>
        <v/>
      </c>
      <c r="AN63" s="136" t="str">
        <f t="shared" si="99"/>
        <v/>
      </c>
      <c r="AO63" s="92">
        <f t="shared" si="62"/>
        <v>0</v>
      </c>
      <c r="AP63" s="96">
        <f t="shared" si="63"/>
        <v>0</v>
      </c>
      <c r="AQ63" s="100">
        <f t="shared" si="64"/>
        <v>0</v>
      </c>
      <c r="AR63" s="40"/>
      <c r="AS63" s="236" t="s">
        <v>182</v>
      </c>
      <c r="AT63" s="253" t="s">
        <v>124</v>
      </c>
      <c r="AU63" s="238">
        <v>380</v>
      </c>
      <c r="AV63" s="254" t="s">
        <v>171</v>
      </c>
      <c r="AW63" s="248">
        <v>11</v>
      </c>
      <c r="AX63" s="93"/>
      <c r="AY63" s="97">
        <v>11</v>
      </c>
      <c r="AZ63" s="101"/>
      <c r="BA63" s="104">
        <v>1</v>
      </c>
      <c r="BB63" s="133">
        <v>47</v>
      </c>
      <c r="BC63" s="270">
        <v>11</v>
      </c>
      <c r="BD63" s="92">
        <f t="shared" si="65"/>
        <v>0</v>
      </c>
      <c r="BE63" s="96">
        <f t="shared" si="66"/>
        <v>11</v>
      </c>
      <c r="BF63" s="100">
        <f t="shared" si="67"/>
        <v>0</v>
      </c>
      <c r="BG63" s="40"/>
      <c r="BH63" s="171" t="str">
        <f t="shared" si="17"/>
        <v/>
      </c>
      <c r="BI63" s="74"/>
      <c r="BJ63" s="47"/>
      <c r="BK63" s="48" t="str">
        <f t="shared" si="87"/>
        <v/>
      </c>
      <c r="BL63" s="93"/>
      <c r="BM63" s="97" t="str">
        <f>IF(ISNUMBER(BH63)=FALSE,"",SUM(BO63:BO$73))</f>
        <v/>
      </c>
      <c r="BN63" s="101"/>
      <c r="BO63" s="104" t="str">
        <f t="shared" si="47"/>
        <v/>
      </c>
      <c r="BP63" s="134" t="str">
        <f t="shared" si="84"/>
        <v/>
      </c>
      <c r="BQ63" s="136" t="str">
        <f t="shared" si="85"/>
        <v/>
      </c>
      <c r="BR63" s="92">
        <f t="shared" si="68"/>
        <v>0</v>
      </c>
      <c r="BS63" s="96">
        <f t="shared" si="69"/>
        <v>0</v>
      </c>
      <c r="BT63" s="100">
        <f t="shared" si="70"/>
        <v>0</v>
      </c>
      <c r="BU63" s="40"/>
      <c r="BV63" s="176" t="str">
        <f t="shared" si="31"/>
        <v/>
      </c>
      <c r="BW63" s="69"/>
      <c r="BX63" s="71"/>
      <c r="BY63" s="51" t="str">
        <f t="shared" si="88"/>
        <v/>
      </c>
      <c r="BZ63" s="93"/>
      <c r="CA63" s="97" t="str">
        <f>IF(ISNUMBER(BV63)=FALSE,"",SUM(CC63:CC$73))</f>
        <v/>
      </c>
      <c r="CB63" s="101"/>
      <c r="CC63" s="104" t="str">
        <f t="shared" si="32"/>
        <v/>
      </c>
      <c r="CD63" s="133" t="str">
        <f t="shared" si="89"/>
        <v/>
      </c>
      <c r="CE63" s="135" t="str">
        <f t="shared" si="90"/>
        <v/>
      </c>
      <c r="CF63" s="92">
        <f t="shared" si="71"/>
        <v>0</v>
      </c>
      <c r="CG63" s="96">
        <f t="shared" si="72"/>
        <v>0</v>
      </c>
      <c r="CH63" s="100">
        <f t="shared" si="73"/>
        <v>0</v>
      </c>
      <c r="CI63" s="40"/>
      <c r="CJ63" s="180" t="str">
        <f t="shared" si="24"/>
        <v/>
      </c>
      <c r="CK63" s="74"/>
      <c r="CL63" s="47"/>
      <c r="CM63" s="48" t="str">
        <f t="shared" si="91"/>
        <v/>
      </c>
      <c r="CN63" s="93"/>
      <c r="CO63" s="97" t="str">
        <f>IF(ISNUMBER(CJ63)=FALSE,"",SUM(CQ63:CQ$73))</f>
        <v/>
      </c>
      <c r="CP63" s="101"/>
      <c r="CQ63" s="104" t="str">
        <f t="shared" si="30"/>
        <v/>
      </c>
      <c r="CR63" s="134" t="str">
        <f t="shared" si="94"/>
        <v/>
      </c>
      <c r="CS63" s="136" t="str">
        <f t="shared" si="95"/>
        <v/>
      </c>
      <c r="CT63" s="92">
        <f t="shared" si="76"/>
        <v>0</v>
      </c>
      <c r="CU63" s="96">
        <f t="shared" si="77"/>
        <v>0</v>
      </c>
      <c r="CV63" s="100">
        <f t="shared" si="78"/>
        <v>0</v>
      </c>
      <c r="CW63" s="40"/>
      <c r="CX63" s="35"/>
    </row>
    <row r="64" spans="1:102" ht="15" customHeight="1">
      <c r="A64" s="42"/>
      <c r="B64" s="324"/>
      <c r="C64" s="20">
        <v>36</v>
      </c>
      <c r="D64" s="224">
        <f t="shared" si="53"/>
        <v>36</v>
      </c>
      <c r="E64" s="228" t="s">
        <v>116</v>
      </c>
      <c r="F64" s="228">
        <v>1975</v>
      </c>
      <c r="G64" s="226">
        <f t="shared" si="54"/>
        <v>3</v>
      </c>
      <c r="H64" s="226"/>
      <c r="I64" s="225">
        <f t="shared" si="92"/>
        <v>1</v>
      </c>
      <c r="J64" s="128">
        <f t="shared" si="55"/>
        <v>7</v>
      </c>
      <c r="K64" s="130">
        <f t="shared" si="56"/>
        <v>0</v>
      </c>
      <c r="L64" s="227">
        <f t="shared" si="57"/>
        <v>0</v>
      </c>
      <c r="M64" s="66"/>
      <c r="N64" s="163" t="str">
        <f t="shared" si="6"/>
        <v/>
      </c>
      <c r="O64" s="69"/>
      <c r="P64" s="217"/>
      <c r="Q64" s="70"/>
      <c r="R64" s="51" t="str">
        <f t="shared" si="93"/>
        <v/>
      </c>
      <c r="S64" s="93"/>
      <c r="T64" s="97" t="str">
        <f>IF(ISNUMBER(N64)=FALSE,"",SUM(V64:$V$73))</f>
        <v/>
      </c>
      <c r="U64" s="101"/>
      <c r="V64" s="104" t="str">
        <f t="shared" si="35"/>
        <v/>
      </c>
      <c r="W64" s="133" t="str">
        <f t="shared" si="96"/>
        <v/>
      </c>
      <c r="X64" s="135" t="str">
        <f t="shared" si="97"/>
        <v/>
      </c>
      <c r="Y64" s="92">
        <f t="shared" si="58"/>
        <v>0</v>
      </c>
      <c r="Z64" s="96">
        <f t="shared" si="59"/>
        <v>0</v>
      </c>
      <c r="AA64" s="100">
        <f t="shared" si="60"/>
        <v>0</v>
      </c>
      <c r="AB64" s="40"/>
      <c r="AC64" s="171" t="str">
        <f t="shared" si="42"/>
        <v/>
      </c>
      <c r="AD64" s="21"/>
      <c r="AE64" s="47"/>
      <c r="AF64" s="47"/>
      <c r="AG64" s="47"/>
      <c r="AH64" s="48" t="str">
        <f t="shared" si="86"/>
        <v/>
      </c>
      <c r="AI64" s="93"/>
      <c r="AJ64" s="97" t="str">
        <f>IF(ISNUMBER(AC64)=FALSE,"",SUM(AL64:AL$73))</f>
        <v/>
      </c>
      <c r="AK64" s="101"/>
      <c r="AL64" s="104" t="str">
        <f t="shared" si="44"/>
        <v/>
      </c>
      <c r="AM64" s="134" t="str">
        <f t="shared" si="98"/>
        <v/>
      </c>
      <c r="AN64" s="136" t="str">
        <f t="shared" si="99"/>
        <v/>
      </c>
      <c r="AO64" s="92">
        <f t="shared" si="62"/>
        <v>0</v>
      </c>
      <c r="AP64" s="96">
        <f t="shared" si="63"/>
        <v>0</v>
      </c>
      <c r="AQ64" s="100">
        <f t="shared" si="64"/>
        <v>0</v>
      </c>
      <c r="AR64" s="40"/>
      <c r="AS64" s="236">
        <f t="shared" si="80"/>
        <v>36</v>
      </c>
      <c r="AT64" s="253" t="s">
        <v>125</v>
      </c>
      <c r="AU64" s="238">
        <v>381</v>
      </c>
      <c r="AV64" s="254" t="s">
        <v>172</v>
      </c>
      <c r="AW64" s="248">
        <v>10</v>
      </c>
      <c r="AX64" s="93"/>
      <c r="AY64" s="97">
        <v>10</v>
      </c>
      <c r="AZ64" s="101"/>
      <c r="BA64" s="104">
        <v>1</v>
      </c>
      <c r="BB64" s="133">
        <v>48</v>
      </c>
      <c r="BC64" s="270">
        <v>10</v>
      </c>
      <c r="BD64" s="92">
        <f t="shared" si="65"/>
        <v>0</v>
      </c>
      <c r="BE64" s="96">
        <f t="shared" si="66"/>
        <v>10</v>
      </c>
      <c r="BF64" s="100">
        <f t="shared" si="67"/>
        <v>0</v>
      </c>
      <c r="BG64" s="40"/>
      <c r="BH64" s="171" t="str">
        <f t="shared" si="17"/>
        <v/>
      </c>
      <c r="BI64" s="74"/>
      <c r="BJ64" s="47"/>
      <c r="BK64" s="48" t="str">
        <f t="shared" si="87"/>
        <v/>
      </c>
      <c r="BL64" s="93"/>
      <c r="BM64" s="97" t="str">
        <f>IF(ISNUMBER(BH64)=FALSE,"",SUM(BO64:BO$73))</f>
        <v/>
      </c>
      <c r="BN64" s="101"/>
      <c r="BO64" s="104" t="str">
        <f t="shared" si="47"/>
        <v/>
      </c>
      <c r="BP64" s="134" t="str">
        <f t="shared" si="84"/>
        <v/>
      </c>
      <c r="BQ64" s="136" t="str">
        <f t="shared" si="85"/>
        <v/>
      </c>
      <c r="BR64" s="92">
        <f t="shared" si="68"/>
        <v>0</v>
      </c>
      <c r="BS64" s="96">
        <f t="shared" si="69"/>
        <v>0</v>
      </c>
      <c r="BT64" s="100">
        <f t="shared" si="70"/>
        <v>0</v>
      </c>
      <c r="BU64" s="40"/>
      <c r="BV64" s="176" t="str">
        <f t="shared" si="31"/>
        <v/>
      </c>
      <c r="BW64" s="69"/>
      <c r="BX64" s="71"/>
      <c r="BY64" s="51" t="str">
        <f t="shared" si="88"/>
        <v/>
      </c>
      <c r="BZ64" s="93"/>
      <c r="CA64" s="97" t="str">
        <f>IF(ISNUMBER(BV64)=FALSE,"",SUM(CC64:CC$73))</f>
        <v/>
      </c>
      <c r="CB64" s="101"/>
      <c r="CC64" s="104" t="str">
        <f t="shared" si="32"/>
        <v/>
      </c>
      <c r="CD64" s="133" t="str">
        <f t="shared" si="89"/>
        <v/>
      </c>
      <c r="CE64" s="135" t="str">
        <f t="shared" si="90"/>
        <v/>
      </c>
      <c r="CF64" s="92">
        <f t="shared" si="71"/>
        <v>0</v>
      </c>
      <c r="CG64" s="96">
        <f t="shared" si="72"/>
        <v>0</v>
      </c>
      <c r="CH64" s="100">
        <f t="shared" si="73"/>
        <v>0</v>
      </c>
      <c r="CI64" s="40"/>
      <c r="CJ64" s="180" t="str">
        <f t="shared" si="24"/>
        <v/>
      </c>
      <c r="CK64" s="74"/>
      <c r="CL64" s="47"/>
      <c r="CM64" s="48" t="str">
        <f t="shared" si="91"/>
        <v/>
      </c>
      <c r="CN64" s="93"/>
      <c r="CO64" s="97" t="str">
        <f>IF(ISNUMBER(CJ64)=FALSE,"",SUM(CQ64:CQ$73))</f>
        <v/>
      </c>
      <c r="CP64" s="101"/>
      <c r="CQ64" s="104" t="str">
        <f t="shared" si="30"/>
        <v/>
      </c>
      <c r="CR64" s="134" t="str">
        <f t="shared" si="94"/>
        <v/>
      </c>
      <c r="CS64" s="136" t="str">
        <f t="shared" si="95"/>
        <v/>
      </c>
      <c r="CT64" s="92">
        <f t="shared" si="76"/>
        <v>0</v>
      </c>
      <c r="CU64" s="96">
        <f t="shared" si="77"/>
        <v>0</v>
      </c>
      <c r="CV64" s="100">
        <f t="shared" si="78"/>
        <v>0</v>
      </c>
      <c r="CW64" s="40"/>
      <c r="CX64" s="35"/>
    </row>
    <row r="65" spans="1:102" ht="15" customHeight="1">
      <c r="A65" s="42"/>
      <c r="B65" s="324"/>
      <c r="C65" s="20">
        <v>37</v>
      </c>
      <c r="D65" s="224">
        <f t="shared" si="53"/>
        <v>37</v>
      </c>
      <c r="E65" s="222" t="s">
        <v>48</v>
      </c>
      <c r="F65" s="20">
        <v>1993</v>
      </c>
      <c r="G65" s="115">
        <f t="shared" si="54"/>
        <v>2</v>
      </c>
      <c r="H65" s="115"/>
      <c r="I65" s="20">
        <f t="shared" si="92"/>
        <v>1</v>
      </c>
      <c r="J65" s="128">
        <f t="shared" si="55"/>
        <v>4</v>
      </c>
      <c r="K65" s="130">
        <f t="shared" si="56"/>
        <v>0</v>
      </c>
      <c r="L65" s="132">
        <f t="shared" si="57"/>
        <v>0</v>
      </c>
      <c r="M65" s="66"/>
      <c r="N65" s="163" t="str">
        <f t="shared" si="6"/>
        <v/>
      </c>
      <c r="O65" s="69"/>
      <c r="P65" s="217"/>
      <c r="Q65" s="70"/>
      <c r="R65" s="51" t="str">
        <f t="shared" si="93"/>
        <v/>
      </c>
      <c r="S65" s="93"/>
      <c r="T65" s="97" t="str">
        <f>IF(ISNUMBER(N65)=FALSE,"",SUM(V65:$V$73))</f>
        <v/>
      </c>
      <c r="U65" s="101"/>
      <c r="V65" s="104" t="str">
        <f t="shared" si="35"/>
        <v/>
      </c>
      <c r="W65" s="133" t="str">
        <f t="shared" si="96"/>
        <v/>
      </c>
      <c r="X65" s="135" t="str">
        <f t="shared" si="97"/>
        <v/>
      </c>
      <c r="Y65" s="92">
        <f t="shared" si="58"/>
        <v>0</v>
      </c>
      <c r="Z65" s="96">
        <f t="shared" si="59"/>
        <v>0</v>
      </c>
      <c r="AA65" s="100">
        <f t="shared" si="60"/>
        <v>0</v>
      </c>
      <c r="AB65" s="40"/>
      <c r="AC65" s="171" t="str">
        <f t="shared" si="42"/>
        <v/>
      </c>
      <c r="AD65" s="21"/>
      <c r="AE65" s="47"/>
      <c r="AF65" s="47"/>
      <c r="AG65" s="47"/>
      <c r="AH65" s="48" t="str">
        <f t="shared" si="86"/>
        <v/>
      </c>
      <c r="AI65" s="93"/>
      <c r="AJ65" s="97" t="str">
        <f>IF(ISNUMBER(AC65)=FALSE,"",SUM(AL65:AL$73))</f>
        <v/>
      </c>
      <c r="AK65" s="101"/>
      <c r="AL65" s="104" t="str">
        <f t="shared" si="44"/>
        <v/>
      </c>
      <c r="AM65" s="134" t="str">
        <f t="shared" si="98"/>
        <v/>
      </c>
      <c r="AN65" s="136" t="str">
        <f t="shared" si="99"/>
        <v/>
      </c>
      <c r="AO65" s="92">
        <f t="shared" si="62"/>
        <v>0</v>
      </c>
      <c r="AP65" s="96">
        <f t="shared" si="63"/>
        <v>0</v>
      </c>
      <c r="AQ65" s="100">
        <f t="shared" si="64"/>
        <v>0</v>
      </c>
      <c r="AR65" s="40"/>
      <c r="AS65" s="236">
        <f t="shared" si="80"/>
        <v>37</v>
      </c>
      <c r="AT65" s="253" t="s">
        <v>126</v>
      </c>
      <c r="AU65" s="238">
        <v>375</v>
      </c>
      <c r="AV65" s="254" t="s">
        <v>173</v>
      </c>
      <c r="AW65" s="248">
        <v>9</v>
      </c>
      <c r="AX65" s="93"/>
      <c r="AY65" s="97">
        <v>9</v>
      </c>
      <c r="AZ65" s="101"/>
      <c r="BA65" s="104">
        <v>1</v>
      </c>
      <c r="BB65" s="133">
        <v>49</v>
      </c>
      <c r="BC65" s="270">
        <v>9</v>
      </c>
      <c r="BD65" s="92">
        <f t="shared" si="65"/>
        <v>0</v>
      </c>
      <c r="BE65" s="96">
        <f t="shared" si="66"/>
        <v>9</v>
      </c>
      <c r="BF65" s="100">
        <f t="shared" si="67"/>
        <v>0</v>
      </c>
      <c r="BG65" s="40"/>
      <c r="BH65" s="171" t="str">
        <f t="shared" si="17"/>
        <v/>
      </c>
      <c r="BI65" s="74"/>
      <c r="BJ65" s="47"/>
      <c r="BK65" s="48" t="str">
        <f t="shared" si="87"/>
        <v/>
      </c>
      <c r="BL65" s="93"/>
      <c r="BM65" s="97" t="str">
        <f>IF(ISNUMBER(BH65)=FALSE,"",SUM(BO65:BO$73))</f>
        <v/>
      </c>
      <c r="BN65" s="101"/>
      <c r="BO65" s="104" t="str">
        <f t="shared" si="47"/>
        <v/>
      </c>
      <c r="BP65" s="134" t="str">
        <f t="shared" si="84"/>
        <v/>
      </c>
      <c r="BQ65" s="136" t="str">
        <f t="shared" si="85"/>
        <v/>
      </c>
      <c r="BR65" s="92">
        <f t="shared" si="68"/>
        <v>0</v>
      </c>
      <c r="BS65" s="96">
        <f t="shared" si="69"/>
        <v>0</v>
      </c>
      <c r="BT65" s="100">
        <f t="shared" si="70"/>
        <v>0</v>
      </c>
      <c r="BU65" s="40"/>
      <c r="BV65" s="176" t="str">
        <f t="shared" si="31"/>
        <v/>
      </c>
      <c r="BW65" s="69"/>
      <c r="BX65" s="71"/>
      <c r="BY65" s="51" t="str">
        <f t="shared" si="88"/>
        <v/>
      </c>
      <c r="BZ65" s="93"/>
      <c r="CA65" s="97" t="str">
        <f>IF(ISNUMBER(BV65)=FALSE,"",SUM(CC65:CC$73))</f>
        <v/>
      </c>
      <c r="CB65" s="101"/>
      <c r="CC65" s="104" t="str">
        <f t="shared" si="32"/>
        <v/>
      </c>
      <c r="CD65" s="133" t="str">
        <f t="shared" si="89"/>
        <v/>
      </c>
      <c r="CE65" s="135" t="str">
        <f t="shared" si="90"/>
        <v/>
      </c>
      <c r="CF65" s="92">
        <f t="shared" si="71"/>
        <v>0</v>
      </c>
      <c r="CG65" s="96">
        <f t="shared" si="72"/>
        <v>0</v>
      </c>
      <c r="CH65" s="100">
        <f t="shared" si="73"/>
        <v>0</v>
      </c>
      <c r="CI65" s="40"/>
      <c r="CJ65" s="180" t="str">
        <f t="shared" si="24"/>
        <v/>
      </c>
      <c r="CK65" s="74"/>
      <c r="CL65" s="47"/>
      <c r="CM65" s="48" t="str">
        <f t="shared" si="91"/>
        <v/>
      </c>
      <c r="CN65" s="93"/>
      <c r="CO65" s="97" t="str">
        <f>IF(ISNUMBER(CJ65)=FALSE,"",SUM(CQ65:CQ$73))</f>
        <v/>
      </c>
      <c r="CP65" s="101"/>
      <c r="CQ65" s="104" t="str">
        <f t="shared" si="30"/>
        <v/>
      </c>
      <c r="CR65" s="134" t="str">
        <f t="shared" si="94"/>
        <v/>
      </c>
      <c r="CS65" s="136" t="str">
        <f t="shared" si="95"/>
        <v/>
      </c>
      <c r="CT65" s="92">
        <f t="shared" si="76"/>
        <v>0</v>
      </c>
      <c r="CU65" s="96">
        <f t="shared" si="77"/>
        <v>0</v>
      </c>
      <c r="CV65" s="100">
        <f t="shared" si="78"/>
        <v>0</v>
      </c>
      <c r="CW65" s="40"/>
      <c r="CX65" s="35"/>
    </row>
    <row r="66" spans="1:102" ht="15" customHeight="1">
      <c r="A66" s="42"/>
      <c r="B66" s="324"/>
      <c r="C66" s="20">
        <v>38</v>
      </c>
      <c r="D66" s="224">
        <f t="shared" si="53"/>
        <v>38</v>
      </c>
      <c r="E66" s="228" t="s">
        <v>71</v>
      </c>
      <c r="F66" s="228">
        <v>1972</v>
      </c>
      <c r="G66" s="226">
        <f t="shared" si="54"/>
        <v>2</v>
      </c>
      <c r="H66" s="226"/>
      <c r="I66" s="225">
        <f t="shared" si="92"/>
        <v>1</v>
      </c>
      <c r="J66" s="128">
        <f t="shared" si="55"/>
        <v>0</v>
      </c>
      <c r="K66" s="130">
        <f t="shared" si="56"/>
        <v>5</v>
      </c>
      <c r="L66" s="227">
        <f t="shared" si="57"/>
        <v>0</v>
      </c>
      <c r="M66" s="66"/>
      <c r="N66" s="163" t="str">
        <f t="shared" si="6"/>
        <v/>
      </c>
      <c r="O66" s="69"/>
      <c r="P66" s="217"/>
      <c r="Q66" s="70"/>
      <c r="R66" s="51" t="str">
        <f t="shared" si="93"/>
        <v/>
      </c>
      <c r="S66" s="93"/>
      <c r="T66" s="97" t="str">
        <f>IF(ISNUMBER(N66)=FALSE,"",SUM(V66:$V$73))</f>
        <v/>
      </c>
      <c r="U66" s="101"/>
      <c r="V66" s="104" t="str">
        <f t="shared" si="35"/>
        <v/>
      </c>
      <c r="W66" s="133" t="str">
        <f t="shared" si="96"/>
        <v/>
      </c>
      <c r="X66" s="135" t="str">
        <f t="shared" si="97"/>
        <v/>
      </c>
      <c r="Y66" s="92">
        <f t="shared" si="58"/>
        <v>0</v>
      </c>
      <c r="Z66" s="96">
        <f t="shared" si="59"/>
        <v>0</v>
      </c>
      <c r="AA66" s="100">
        <f t="shared" si="60"/>
        <v>0</v>
      </c>
      <c r="AB66" s="40"/>
      <c r="AC66" s="171" t="str">
        <f t="shared" si="42"/>
        <v/>
      </c>
      <c r="AD66" s="21"/>
      <c r="AE66" s="47"/>
      <c r="AF66" s="47"/>
      <c r="AG66" s="47"/>
      <c r="AH66" s="48" t="str">
        <f t="shared" si="86"/>
        <v/>
      </c>
      <c r="AI66" s="93"/>
      <c r="AJ66" s="97" t="str">
        <f>IF(ISNUMBER(AC66)=FALSE,"",SUM(AL66:AL$73))</f>
        <v/>
      </c>
      <c r="AK66" s="101"/>
      <c r="AL66" s="104" t="str">
        <f t="shared" si="44"/>
        <v/>
      </c>
      <c r="AM66" s="134" t="str">
        <f t="shared" si="98"/>
        <v/>
      </c>
      <c r="AN66" s="136" t="str">
        <f t="shared" si="99"/>
        <v/>
      </c>
      <c r="AO66" s="92">
        <f t="shared" si="62"/>
        <v>0</v>
      </c>
      <c r="AP66" s="96">
        <f t="shared" si="63"/>
        <v>0</v>
      </c>
      <c r="AQ66" s="100">
        <f t="shared" si="64"/>
        <v>0</v>
      </c>
      <c r="AR66" s="40"/>
      <c r="AS66" s="236">
        <f t="shared" si="80"/>
        <v>38</v>
      </c>
      <c r="AT66" s="253" t="s">
        <v>127</v>
      </c>
      <c r="AU66" s="238">
        <v>365</v>
      </c>
      <c r="AV66" s="254" t="s">
        <v>174</v>
      </c>
      <c r="AW66" s="248">
        <v>8</v>
      </c>
      <c r="AX66" s="93"/>
      <c r="AY66" s="97">
        <v>8</v>
      </c>
      <c r="AZ66" s="101"/>
      <c r="BA66" s="104">
        <v>1</v>
      </c>
      <c r="BB66" s="133">
        <v>50</v>
      </c>
      <c r="BC66" s="270">
        <v>8</v>
      </c>
      <c r="BD66" s="92">
        <f t="shared" si="65"/>
        <v>0</v>
      </c>
      <c r="BE66" s="96">
        <f t="shared" si="66"/>
        <v>8</v>
      </c>
      <c r="BF66" s="100">
        <f t="shared" si="67"/>
        <v>0</v>
      </c>
      <c r="BG66" s="40"/>
      <c r="BH66" s="171" t="str">
        <f t="shared" si="17"/>
        <v/>
      </c>
      <c r="BI66" s="74"/>
      <c r="BJ66" s="47"/>
      <c r="BK66" s="48" t="str">
        <f t="shared" si="87"/>
        <v/>
      </c>
      <c r="BL66" s="93"/>
      <c r="BM66" s="97" t="str">
        <f>IF(ISNUMBER(BH66)=FALSE,"",SUM(BO66:BO$73))</f>
        <v/>
      </c>
      <c r="BN66" s="101"/>
      <c r="BO66" s="104" t="str">
        <f t="shared" si="47"/>
        <v/>
      </c>
      <c r="BP66" s="134" t="str">
        <f t="shared" si="84"/>
        <v/>
      </c>
      <c r="BQ66" s="136" t="str">
        <f t="shared" si="85"/>
        <v/>
      </c>
      <c r="BR66" s="92">
        <f t="shared" si="68"/>
        <v>0</v>
      </c>
      <c r="BS66" s="96">
        <f t="shared" si="69"/>
        <v>0</v>
      </c>
      <c r="BT66" s="100">
        <f t="shared" si="70"/>
        <v>0</v>
      </c>
      <c r="BU66" s="40"/>
      <c r="BV66" s="176" t="str">
        <f t="shared" si="31"/>
        <v/>
      </c>
      <c r="BW66" s="69"/>
      <c r="BX66" s="71"/>
      <c r="BY66" s="51" t="str">
        <f t="shared" si="88"/>
        <v/>
      </c>
      <c r="BZ66" s="93"/>
      <c r="CA66" s="97" t="str">
        <f>IF(ISNUMBER(BV66)=FALSE,"",SUM(CC66:CC$73))</f>
        <v/>
      </c>
      <c r="CB66" s="101"/>
      <c r="CC66" s="104" t="str">
        <f t="shared" si="32"/>
        <v/>
      </c>
      <c r="CD66" s="133" t="str">
        <f t="shared" si="89"/>
        <v/>
      </c>
      <c r="CE66" s="135" t="str">
        <f t="shared" si="90"/>
        <v/>
      </c>
      <c r="CF66" s="92">
        <f t="shared" si="71"/>
        <v>0</v>
      </c>
      <c r="CG66" s="96">
        <f t="shared" si="72"/>
        <v>0</v>
      </c>
      <c r="CH66" s="100">
        <f t="shared" si="73"/>
        <v>0</v>
      </c>
      <c r="CI66" s="40"/>
      <c r="CJ66" s="180" t="str">
        <f t="shared" si="24"/>
        <v/>
      </c>
      <c r="CK66" s="74"/>
      <c r="CL66" s="47"/>
      <c r="CM66" s="48" t="str">
        <f t="shared" si="91"/>
        <v/>
      </c>
      <c r="CN66" s="93"/>
      <c r="CO66" s="97" t="str">
        <f>IF(ISNUMBER(CJ66)=FALSE,"",SUM(CQ66:CQ$73))</f>
        <v/>
      </c>
      <c r="CP66" s="101"/>
      <c r="CQ66" s="104" t="str">
        <f t="shared" si="30"/>
        <v/>
      </c>
      <c r="CR66" s="134" t="str">
        <f t="shared" si="94"/>
        <v/>
      </c>
      <c r="CS66" s="136" t="str">
        <f t="shared" si="95"/>
        <v/>
      </c>
      <c r="CT66" s="92">
        <f t="shared" si="76"/>
        <v>0</v>
      </c>
      <c r="CU66" s="96">
        <f t="shared" si="77"/>
        <v>0</v>
      </c>
      <c r="CV66" s="100">
        <f t="shared" si="78"/>
        <v>0</v>
      </c>
      <c r="CW66" s="40"/>
      <c r="CX66" s="35"/>
    </row>
    <row r="67" spans="1:102" ht="15" customHeight="1">
      <c r="A67" s="42"/>
      <c r="B67" s="324"/>
      <c r="C67" s="20">
        <v>39</v>
      </c>
      <c r="D67" s="224">
        <f t="shared" si="53"/>
        <v>39</v>
      </c>
      <c r="E67" s="256" t="s">
        <v>206</v>
      </c>
      <c r="F67" s="278"/>
      <c r="G67" s="226">
        <f t="shared" si="54"/>
        <v>1</v>
      </c>
      <c r="H67" s="226"/>
      <c r="I67" s="225">
        <f t="shared" si="92"/>
        <v>1</v>
      </c>
      <c r="J67" s="128">
        <f t="shared" si="55"/>
        <v>0</v>
      </c>
      <c r="K67" s="130">
        <f t="shared" si="56"/>
        <v>0</v>
      </c>
      <c r="L67" s="227">
        <f t="shared" si="57"/>
        <v>0</v>
      </c>
      <c r="M67" s="66"/>
      <c r="N67" s="163" t="str">
        <f t="shared" si="6"/>
        <v/>
      </c>
      <c r="O67" s="69"/>
      <c r="P67" s="217"/>
      <c r="Q67" s="70"/>
      <c r="R67" s="51" t="str">
        <f t="shared" si="93"/>
        <v/>
      </c>
      <c r="S67" s="93"/>
      <c r="T67" s="97" t="str">
        <f>IF(ISNUMBER(N67)=FALSE,"",SUM(V67:$V$73))</f>
        <v/>
      </c>
      <c r="U67" s="101"/>
      <c r="V67" s="104" t="str">
        <f t="shared" si="35"/>
        <v/>
      </c>
      <c r="W67" s="133" t="str">
        <f t="shared" si="96"/>
        <v/>
      </c>
      <c r="X67" s="135" t="str">
        <f t="shared" si="97"/>
        <v/>
      </c>
      <c r="Y67" s="92">
        <f t="shared" si="58"/>
        <v>0</v>
      </c>
      <c r="Z67" s="96">
        <f t="shared" si="59"/>
        <v>0</v>
      </c>
      <c r="AA67" s="100">
        <f t="shared" si="60"/>
        <v>0</v>
      </c>
      <c r="AB67" s="40"/>
      <c r="AC67" s="171" t="str">
        <f t="shared" si="42"/>
        <v/>
      </c>
      <c r="AD67" s="21"/>
      <c r="AE67" s="47"/>
      <c r="AF67" s="47"/>
      <c r="AG67" s="47"/>
      <c r="AH67" s="48" t="str">
        <f t="shared" si="86"/>
        <v/>
      </c>
      <c r="AI67" s="93"/>
      <c r="AJ67" s="97" t="str">
        <f>IF(ISNUMBER(AC67)=FALSE,"",SUM(AL67:AL$73))</f>
        <v/>
      </c>
      <c r="AK67" s="101"/>
      <c r="AL67" s="104" t="str">
        <f t="shared" si="44"/>
        <v/>
      </c>
      <c r="AM67" s="134" t="str">
        <f t="shared" si="98"/>
        <v/>
      </c>
      <c r="AN67" s="136" t="str">
        <f t="shared" si="99"/>
        <v/>
      </c>
      <c r="AO67" s="92">
        <f t="shared" si="62"/>
        <v>0</v>
      </c>
      <c r="AP67" s="96">
        <f t="shared" si="63"/>
        <v>0</v>
      </c>
      <c r="AQ67" s="100">
        <f t="shared" si="64"/>
        <v>0</v>
      </c>
      <c r="AR67" s="40"/>
      <c r="AS67" s="236">
        <f t="shared" si="80"/>
        <v>39</v>
      </c>
      <c r="AT67" s="253" t="s">
        <v>128</v>
      </c>
      <c r="AU67" s="238">
        <v>378</v>
      </c>
      <c r="AV67" s="254" t="s">
        <v>175</v>
      </c>
      <c r="AW67" s="248">
        <v>7</v>
      </c>
      <c r="AX67" s="93"/>
      <c r="AY67" s="97">
        <v>7</v>
      </c>
      <c r="AZ67" s="101"/>
      <c r="BA67" s="104">
        <v>1</v>
      </c>
      <c r="BB67" s="133">
        <v>51</v>
      </c>
      <c r="BC67" s="270">
        <v>7</v>
      </c>
      <c r="BD67" s="92">
        <f t="shared" si="65"/>
        <v>0</v>
      </c>
      <c r="BE67" s="96">
        <f t="shared" si="66"/>
        <v>7</v>
      </c>
      <c r="BF67" s="100">
        <f t="shared" si="67"/>
        <v>0</v>
      </c>
      <c r="BG67" s="40"/>
      <c r="BH67" s="171" t="str">
        <f t="shared" si="17"/>
        <v/>
      </c>
      <c r="BI67" s="74"/>
      <c r="BJ67" s="47"/>
      <c r="BK67" s="48" t="str">
        <f t="shared" si="87"/>
        <v/>
      </c>
      <c r="BL67" s="93"/>
      <c r="BM67" s="97" t="str">
        <f>IF(ISNUMBER(BH67)=FALSE,"",SUM(BO67:BO$73))</f>
        <v/>
      </c>
      <c r="BN67" s="101"/>
      <c r="BO67" s="104" t="str">
        <f t="shared" si="47"/>
        <v/>
      </c>
      <c r="BP67" s="134" t="str">
        <f t="shared" si="84"/>
        <v/>
      </c>
      <c r="BQ67" s="136" t="str">
        <f t="shared" si="85"/>
        <v/>
      </c>
      <c r="BR67" s="92">
        <f t="shared" si="68"/>
        <v>0</v>
      </c>
      <c r="BS67" s="96">
        <f t="shared" si="69"/>
        <v>0</v>
      </c>
      <c r="BT67" s="100">
        <f t="shared" si="70"/>
        <v>0</v>
      </c>
      <c r="BU67" s="40"/>
      <c r="BV67" s="176" t="str">
        <f t="shared" si="31"/>
        <v/>
      </c>
      <c r="BW67" s="69"/>
      <c r="BX67" s="71"/>
      <c r="BY67" s="51" t="str">
        <f t="shared" si="88"/>
        <v/>
      </c>
      <c r="BZ67" s="93"/>
      <c r="CA67" s="97" t="str">
        <f>IF(ISNUMBER(BV67)=FALSE,"",SUM(CC67:CC$73))</f>
        <v/>
      </c>
      <c r="CB67" s="101"/>
      <c r="CC67" s="104" t="str">
        <f t="shared" si="32"/>
        <v/>
      </c>
      <c r="CD67" s="133" t="str">
        <f t="shared" si="89"/>
        <v/>
      </c>
      <c r="CE67" s="135" t="str">
        <f t="shared" si="90"/>
        <v/>
      </c>
      <c r="CF67" s="92">
        <f t="shared" si="71"/>
        <v>0</v>
      </c>
      <c r="CG67" s="96">
        <f t="shared" si="72"/>
        <v>0</v>
      </c>
      <c r="CH67" s="100">
        <f t="shared" si="73"/>
        <v>0</v>
      </c>
      <c r="CI67" s="40"/>
      <c r="CJ67" s="180" t="str">
        <f t="shared" si="24"/>
        <v/>
      </c>
      <c r="CK67" s="74"/>
      <c r="CL67" s="47"/>
      <c r="CM67" s="48" t="str">
        <f t="shared" si="91"/>
        <v/>
      </c>
      <c r="CN67" s="93"/>
      <c r="CO67" s="97" t="str">
        <f>IF(ISNUMBER(CJ67)=FALSE,"",SUM(CQ67:CQ$73))</f>
        <v/>
      </c>
      <c r="CP67" s="101"/>
      <c r="CQ67" s="104" t="str">
        <f t="shared" si="30"/>
        <v/>
      </c>
      <c r="CR67" s="134" t="str">
        <f t="shared" si="94"/>
        <v/>
      </c>
      <c r="CS67" s="136" t="str">
        <f t="shared" si="95"/>
        <v/>
      </c>
      <c r="CT67" s="92">
        <f t="shared" si="76"/>
        <v>0</v>
      </c>
      <c r="CU67" s="96">
        <f t="shared" si="77"/>
        <v>0</v>
      </c>
      <c r="CV67" s="100">
        <f t="shared" si="78"/>
        <v>0</v>
      </c>
      <c r="CW67" s="40"/>
      <c r="CX67" s="35"/>
    </row>
    <row r="68" spans="1:102" ht="15" customHeight="1">
      <c r="A68" s="42"/>
      <c r="B68" s="324"/>
      <c r="C68" s="20">
        <v>40</v>
      </c>
      <c r="D68" s="224">
        <f t="shared" si="53"/>
        <v>40</v>
      </c>
      <c r="E68" s="228" t="s">
        <v>72</v>
      </c>
      <c r="F68" s="228">
        <v>1989</v>
      </c>
      <c r="G68" s="226">
        <f t="shared" si="54"/>
        <v>2</v>
      </c>
      <c r="H68" s="226"/>
      <c r="I68" s="225">
        <f t="shared" si="92"/>
        <v>0</v>
      </c>
      <c r="J68" s="128">
        <f t="shared" si="55"/>
        <v>17</v>
      </c>
      <c r="K68" s="130">
        <f t="shared" si="56"/>
        <v>0</v>
      </c>
      <c r="L68" s="227">
        <f t="shared" si="57"/>
        <v>0</v>
      </c>
      <c r="M68" s="66"/>
      <c r="N68" s="163" t="str">
        <f t="shared" si="6"/>
        <v/>
      </c>
      <c r="O68" s="69"/>
      <c r="P68" s="217"/>
      <c r="Q68" s="70"/>
      <c r="R68" s="51" t="str">
        <f t="shared" si="93"/>
        <v/>
      </c>
      <c r="S68" s="93"/>
      <c r="T68" s="97" t="str">
        <f>IF(ISNUMBER(N68)=FALSE,"",SUM(V68:$V$73))</f>
        <v/>
      </c>
      <c r="U68" s="101"/>
      <c r="V68" s="104" t="str">
        <f t="shared" si="35"/>
        <v/>
      </c>
      <c r="W68" s="133" t="str">
        <f t="shared" si="96"/>
        <v/>
      </c>
      <c r="X68" s="135" t="str">
        <f t="shared" si="97"/>
        <v/>
      </c>
      <c r="Y68" s="92">
        <f t="shared" si="58"/>
        <v>0</v>
      </c>
      <c r="Z68" s="96">
        <f t="shared" si="59"/>
        <v>0</v>
      </c>
      <c r="AA68" s="100">
        <f t="shared" si="60"/>
        <v>0</v>
      </c>
      <c r="AB68" s="40"/>
      <c r="AC68" s="171" t="str">
        <f t="shared" si="42"/>
        <v/>
      </c>
      <c r="AD68" s="21"/>
      <c r="AE68" s="47"/>
      <c r="AF68" s="47"/>
      <c r="AG68" s="47"/>
      <c r="AH68" s="48" t="str">
        <f t="shared" si="86"/>
        <v/>
      </c>
      <c r="AI68" s="93"/>
      <c r="AJ68" s="97" t="str">
        <f>IF(ISNUMBER(AC68)=FALSE,"",SUM(AL68:AL$73))</f>
        <v/>
      </c>
      <c r="AK68" s="101"/>
      <c r="AL68" s="104" t="str">
        <f t="shared" si="44"/>
        <v/>
      </c>
      <c r="AM68" s="134" t="str">
        <f t="shared" si="98"/>
        <v/>
      </c>
      <c r="AN68" s="136" t="str">
        <f t="shared" si="99"/>
        <v/>
      </c>
      <c r="AO68" s="92">
        <f t="shared" si="62"/>
        <v>0</v>
      </c>
      <c r="AP68" s="96">
        <f t="shared" si="63"/>
        <v>0</v>
      </c>
      <c r="AQ68" s="100">
        <f t="shared" si="64"/>
        <v>0</v>
      </c>
      <c r="AR68" s="40"/>
      <c r="AS68" s="236">
        <f t="shared" si="80"/>
        <v>40</v>
      </c>
      <c r="AT68" s="253" t="s">
        <v>129</v>
      </c>
      <c r="AU68" s="238">
        <v>368</v>
      </c>
      <c r="AV68" s="254" t="s">
        <v>104</v>
      </c>
      <c r="AW68" s="248">
        <v>6</v>
      </c>
      <c r="AX68" s="93"/>
      <c r="AY68" s="97">
        <v>6</v>
      </c>
      <c r="AZ68" s="101"/>
      <c r="BA68" s="104">
        <v>1</v>
      </c>
      <c r="BB68" s="133">
        <v>52</v>
      </c>
      <c r="BC68" s="270">
        <v>6</v>
      </c>
      <c r="BD68" s="92">
        <f t="shared" si="65"/>
        <v>0</v>
      </c>
      <c r="BE68" s="96">
        <f t="shared" si="66"/>
        <v>6</v>
      </c>
      <c r="BF68" s="100">
        <f t="shared" si="67"/>
        <v>0</v>
      </c>
      <c r="BG68" s="40"/>
      <c r="BH68" s="171" t="str">
        <f t="shared" si="17"/>
        <v/>
      </c>
      <c r="BI68" s="74"/>
      <c r="BJ68" s="47"/>
      <c r="BK68" s="48" t="str">
        <f t="shared" si="87"/>
        <v/>
      </c>
      <c r="BL68" s="93"/>
      <c r="BM68" s="97" t="str">
        <f>IF(ISNUMBER(BH68)=FALSE,"",SUM(BO68:BO$73))</f>
        <v/>
      </c>
      <c r="BN68" s="101"/>
      <c r="BO68" s="104" t="str">
        <f t="shared" si="47"/>
        <v/>
      </c>
      <c r="BP68" s="134" t="str">
        <f t="shared" si="84"/>
        <v/>
      </c>
      <c r="BQ68" s="136" t="str">
        <f t="shared" si="85"/>
        <v/>
      </c>
      <c r="BR68" s="92">
        <f t="shared" si="68"/>
        <v>0</v>
      </c>
      <c r="BS68" s="96">
        <f t="shared" si="69"/>
        <v>0</v>
      </c>
      <c r="BT68" s="100">
        <f t="shared" si="70"/>
        <v>0</v>
      </c>
      <c r="BU68" s="40"/>
      <c r="BV68" s="176" t="str">
        <f t="shared" si="31"/>
        <v/>
      </c>
      <c r="BW68" s="69"/>
      <c r="BX68" s="71"/>
      <c r="BY68" s="51" t="str">
        <f t="shared" si="88"/>
        <v/>
      </c>
      <c r="BZ68" s="93"/>
      <c r="CA68" s="97" t="str">
        <f>IF(ISNUMBER(BV68)=FALSE,"",SUM(CC68:CC$73))</f>
        <v/>
      </c>
      <c r="CB68" s="101"/>
      <c r="CC68" s="104" t="str">
        <f t="shared" si="32"/>
        <v/>
      </c>
      <c r="CD68" s="133" t="str">
        <f t="shared" si="89"/>
        <v/>
      </c>
      <c r="CE68" s="135" t="str">
        <f t="shared" si="90"/>
        <v/>
      </c>
      <c r="CF68" s="92">
        <f t="shared" si="71"/>
        <v>0</v>
      </c>
      <c r="CG68" s="96">
        <f t="shared" si="72"/>
        <v>0</v>
      </c>
      <c r="CH68" s="100">
        <f t="shared" si="73"/>
        <v>0</v>
      </c>
      <c r="CI68" s="40"/>
      <c r="CJ68" s="180" t="str">
        <f t="shared" si="24"/>
        <v/>
      </c>
      <c r="CK68" s="74"/>
      <c r="CL68" s="47"/>
      <c r="CM68" s="48" t="str">
        <f t="shared" si="91"/>
        <v/>
      </c>
      <c r="CN68" s="93"/>
      <c r="CO68" s="97" t="str">
        <f>IF(ISNUMBER(CJ68)=FALSE,"",SUM(CQ68:CQ$73))</f>
        <v/>
      </c>
      <c r="CP68" s="101"/>
      <c r="CQ68" s="104" t="str">
        <f t="shared" si="30"/>
        <v/>
      </c>
      <c r="CR68" s="134" t="str">
        <f t="shared" si="94"/>
        <v/>
      </c>
      <c r="CS68" s="136" t="str">
        <f t="shared" si="95"/>
        <v/>
      </c>
      <c r="CT68" s="92">
        <f t="shared" si="76"/>
        <v>0</v>
      </c>
      <c r="CU68" s="96">
        <f t="shared" si="77"/>
        <v>0</v>
      </c>
      <c r="CV68" s="100">
        <f t="shared" si="78"/>
        <v>0</v>
      </c>
      <c r="CW68" s="40"/>
      <c r="CX68" s="35"/>
    </row>
    <row r="69" spans="1:102" ht="15" customHeight="1">
      <c r="A69" s="42"/>
      <c r="B69" s="324"/>
      <c r="C69" s="20">
        <v>41</v>
      </c>
      <c r="D69" s="224">
        <f t="shared" si="53"/>
        <v>41</v>
      </c>
      <c r="E69" s="228" t="s">
        <v>73</v>
      </c>
      <c r="F69" s="228">
        <v>1974</v>
      </c>
      <c r="G69" s="226">
        <f t="shared" si="54"/>
        <v>2</v>
      </c>
      <c r="H69" s="226"/>
      <c r="I69" s="225">
        <f t="shared" si="92"/>
        <v>0</v>
      </c>
      <c r="J69" s="128">
        <f t="shared" si="55"/>
        <v>14</v>
      </c>
      <c r="K69" s="130">
        <f t="shared" si="56"/>
        <v>0</v>
      </c>
      <c r="L69" s="227">
        <f t="shared" si="57"/>
        <v>0</v>
      </c>
      <c r="M69" s="66"/>
      <c r="N69" s="163" t="str">
        <f t="shared" si="6"/>
        <v/>
      </c>
      <c r="O69" s="69"/>
      <c r="P69" s="217"/>
      <c r="Q69" s="70"/>
      <c r="R69" s="51" t="str">
        <f t="shared" si="93"/>
        <v/>
      </c>
      <c r="S69" s="93"/>
      <c r="T69" s="97" t="str">
        <f>IF(ISNUMBER(N69)=FALSE,"",SUM(V69:$V$73))</f>
        <v/>
      </c>
      <c r="U69" s="101"/>
      <c r="V69" s="104" t="str">
        <f t="shared" si="35"/>
        <v/>
      </c>
      <c r="W69" s="133" t="str">
        <f t="shared" si="96"/>
        <v/>
      </c>
      <c r="X69" s="135" t="str">
        <f t="shared" si="97"/>
        <v/>
      </c>
      <c r="Y69" s="92">
        <f t="shared" si="58"/>
        <v>0</v>
      </c>
      <c r="Z69" s="96">
        <f t="shared" si="59"/>
        <v>0</v>
      </c>
      <c r="AA69" s="100">
        <f t="shared" si="60"/>
        <v>0</v>
      </c>
      <c r="AB69" s="40"/>
      <c r="AC69" s="171" t="str">
        <f t="shared" si="42"/>
        <v/>
      </c>
      <c r="AD69" s="21"/>
      <c r="AE69" s="47"/>
      <c r="AF69" s="47"/>
      <c r="AG69" s="47"/>
      <c r="AH69" s="48" t="str">
        <f t="shared" si="86"/>
        <v/>
      </c>
      <c r="AI69" s="93"/>
      <c r="AJ69" s="97" t="str">
        <f>IF(ISNUMBER(AC69)=FALSE,"",SUM(AL69:AL$73))</f>
        <v/>
      </c>
      <c r="AK69" s="101"/>
      <c r="AL69" s="104" t="str">
        <f t="shared" si="44"/>
        <v/>
      </c>
      <c r="AM69" s="134" t="str">
        <f t="shared" si="98"/>
        <v/>
      </c>
      <c r="AN69" s="136" t="str">
        <f t="shared" si="99"/>
        <v/>
      </c>
      <c r="AO69" s="92">
        <f t="shared" si="62"/>
        <v>0</v>
      </c>
      <c r="AP69" s="96">
        <f t="shared" si="63"/>
        <v>0</v>
      </c>
      <c r="AQ69" s="100">
        <f t="shared" si="64"/>
        <v>0</v>
      </c>
      <c r="AR69" s="40"/>
      <c r="AS69" s="236">
        <f t="shared" si="80"/>
        <v>41</v>
      </c>
      <c r="AT69" s="253" t="s">
        <v>71</v>
      </c>
      <c r="AU69" s="238">
        <v>374</v>
      </c>
      <c r="AV69" s="254" t="s">
        <v>176</v>
      </c>
      <c r="AW69" s="248">
        <v>5</v>
      </c>
      <c r="AX69" s="93"/>
      <c r="AY69" s="97">
        <v>5</v>
      </c>
      <c r="AZ69" s="101"/>
      <c r="BA69" s="104">
        <v>1</v>
      </c>
      <c r="BB69" s="133">
        <v>26</v>
      </c>
      <c r="BC69" s="270">
        <v>5</v>
      </c>
      <c r="BD69" s="92">
        <f t="shared" si="65"/>
        <v>0</v>
      </c>
      <c r="BE69" s="96">
        <f t="shared" si="66"/>
        <v>5</v>
      </c>
      <c r="BF69" s="100">
        <f t="shared" si="67"/>
        <v>0</v>
      </c>
      <c r="BG69" s="40"/>
      <c r="BH69" s="171" t="str">
        <f t="shared" si="17"/>
        <v/>
      </c>
      <c r="BI69" s="74"/>
      <c r="BJ69" s="47"/>
      <c r="BK69" s="48" t="str">
        <f t="shared" si="87"/>
        <v/>
      </c>
      <c r="BL69" s="93"/>
      <c r="BM69" s="97" t="str">
        <f>IF(ISNUMBER(BH69)=FALSE,"",SUM(BO69:BO$73))</f>
        <v/>
      </c>
      <c r="BN69" s="101"/>
      <c r="BO69" s="104" t="str">
        <f t="shared" si="47"/>
        <v/>
      </c>
      <c r="BP69" s="134" t="str">
        <f t="shared" si="84"/>
        <v/>
      </c>
      <c r="BQ69" s="136" t="str">
        <f t="shared" si="85"/>
        <v/>
      </c>
      <c r="BR69" s="92">
        <f t="shared" si="68"/>
        <v>0</v>
      </c>
      <c r="BS69" s="96">
        <f t="shared" si="69"/>
        <v>0</v>
      </c>
      <c r="BT69" s="100">
        <f t="shared" si="70"/>
        <v>0</v>
      </c>
      <c r="BU69" s="40"/>
      <c r="BV69" s="176" t="str">
        <f t="shared" si="31"/>
        <v/>
      </c>
      <c r="BW69" s="69"/>
      <c r="BX69" s="71"/>
      <c r="BY69" s="51" t="str">
        <f t="shared" si="88"/>
        <v/>
      </c>
      <c r="BZ69" s="93"/>
      <c r="CA69" s="97" t="str">
        <f>IF(ISNUMBER(BV69)=FALSE,"",SUM(CC69:CC$73))</f>
        <v/>
      </c>
      <c r="CB69" s="101"/>
      <c r="CC69" s="104" t="str">
        <f t="shared" si="32"/>
        <v/>
      </c>
      <c r="CD69" s="133" t="str">
        <f t="shared" si="89"/>
        <v/>
      </c>
      <c r="CE69" s="135" t="str">
        <f t="shared" si="90"/>
        <v/>
      </c>
      <c r="CF69" s="92">
        <f t="shared" si="71"/>
        <v>0</v>
      </c>
      <c r="CG69" s="96">
        <f t="shared" si="72"/>
        <v>0</v>
      </c>
      <c r="CH69" s="100">
        <f t="shared" si="73"/>
        <v>0</v>
      </c>
      <c r="CI69" s="40"/>
      <c r="CJ69" s="180" t="str">
        <f t="shared" si="24"/>
        <v/>
      </c>
      <c r="CK69" s="74"/>
      <c r="CL69" s="47"/>
      <c r="CM69" s="48" t="str">
        <f t="shared" si="91"/>
        <v/>
      </c>
      <c r="CN69" s="93"/>
      <c r="CO69" s="97" t="str">
        <f>IF(ISNUMBER(CJ69)=FALSE,"",SUM(CQ69:CQ$73))</f>
        <v/>
      </c>
      <c r="CP69" s="101"/>
      <c r="CQ69" s="104" t="str">
        <f t="shared" si="30"/>
        <v/>
      </c>
      <c r="CR69" s="134" t="str">
        <f t="shared" si="94"/>
        <v/>
      </c>
      <c r="CS69" s="136" t="str">
        <f t="shared" si="95"/>
        <v/>
      </c>
      <c r="CT69" s="92">
        <f t="shared" si="76"/>
        <v>0</v>
      </c>
      <c r="CU69" s="96">
        <f t="shared" si="77"/>
        <v>0</v>
      </c>
      <c r="CV69" s="100">
        <f t="shared" si="78"/>
        <v>0</v>
      </c>
      <c r="CW69" s="40"/>
      <c r="CX69" s="35"/>
    </row>
    <row r="70" spans="1:102" ht="15" customHeight="1">
      <c r="A70" s="42"/>
      <c r="B70" s="324"/>
      <c r="C70" s="20">
        <v>42</v>
      </c>
      <c r="D70" s="224">
        <f t="shared" si="53"/>
        <v>42</v>
      </c>
      <c r="E70" s="228" t="s">
        <v>77</v>
      </c>
      <c r="F70" s="279">
        <v>1975</v>
      </c>
      <c r="G70" s="226">
        <f t="shared" si="54"/>
        <v>1</v>
      </c>
      <c r="H70" s="226"/>
      <c r="I70" s="225">
        <f t="shared" si="92"/>
        <v>0</v>
      </c>
      <c r="J70" s="128">
        <f t="shared" si="55"/>
        <v>13</v>
      </c>
      <c r="K70" s="130">
        <f t="shared" si="56"/>
        <v>0</v>
      </c>
      <c r="L70" s="227">
        <f t="shared" si="57"/>
        <v>0</v>
      </c>
      <c r="M70" s="66"/>
      <c r="N70" s="163" t="str">
        <f t="shared" ref="N70:N87" si="100">IF(O70="","",C70)</f>
        <v/>
      </c>
      <c r="O70" s="69"/>
      <c r="P70" s="217"/>
      <c r="Q70" s="70"/>
      <c r="R70" s="51" t="str">
        <f t="shared" si="93"/>
        <v/>
      </c>
      <c r="S70" s="93"/>
      <c r="T70" s="97" t="str">
        <f>IF(ISNUMBER(N70)=FALSE,"",SUM(V70:$V$73))</f>
        <v/>
      </c>
      <c r="U70" s="101"/>
      <c r="V70" s="104" t="str">
        <f t="shared" si="35"/>
        <v/>
      </c>
      <c r="W70" s="133" t="str">
        <f t="shared" si="96"/>
        <v/>
      </c>
      <c r="X70" s="135" t="str">
        <f t="shared" si="97"/>
        <v/>
      </c>
      <c r="Y70" s="92">
        <f t="shared" si="58"/>
        <v>0</v>
      </c>
      <c r="Z70" s="96">
        <f t="shared" si="59"/>
        <v>0</v>
      </c>
      <c r="AA70" s="100">
        <f t="shared" si="60"/>
        <v>0</v>
      </c>
      <c r="AB70" s="40"/>
      <c r="AC70" s="171" t="str">
        <f t="shared" si="42"/>
        <v/>
      </c>
      <c r="AD70" s="21"/>
      <c r="AE70" s="47"/>
      <c r="AF70" s="47"/>
      <c r="AG70" s="47"/>
      <c r="AH70" s="48" t="str">
        <f t="shared" si="86"/>
        <v/>
      </c>
      <c r="AI70" s="93"/>
      <c r="AJ70" s="97" t="str">
        <f>IF(ISNUMBER(AC70)=FALSE,"",SUM(AL70:AL$73))</f>
        <v/>
      </c>
      <c r="AK70" s="101"/>
      <c r="AL70" s="104" t="str">
        <f t="shared" si="44"/>
        <v/>
      </c>
      <c r="AM70" s="134" t="str">
        <f t="shared" si="98"/>
        <v/>
      </c>
      <c r="AN70" s="136" t="str">
        <f t="shared" si="99"/>
        <v/>
      </c>
      <c r="AO70" s="92">
        <f t="shared" si="62"/>
        <v>0</v>
      </c>
      <c r="AP70" s="96">
        <f t="shared" si="63"/>
        <v>0</v>
      </c>
      <c r="AQ70" s="100">
        <f t="shared" si="64"/>
        <v>0</v>
      </c>
      <c r="AR70" s="40"/>
      <c r="AS70" s="236" t="s">
        <v>183</v>
      </c>
      <c r="AT70" s="253" t="s">
        <v>130</v>
      </c>
      <c r="AU70" s="238">
        <v>354</v>
      </c>
      <c r="AV70" s="254" t="s">
        <v>105</v>
      </c>
      <c r="AW70" s="248">
        <v>4</v>
      </c>
      <c r="AX70" s="93"/>
      <c r="AY70" s="97">
        <v>4</v>
      </c>
      <c r="AZ70" s="101"/>
      <c r="BA70" s="104">
        <v>1</v>
      </c>
      <c r="BB70" s="133">
        <v>53</v>
      </c>
      <c r="BC70" s="270">
        <v>4</v>
      </c>
      <c r="BD70" s="92">
        <f t="shared" si="65"/>
        <v>0</v>
      </c>
      <c r="BE70" s="96">
        <f t="shared" si="66"/>
        <v>4</v>
      </c>
      <c r="BF70" s="100">
        <f t="shared" si="67"/>
        <v>0</v>
      </c>
      <c r="BG70" s="40"/>
      <c r="BH70" s="171" t="str">
        <f t="shared" ref="BH70:BH87" si="101">IF(BI70="","",C70)</f>
        <v/>
      </c>
      <c r="BI70" s="74"/>
      <c r="BJ70" s="47"/>
      <c r="BK70" s="48" t="str">
        <f t="shared" si="87"/>
        <v/>
      </c>
      <c r="BL70" s="93"/>
      <c r="BM70" s="97" t="str">
        <f>IF(ISNUMBER(BH70)=FALSE,"",SUM(BO70:BO$73))</f>
        <v/>
      </c>
      <c r="BN70" s="101"/>
      <c r="BO70" s="104" t="str">
        <f t="shared" si="47"/>
        <v/>
      </c>
      <c r="BP70" s="134" t="str">
        <f t="shared" si="84"/>
        <v/>
      </c>
      <c r="BQ70" s="136" t="str">
        <f t="shared" si="85"/>
        <v/>
      </c>
      <c r="BR70" s="92">
        <f t="shared" si="68"/>
        <v>0</v>
      </c>
      <c r="BS70" s="96">
        <f t="shared" si="69"/>
        <v>0</v>
      </c>
      <c r="BT70" s="100">
        <f t="shared" si="70"/>
        <v>0</v>
      </c>
      <c r="BU70" s="40"/>
      <c r="BV70" s="176" t="str">
        <f t="shared" si="31"/>
        <v/>
      </c>
      <c r="BW70" s="69"/>
      <c r="BX70" s="71"/>
      <c r="BY70" s="51" t="str">
        <f t="shared" si="88"/>
        <v/>
      </c>
      <c r="BZ70" s="93"/>
      <c r="CA70" s="97" t="str">
        <f>IF(ISNUMBER(BV70)=FALSE,"",SUM(CC70:CC$73))</f>
        <v/>
      </c>
      <c r="CB70" s="101"/>
      <c r="CC70" s="104" t="str">
        <f t="shared" si="32"/>
        <v/>
      </c>
      <c r="CD70" s="133" t="str">
        <f t="shared" si="89"/>
        <v/>
      </c>
      <c r="CE70" s="135" t="str">
        <f t="shared" si="90"/>
        <v/>
      </c>
      <c r="CF70" s="92">
        <f t="shared" si="71"/>
        <v>0</v>
      </c>
      <c r="CG70" s="96">
        <f t="shared" si="72"/>
        <v>0</v>
      </c>
      <c r="CH70" s="100">
        <f t="shared" si="73"/>
        <v>0</v>
      </c>
      <c r="CI70" s="40"/>
      <c r="CJ70" s="180" t="str">
        <f t="shared" ref="CJ70:CJ87" si="102">IF(CK70="","",C70)</f>
        <v/>
      </c>
      <c r="CK70" s="74"/>
      <c r="CL70" s="47"/>
      <c r="CM70" s="48" t="str">
        <f t="shared" si="91"/>
        <v/>
      </c>
      <c r="CN70" s="93"/>
      <c r="CO70" s="97" t="str">
        <f>IF(ISNUMBER(CJ70)=FALSE,"",SUM(CQ70:CQ$73))</f>
        <v/>
      </c>
      <c r="CP70" s="101"/>
      <c r="CQ70" s="104" t="str">
        <f t="shared" si="30"/>
        <v/>
      </c>
      <c r="CR70" s="134" t="str">
        <f t="shared" si="94"/>
        <v/>
      </c>
      <c r="CS70" s="136" t="str">
        <f t="shared" si="95"/>
        <v/>
      </c>
      <c r="CT70" s="92">
        <f t="shared" si="76"/>
        <v>0</v>
      </c>
      <c r="CU70" s="96">
        <f t="shared" si="77"/>
        <v>0</v>
      </c>
      <c r="CV70" s="100">
        <f t="shared" si="78"/>
        <v>0</v>
      </c>
      <c r="CW70" s="40"/>
      <c r="CX70" s="35"/>
    </row>
    <row r="71" spans="1:102" ht="15" customHeight="1">
      <c r="A71" s="42"/>
      <c r="B71" s="324"/>
      <c r="C71" s="20">
        <v>43</v>
      </c>
      <c r="D71" s="224">
        <f t="shared" si="53"/>
        <v>43</v>
      </c>
      <c r="E71" s="228" t="s">
        <v>112</v>
      </c>
      <c r="F71" s="279">
        <v>1987</v>
      </c>
      <c r="G71" s="226">
        <f t="shared" si="54"/>
        <v>1</v>
      </c>
      <c r="H71" s="226"/>
      <c r="I71" s="225">
        <f t="shared" si="92"/>
        <v>0</v>
      </c>
      <c r="J71" s="128">
        <f t="shared" si="55"/>
        <v>11</v>
      </c>
      <c r="K71" s="130">
        <f t="shared" si="56"/>
        <v>0</v>
      </c>
      <c r="L71" s="227">
        <f t="shared" si="57"/>
        <v>0</v>
      </c>
      <c r="M71" s="66"/>
      <c r="N71" s="163" t="str">
        <f t="shared" si="100"/>
        <v/>
      </c>
      <c r="O71" s="69"/>
      <c r="P71" s="217"/>
      <c r="Q71" s="70"/>
      <c r="R71" s="51" t="str">
        <f t="shared" si="93"/>
        <v/>
      </c>
      <c r="S71" s="93"/>
      <c r="T71" s="97" t="str">
        <f>IF(ISNUMBER(N71)=FALSE,"",SUM(V71:$V$73))</f>
        <v/>
      </c>
      <c r="U71" s="101"/>
      <c r="V71" s="104" t="str">
        <f t="shared" si="35"/>
        <v/>
      </c>
      <c r="W71" s="133" t="str">
        <f t="shared" si="96"/>
        <v/>
      </c>
      <c r="X71" s="135" t="str">
        <f t="shared" si="97"/>
        <v/>
      </c>
      <c r="Y71" s="92">
        <f t="shared" si="58"/>
        <v>0</v>
      </c>
      <c r="Z71" s="96">
        <f t="shared" si="59"/>
        <v>0</v>
      </c>
      <c r="AA71" s="100">
        <f t="shared" si="60"/>
        <v>0</v>
      </c>
      <c r="AB71" s="40"/>
      <c r="AC71" s="171" t="str">
        <f t="shared" si="42"/>
        <v/>
      </c>
      <c r="AD71" s="21"/>
      <c r="AE71" s="47"/>
      <c r="AF71" s="47"/>
      <c r="AG71" s="47"/>
      <c r="AH71" s="48" t="str">
        <f t="shared" si="86"/>
        <v/>
      </c>
      <c r="AI71" s="93"/>
      <c r="AJ71" s="97" t="str">
        <f>IF(ISNUMBER(AC71)=FALSE,"",SUM(AL71:AL$73))</f>
        <v/>
      </c>
      <c r="AK71" s="101"/>
      <c r="AL71" s="104" t="str">
        <f t="shared" si="44"/>
        <v/>
      </c>
      <c r="AM71" s="134" t="str">
        <f t="shared" si="98"/>
        <v/>
      </c>
      <c r="AN71" s="136" t="str">
        <f t="shared" si="99"/>
        <v/>
      </c>
      <c r="AO71" s="92">
        <f t="shared" si="62"/>
        <v>0</v>
      </c>
      <c r="AP71" s="96">
        <f t="shared" si="63"/>
        <v>0</v>
      </c>
      <c r="AQ71" s="100">
        <f t="shared" si="64"/>
        <v>0</v>
      </c>
      <c r="AR71" s="40"/>
      <c r="AS71" s="236" t="s">
        <v>183</v>
      </c>
      <c r="AT71" s="253" t="s">
        <v>131</v>
      </c>
      <c r="AU71" s="238">
        <v>354</v>
      </c>
      <c r="AV71" s="254" t="s">
        <v>105</v>
      </c>
      <c r="AW71" s="248">
        <v>3</v>
      </c>
      <c r="AX71" s="93"/>
      <c r="AY71" s="97">
        <v>3</v>
      </c>
      <c r="AZ71" s="101"/>
      <c r="BA71" s="104">
        <v>1</v>
      </c>
      <c r="BB71" s="133">
        <v>54</v>
      </c>
      <c r="BC71" s="270">
        <v>3</v>
      </c>
      <c r="BD71" s="92">
        <f t="shared" si="65"/>
        <v>0</v>
      </c>
      <c r="BE71" s="96">
        <f t="shared" si="66"/>
        <v>3</v>
      </c>
      <c r="BF71" s="100">
        <f t="shared" si="67"/>
        <v>0</v>
      </c>
      <c r="BG71" s="40"/>
      <c r="BH71" s="171" t="str">
        <f t="shared" si="101"/>
        <v/>
      </c>
      <c r="BI71" s="74"/>
      <c r="BJ71" s="47"/>
      <c r="BK71" s="48" t="str">
        <f t="shared" si="87"/>
        <v/>
      </c>
      <c r="BL71" s="93"/>
      <c r="BM71" s="97" t="str">
        <f>IF(ISNUMBER(BH71)=FALSE,"",SUM(BO71:BO$73))</f>
        <v/>
      </c>
      <c r="BN71" s="101"/>
      <c r="BO71" s="104" t="str">
        <f t="shared" si="47"/>
        <v/>
      </c>
      <c r="BP71" s="134" t="str">
        <f t="shared" si="84"/>
        <v/>
      </c>
      <c r="BQ71" s="136" t="str">
        <f t="shared" si="85"/>
        <v/>
      </c>
      <c r="BR71" s="92">
        <f t="shared" si="68"/>
        <v>0</v>
      </c>
      <c r="BS71" s="96">
        <f t="shared" si="69"/>
        <v>0</v>
      </c>
      <c r="BT71" s="100">
        <f t="shared" si="70"/>
        <v>0</v>
      </c>
      <c r="BU71" s="40"/>
      <c r="BV71" s="176" t="str">
        <f t="shared" si="31"/>
        <v/>
      </c>
      <c r="BW71" s="69"/>
      <c r="BX71" s="70"/>
      <c r="BY71" s="51" t="str">
        <f t="shared" si="88"/>
        <v/>
      </c>
      <c r="BZ71" s="93"/>
      <c r="CA71" s="97" t="str">
        <f>IF(ISNUMBER(BV71)=FALSE,"",SUM(CC71:CC$73))</f>
        <v/>
      </c>
      <c r="CB71" s="101"/>
      <c r="CC71" s="104" t="str">
        <f t="shared" si="32"/>
        <v/>
      </c>
      <c r="CD71" s="133" t="str">
        <f t="shared" si="89"/>
        <v/>
      </c>
      <c r="CE71" s="135" t="str">
        <f t="shared" si="90"/>
        <v/>
      </c>
      <c r="CF71" s="92">
        <f t="shared" si="71"/>
        <v>0</v>
      </c>
      <c r="CG71" s="96">
        <f t="shared" si="72"/>
        <v>0</v>
      </c>
      <c r="CH71" s="100">
        <f t="shared" si="73"/>
        <v>0</v>
      </c>
      <c r="CI71" s="40"/>
      <c r="CJ71" s="180" t="str">
        <f t="shared" si="102"/>
        <v/>
      </c>
      <c r="CK71" s="74"/>
      <c r="CL71" s="47"/>
      <c r="CM71" s="48" t="str">
        <f t="shared" si="91"/>
        <v/>
      </c>
      <c r="CN71" s="93"/>
      <c r="CO71" s="97" t="str">
        <f>IF(ISNUMBER(CJ71)=FALSE,"",SUM(CQ71:CQ$73))</f>
        <v/>
      </c>
      <c r="CP71" s="101"/>
      <c r="CQ71" s="104" t="str">
        <f t="shared" ref="CQ71:CQ98" si="103">IF(ISNUMBER(CJ71)=FALSE,"",1)</f>
        <v/>
      </c>
      <c r="CR71" s="134" t="str">
        <f t="shared" si="94"/>
        <v/>
      </c>
      <c r="CS71" s="136" t="str">
        <f t="shared" si="95"/>
        <v/>
      </c>
      <c r="CT71" s="92">
        <f t="shared" si="76"/>
        <v>0</v>
      </c>
      <c r="CU71" s="96">
        <f t="shared" si="77"/>
        <v>0</v>
      </c>
      <c r="CV71" s="100">
        <f t="shared" si="78"/>
        <v>0</v>
      </c>
      <c r="CW71" s="40"/>
      <c r="CX71" s="35"/>
    </row>
    <row r="72" spans="1:102" ht="15" customHeight="1">
      <c r="A72" s="42"/>
      <c r="B72" s="324"/>
      <c r="C72" s="20">
        <v>44</v>
      </c>
      <c r="D72" s="224">
        <f t="shared" si="53"/>
        <v>44</v>
      </c>
      <c r="E72" s="228" t="s">
        <v>113</v>
      </c>
      <c r="F72" s="279">
        <v>1952</v>
      </c>
      <c r="G72" s="226">
        <f t="shared" si="54"/>
        <v>1</v>
      </c>
      <c r="H72" s="226"/>
      <c r="I72" s="225">
        <f t="shared" si="92"/>
        <v>0</v>
      </c>
      <c r="J72" s="128">
        <f t="shared" si="55"/>
        <v>10</v>
      </c>
      <c r="K72" s="130">
        <f t="shared" si="56"/>
        <v>0</v>
      </c>
      <c r="L72" s="227">
        <f t="shared" si="57"/>
        <v>0</v>
      </c>
      <c r="M72" s="66"/>
      <c r="N72" s="163" t="str">
        <f t="shared" si="100"/>
        <v/>
      </c>
      <c r="O72" s="69"/>
      <c r="P72" s="217"/>
      <c r="Q72" s="70"/>
      <c r="R72" s="51" t="str">
        <f t="shared" si="93"/>
        <v/>
      </c>
      <c r="S72" s="93"/>
      <c r="T72" s="97" t="str">
        <f>IF(ISNUMBER(N72)=FALSE,"",SUM(V72:$V$73))</f>
        <v/>
      </c>
      <c r="U72" s="101"/>
      <c r="V72" s="104" t="str">
        <f t="shared" si="35"/>
        <v/>
      </c>
      <c r="W72" s="133" t="str">
        <f t="shared" si="96"/>
        <v/>
      </c>
      <c r="X72" s="135" t="str">
        <f t="shared" si="97"/>
        <v/>
      </c>
      <c r="Y72" s="92">
        <f t="shared" si="58"/>
        <v>0</v>
      </c>
      <c r="Z72" s="96">
        <f t="shared" si="59"/>
        <v>0</v>
      </c>
      <c r="AA72" s="100">
        <f t="shared" si="60"/>
        <v>0</v>
      </c>
      <c r="AB72" s="40"/>
      <c r="AC72" s="171" t="str">
        <f t="shared" si="42"/>
        <v/>
      </c>
      <c r="AD72" s="21"/>
      <c r="AE72" s="47"/>
      <c r="AF72" s="47"/>
      <c r="AG72" s="47"/>
      <c r="AH72" s="48" t="str">
        <f t="shared" si="86"/>
        <v/>
      </c>
      <c r="AI72" s="93"/>
      <c r="AJ72" s="97" t="str">
        <f>IF(ISNUMBER(AC72)=FALSE,"",SUM(AL72:AL$73))</f>
        <v/>
      </c>
      <c r="AK72" s="101"/>
      <c r="AL72" s="104" t="str">
        <f t="shared" si="44"/>
        <v/>
      </c>
      <c r="AM72" s="134" t="str">
        <f t="shared" si="98"/>
        <v/>
      </c>
      <c r="AN72" s="136" t="str">
        <f t="shared" si="99"/>
        <v/>
      </c>
      <c r="AO72" s="92">
        <f t="shared" si="62"/>
        <v>0</v>
      </c>
      <c r="AP72" s="96">
        <f t="shared" si="63"/>
        <v>0</v>
      </c>
      <c r="AQ72" s="100">
        <f t="shared" si="64"/>
        <v>0</v>
      </c>
      <c r="AR72" s="40"/>
      <c r="AS72" s="236">
        <f t="shared" si="80"/>
        <v>44</v>
      </c>
      <c r="AT72" s="253" t="s">
        <v>132</v>
      </c>
      <c r="AU72" s="238">
        <v>367</v>
      </c>
      <c r="AV72" s="254">
        <v>2.2736111111111112</v>
      </c>
      <c r="AW72" s="248">
        <v>2</v>
      </c>
      <c r="AX72" s="93"/>
      <c r="AY72" s="97">
        <v>2</v>
      </c>
      <c r="AZ72" s="101"/>
      <c r="BA72" s="104">
        <v>1</v>
      </c>
      <c r="BB72" s="133">
        <v>55</v>
      </c>
      <c r="BC72" s="270">
        <v>2</v>
      </c>
      <c r="BD72" s="92">
        <f t="shared" si="65"/>
        <v>0</v>
      </c>
      <c r="BE72" s="96">
        <f t="shared" si="66"/>
        <v>2</v>
      </c>
      <c r="BF72" s="100">
        <f t="shared" si="67"/>
        <v>0</v>
      </c>
      <c r="BG72" s="40"/>
      <c r="BH72" s="171" t="str">
        <f t="shared" si="101"/>
        <v/>
      </c>
      <c r="BI72" s="74"/>
      <c r="BJ72" s="47"/>
      <c r="BK72" s="48" t="str">
        <f t="shared" si="87"/>
        <v/>
      </c>
      <c r="BL72" s="93"/>
      <c r="BM72" s="97" t="str">
        <f>IF(ISNUMBER(BH72)=FALSE,"",SUM(BO72:BO$73))</f>
        <v/>
      </c>
      <c r="BN72" s="101"/>
      <c r="BO72" s="104" t="str">
        <f t="shared" si="47"/>
        <v/>
      </c>
      <c r="BP72" s="134" t="str">
        <f t="shared" si="84"/>
        <v/>
      </c>
      <c r="BQ72" s="136" t="str">
        <f t="shared" si="85"/>
        <v/>
      </c>
      <c r="BR72" s="92">
        <f t="shared" si="68"/>
        <v>0</v>
      </c>
      <c r="BS72" s="96">
        <f t="shared" si="69"/>
        <v>0</v>
      </c>
      <c r="BT72" s="100">
        <f t="shared" si="70"/>
        <v>0</v>
      </c>
      <c r="BU72" s="40"/>
      <c r="BV72" s="176" t="str">
        <f t="shared" ref="BV72:BV87" si="104">IF(BW72="","",C72)</f>
        <v/>
      </c>
      <c r="BW72" s="69"/>
      <c r="BX72" s="70"/>
      <c r="BY72" s="51" t="str">
        <f t="shared" si="88"/>
        <v/>
      </c>
      <c r="BZ72" s="93"/>
      <c r="CA72" s="97" t="str">
        <f>IF(ISNUMBER(BV72)=FALSE,"",SUM(CC72:CC$73))</f>
        <v/>
      </c>
      <c r="CB72" s="101"/>
      <c r="CC72" s="104" t="str">
        <f t="shared" si="32"/>
        <v/>
      </c>
      <c r="CD72" s="133" t="str">
        <f t="shared" si="89"/>
        <v/>
      </c>
      <c r="CE72" s="135" t="str">
        <f t="shared" si="90"/>
        <v/>
      </c>
      <c r="CF72" s="92">
        <f t="shared" si="71"/>
        <v>0</v>
      </c>
      <c r="CG72" s="96">
        <f t="shared" si="72"/>
        <v>0</v>
      </c>
      <c r="CH72" s="100">
        <f t="shared" si="73"/>
        <v>0</v>
      </c>
      <c r="CI72" s="40"/>
      <c r="CJ72" s="180" t="str">
        <f t="shared" si="102"/>
        <v/>
      </c>
      <c r="CK72" s="74"/>
      <c r="CL72" s="47"/>
      <c r="CM72" s="48" t="str">
        <f t="shared" si="91"/>
        <v/>
      </c>
      <c r="CN72" s="93"/>
      <c r="CO72" s="97" t="str">
        <f>IF(ISNUMBER(CJ72)=FALSE,"",SUM(CQ72:CQ$73))</f>
        <v/>
      </c>
      <c r="CP72" s="101"/>
      <c r="CQ72" s="104" t="str">
        <f t="shared" si="103"/>
        <v/>
      </c>
      <c r="CR72" s="134" t="str">
        <f t="shared" si="94"/>
        <v/>
      </c>
      <c r="CS72" s="136" t="str">
        <f t="shared" si="95"/>
        <v/>
      </c>
      <c r="CT72" s="92">
        <f t="shared" si="76"/>
        <v>0</v>
      </c>
      <c r="CU72" s="96">
        <f t="shared" si="77"/>
        <v>0</v>
      </c>
      <c r="CV72" s="100">
        <f t="shared" si="78"/>
        <v>0</v>
      </c>
      <c r="CW72" s="40"/>
      <c r="CX72" s="35"/>
    </row>
    <row r="73" spans="1:102" ht="15" customHeight="1">
      <c r="A73" s="42"/>
      <c r="B73" s="324"/>
      <c r="C73" s="20">
        <v>45</v>
      </c>
      <c r="D73" s="224">
        <f t="shared" si="53"/>
        <v>45</v>
      </c>
      <c r="E73" s="228" t="s">
        <v>53</v>
      </c>
      <c r="F73" s="279">
        <v>1995</v>
      </c>
      <c r="G73" s="226">
        <f t="shared" si="54"/>
        <v>1</v>
      </c>
      <c r="H73" s="226"/>
      <c r="I73" s="225">
        <f t="shared" si="92"/>
        <v>0</v>
      </c>
      <c r="J73" s="128">
        <f t="shared" si="55"/>
        <v>9</v>
      </c>
      <c r="K73" s="130">
        <f t="shared" si="56"/>
        <v>0</v>
      </c>
      <c r="L73" s="227">
        <f t="shared" si="57"/>
        <v>0</v>
      </c>
      <c r="M73" s="66"/>
      <c r="N73" s="163" t="str">
        <f t="shared" si="100"/>
        <v/>
      </c>
      <c r="O73" s="69"/>
      <c r="P73" s="217"/>
      <c r="Q73" s="70"/>
      <c r="R73" s="51" t="str">
        <f t="shared" si="93"/>
        <v/>
      </c>
      <c r="S73" s="93"/>
      <c r="T73" s="97" t="str">
        <f>IF(ISNUMBER(N73)=FALSE,"",SUM(V73:$V$73))</f>
        <v/>
      </c>
      <c r="U73" s="101"/>
      <c r="V73" s="104" t="str">
        <f t="shared" si="35"/>
        <v/>
      </c>
      <c r="W73" s="133" t="str">
        <f t="shared" si="96"/>
        <v/>
      </c>
      <c r="X73" s="135" t="str">
        <f t="shared" si="97"/>
        <v/>
      </c>
      <c r="Y73" s="92">
        <f t="shared" si="58"/>
        <v>0</v>
      </c>
      <c r="Z73" s="96">
        <f t="shared" si="59"/>
        <v>0</v>
      </c>
      <c r="AA73" s="100">
        <f t="shared" si="60"/>
        <v>0</v>
      </c>
      <c r="AB73" s="40"/>
      <c r="AC73" s="171" t="str">
        <f t="shared" si="42"/>
        <v/>
      </c>
      <c r="AD73" s="21"/>
      <c r="AE73" s="47"/>
      <c r="AF73" s="47"/>
      <c r="AG73" s="47"/>
      <c r="AH73" s="48" t="str">
        <f t="shared" si="86"/>
        <v/>
      </c>
      <c r="AI73" s="93"/>
      <c r="AJ73" s="97" t="str">
        <f>IF(ISNUMBER(AC73)=FALSE,"",SUM(AL73:AL$73))</f>
        <v/>
      </c>
      <c r="AK73" s="101"/>
      <c r="AL73" s="104" t="str">
        <f t="shared" si="44"/>
        <v/>
      </c>
      <c r="AM73" s="134" t="str">
        <f t="shared" si="98"/>
        <v/>
      </c>
      <c r="AN73" s="136" t="str">
        <f t="shared" si="99"/>
        <v/>
      </c>
      <c r="AO73" s="92">
        <f t="shared" si="62"/>
        <v>0</v>
      </c>
      <c r="AP73" s="96">
        <f t="shared" si="63"/>
        <v>0</v>
      </c>
      <c r="AQ73" s="100">
        <f t="shared" si="64"/>
        <v>0</v>
      </c>
      <c r="AR73" s="40"/>
      <c r="AS73" s="236">
        <f t="shared" si="80"/>
        <v>45</v>
      </c>
      <c r="AT73" s="253" t="s">
        <v>133</v>
      </c>
      <c r="AU73" s="238">
        <v>526</v>
      </c>
      <c r="AV73" s="254">
        <v>2.2756944444444445</v>
      </c>
      <c r="AW73" s="248">
        <v>1</v>
      </c>
      <c r="AX73" s="93"/>
      <c r="AY73" s="97">
        <v>1</v>
      </c>
      <c r="AZ73" s="101"/>
      <c r="BA73" s="104">
        <v>1</v>
      </c>
      <c r="BB73" s="133">
        <v>56</v>
      </c>
      <c r="BC73" s="270">
        <v>1</v>
      </c>
      <c r="BD73" s="92">
        <f t="shared" si="65"/>
        <v>0</v>
      </c>
      <c r="BE73" s="96">
        <f t="shared" si="66"/>
        <v>1</v>
      </c>
      <c r="BF73" s="100">
        <f t="shared" si="67"/>
        <v>0</v>
      </c>
      <c r="BG73" s="40"/>
      <c r="BH73" s="171" t="str">
        <f t="shared" si="101"/>
        <v/>
      </c>
      <c r="BI73" s="74"/>
      <c r="BJ73" s="47"/>
      <c r="BK73" s="48" t="str">
        <f t="shared" si="87"/>
        <v/>
      </c>
      <c r="BL73" s="93"/>
      <c r="BM73" s="97" t="str">
        <f>IF(ISNUMBER(BH73)=FALSE,"",SUM(BO73:BO$73))</f>
        <v/>
      </c>
      <c r="BN73" s="101"/>
      <c r="BO73" s="104" t="str">
        <f t="shared" si="47"/>
        <v/>
      </c>
      <c r="BP73" s="134" t="str">
        <f t="shared" si="84"/>
        <v/>
      </c>
      <c r="BQ73" s="136" t="str">
        <f t="shared" si="85"/>
        <v/>
      </c>
      <c r="BR73" s="92">
        <f t="shared" si="68"/>
        <v>0</v>
      </c>
      <c r="BS73" s="96">
        <f t="shared" si="69"/>
        <v>0</v>
      </c>
      <c r="BT73" s="100">
        <f t="shared" si="70"/>
        <v>0</v>
      </c>
      <c r="BU73" s="40"/>
      <c r="BV73" s="176" t="str">
        <f t="shared" si="104"/>
        <v/>
      </c>
      <c r="BW73" s="69"/>
      <c r="BX73" s="70"/>
      <c r="BY73" s="51" t="str">
        <f t="shared" si="88"/>
        <v/>
      </c>
      <c r="BZ73" s="93"/>
      <c r="CA73" s="97" t="str">
        <f>IF(ISNUMBER(BV73)=FALSE,"",SUM(CC73:CC$73))</f>
        <v/>
      </c>
      <c r="CB73" s="101"/>
      <c r="CC73" s="104" t="str">
        <f t="shared" ref="CC73:CC98" si="105">IF(ISNUMBER(BV73)=FALSE,"",1)</f>
        <v/>
      </c>
      <c r="CD73" s="133" t="str">
        <f t="shared" si="89"/>
        <v/>
      </c>
      <c r="CE73" s="135" t="str">
        <f t="shared" si="90"/>
        <v/>
      </c>
      <c r="CF73" s="92">
        <f t="shared" si="71"/>
        <v>0</v>
      </c>
      <c r="CG73" s="96">
        <f t="shared" si="72"/>
        <v>0</v>
      </c>
      <c r="CH73" s="100">
        <f t="shared" si="73"/>
        <v>0</v>
      </c>
      <c r="CI73" s="40"/>
      <c r="CJ73" s="180" t="str">
        <f t="shared" si="102"/>
        <v/>
      </c>
      <c r="CK73" s="74"/>
      <c r="CL73" s="47"/>
      <c r="CM73" s="48" t="str">
        <f t="shared" si="91"/>
        <v/>
      </c>
      <c r="CN73" s="93"/>
      <c r="CO73" s="97" t="str">
        <f>IF(ISNUMBER(CJ73)=FALSE,"",SUM(CQ73:CQ$73))</f>
        <v/>
      </c>
      <c r="CP73" s="101"/>
      <c r="CQ73" s="104" t="str">
        <f t="shared" si="103"/>
        <v/>
      </c>
      <c r="CR73" s="134" t="str">
        <f t="shared" si="94"/>
        <v/>
      </c>
      <c r="CS73" s="136" t="str">
        <f t="shared" si="95"/>
        <v/>
      </c>
      <c r="CT73" s="92">
        <f t="shared" si="76"/>
        <v>0</v>
      </c>
      <c r="CU73" s="96">
        <f t="shared" si="77"/>
        <v>0</v>
      </c>
      <c r="CV73" s="100">
        <f t="shared" si="78"/>
        <v>0</v>
      </c>
      <c r="CW73" s="40"/>
      <c r="CX73" s="35"/>
    </row>
    <row r="74" spans="1:102" ht="15" customHeight="1">
      <c r="A74" s="42"/>
      <c r="B74" s="324"/>
      <c r="C74" s="20">
        <v>46</v>
      </c>
      <c r="D74" s="224">
        <f t="shared" si="53"/>
        <v>46</v>
      </c>
      <c r="E74" s="228" t="s">
        <v>114</v>
      </c>
      <c r="F74" s="279">
        <v>1972</v>
      </c>
      <c r="G74" s="226">
        <f t="shared" si="54"/>
        <v>1</v>
      </c>
      <c r="H74" s="226"/>
      <c r="I74" s="225">
        <f t="shared" si="92"/>
        <v>0</v>
      </c>
      <c r="J74" s="128">
        <f t="shared" si="55"/>
        <v>8</v>
      </c>
      <c r="K74" s="130">
        <f t="shared" si="56"/>
        <v>0</v>
      </c>
      <c r="L74" s="227">
        <f t="shared" si="57"/>
        <v>0</v>
      </c>
      <c r="M74" s="66"/>
      <c r="N74" s="163" t="str">
        <f t="shared" si="100"/>
        <v/>
      </c>
      <c r="O74" s="69"/>
      <c r="P74" s="217"/>
      <c r="Q74" s="70"/>
      <c r="R74" s="50" t="str">
        <f t="shared" si="93"/>
        <v/>
      </c>
      <c r="S74" s="93"/>
      <c r="T74" s="97"/>
      <c r="U74" s="101" t="str">
        <f>IF(ISNUMBER(N74)=FALSE,"",SUM(V74:$V$98))</f>
        <v/>
      </c>
      <c r="V74" s="104" t="str">
        <f t="shared" ref="V74:V98" si="106">IF(ISNUMBER(N74)=FALSE,"",1)</f>
        <v/>
      </c>
      <c r="W74" s="133" t="str">
        <f t="shared" si="96"/>
        <v/>
      </c>
      <c r="X74" s="135" t="str">
        <f t="shared" si="97"/>
        <v/>
      </c>
      <c r="Y74" s="92">
        <f t="shared" si="58"/>
        <v>0</v>
      </c>
      <c r="Z74" s="96">
        <f t="shared" si="59"/>
        <v>0</v>
      </c>
      <c r="AA74" s="100">
        <f t="shared" si="60"/>
        <v>0</v>
      </c>
      <c r="AB74" s="40"/>
      <c r="AC74" s="171" t="str">
        <f t="shared" si="42"/>
        <v/>
      </c>
      <c r="AD74" s="21"/>
      <c r="AE74" s="47"/>
      <c r="AF74" s="47"/>
      <c r="AG74" s="47"/>
      <c r="AH74" s="32" t="str">
        <f t="shared" si="86"/>
        <v/>
      </c>
      <c r="AI74" s="93"/>
      <c r="AJ74" s="97"/>
      <c r="AK74" s="101" t="str">
        <f>IF(ISNUMBER(AC74)=FALSE,"",SUM(AL74:AL$98))</f>
        <v/>
      </c>
      <c r="AL74" s="104" t="str">
        <f t="shared" si="44"/>
        <v/>
      </c>
      <c r="AM74" s="134" t="str">
        <f t="shared" si="98"/>
        <v/>
      </c>
      <c r="AN74" s="136" t="str">
        <f t="shared" si="99"/>
        <v/>
      </c>
      <c r="AO74" s="92">
        <f t="shared" si="62"/>
        <v>0</v>
      </c>
      <c r="AP74" s="96">
        <f t="shared" si="63"/>
        <v>0</v>
      </c>
      <c r="AQ74" s="100">
        <f t="shared" si="64"/>
        <v>0</v>
      </c>
      <c r="AR74" s="40"/>
      <c r="AS74" s="236">
        <f t="shared" si="80"/>
        <v>46</v>
      </c>
      <c r="AT74" s="253" t="s">
        <v>134</v>
      </c>
      <c r="AU74" s="240">
        <v>310</v>
      </c>
      <c r="AV74" s="255" t="s">
        <v>177</v>
      </c>
      <c r="AW74" s="249" t="s">
        <v>57</v>
      </c>
      <c r="AX74" s="93"/>
      <c r="AY74" s="97"/>
      <c r="AZ74" s="101">
        <v>0</v>
      </c>
      <c r="BA74" s="104"/>
      <c r="BB74" s="133"/>
      <c r="BC74" s="135"/>
      <c r="BD74" s="92">
        <f t="shared" si="65"/>
        <v>0</v>
      </c>
      <c r="BE74" s="96">
        <f t="shared" si="66"/>
        <v>0</v>
      </c>
      <c r="BF74" s="100">
        <f t="shared" si="67"/>
        <v>0</v>
      </c>
      <c r="BG74" s="40"/>
      <c r="BH74" s="171" t="str">
        <f t="shared" si="101"/>
        <v/>
      </c>
      <c r="BI74" s="74"/>
      <c r="BJ74" s="47"/>
      <c r="BK74" s="32" t="str">
        <f t="shared" si="87"/>
        <v/>
      </c>
      <c r="BL74" s="93"/>
      <c r="BM74" s="97"/>
      <c r="BN74" s="101" t="str">
        <f>IF(ISNUMBER(BH74)=FALSE,"",SUM(BO74:BO$98))</f>
        <v/>
      </c>
      <c r="BO74" s="104" t="str">
        <f t="shared" si="47"/>
        <v/>
      </c>
      <c r="BP74" s="134" t="str">
        <f t="shared" si="84"/>
        <v/>
      </c>
      <c r="BQ74" s="136" t="str">
        <f t="shared" si="85"/>
        <v/>
      </c>
      <c r="BR74" s="92">
        <f t="shared" si="68"/>
        <v>0</v>
      </c>
      <c r="BS74" s="96">
        <f t="shared" si="69"/>
        <v>0</v>
      </c>
      <c r="BT74" s="100">
        <f t="shared" si="70"/>
        <v>0</v>
      </c>
      <c r="BU74" s="40"/>
      <c r="BV74" s="176" t="str">
        <f t="shared" si="104"/>
        <v/>
      </c>
      <c r="BW74" s="69"/>
      <c r="BX74" s="70"/>
      <c r="BY74" s="50" t="str">
        <f t="shared" si="88"/>
        <v/>
      </c>
      <c r="BZ74" s="93"/>
      <c r="CA74" s="97"/>
      <c r="CB74" s="101" t="str">
        <f>IF(ISNUMBER(BV74)=FALSE,"",SUM(CC74:CC$98))</f>
        <v/>
      </c>
      <c r="CC74" s="104" t="str">
        <f t="shared" si="105"/>
        <v/>
      </c>
      <c r="CD74" s="133" t="str">
        <f t="shared" si="89"/>
        <v/>
      </c>
      <c r="CE74" s="135" t="str">
        <f t="shared" si="90"/>
        <v/>
      </c>
      <c r="CF74" s="92">
        <f t="shared" si="71"/>
        <v>0</v>
      </c>
      <c r="CG74" s="96">
        <f t="shared" si="72"/>
        <v>0</v>
      </c>
      <c r="CH74" s="100">
        <f t="shared" si="73"/>
        <v>0</v>
      </c>
      <c r="CI74" s="40"/>
      <c r="CJ74" s="180" t="str">
        <f t="shared" si="102"/>
        <v/>
      </c>
      <c r="CK74" s="74"/>
      <c r="CL74" s="47"/>
      <c r="CM74" s="32" t="str">
        <f t="shared" si="91"/>
        <v/>
      </c>
      <c r="CN74" s="93"/>
      <c r="CO74" s="97"/>
      <c r="CP74" s="101" t="str">
        <f>IF(ISNUMBER(CJ74)=FALSE,"",SUM(CQ74:CQ$98))</f>
        <v/>
      </c>
      <c r="CQ74" s="104" t="str">
        <f t="shared" si="103"/>
        <v/>
      </c>
      <c r="CR74" s="134" t="str">
        <f t="shared" si="94"/>
        <v/>
      </c>
      <c r="CS74" s="136" t="str">
        <f t="shared" si="95"/>
        <v/>
      </c>
      <c r="CT74" s="92">
        <f t="shared" si="76"/>
        <v>0</v>
      </c>
      <c r="CU74" s="96">
        <f t="shared" si="77"/>
        <v>0</v>
      </c>
      <c r="CV74" s="100">
        <f t="shared" si="78"/>
        <v>0</v>
      </c>
      <c r="CW74" s="40"/>
      <c r="CX74" s="35"/>
    </row>
    <row r="75" spans="1:102" ht="15" customHeight="1">
      <c r="A75" s="42"/>
      <c r="B75" s="324"/>
      <c r="C75" s="20">
        <v>47</v>
      </c>
      <c r="D75" s="224">
        <f t="shared" si="53"/>
        <v>47</v>
      </c>
      <c r="E75" s="228" t="s">
        <v>115</v>
      </c>
      <c r="F75" s="279">
        <v>1976</v>
      </c>
      <c r="G75" s="226">
        <f t="shared" si="54"/>
        <v>1</v>
      </c>
      <c r="H75" s="226"/>
      <c r="I75" s="225">
        <f t="shared" si="92"/>
        <v>0</v>
      </c>
      <c r="J75" s="128">
        <f t="shared" si="55"/>
        <v>7</v>
      </c>
      <c r="K75" s="130">
        <f t="shared" si="56"/>
        <v>0</v>
      </c>
      <c r="L75" s="227">
        <f t="shared" si="57"/>
        <v>0</v>
      </c>
      <c r="M75" s="66"/>
      <c r="N75" s="163" t="str">
        <f t="shared" si="100"/>
        <v/>
      </c>
      <c r="O75" s="69"/>
      <c r="P75" s="217"/>
      <c r="Q75" s="70"/>
      <c r="R75" s="50" t="str">
        <f t="shared" si="93"/>
        <v/>
      </c>
      <c r="S75" s="93"/>
      <c r="T75" s="97"/>
      <c r="U75" s="101" t="str">
        <f>IF(ISNUMBER(N75)=FALSE,"",SUM(V75:$V$98))</f>
        <v/>
      </c>
      <c r="V75" s="104" t="str">
        <f t="shared" si="106"/>
        <v/>
      </c>
      <c r="W75" s="133" t="str">
        <f t="shared" si="96"/>
        <v/>
      </c>
      <c r="X75" s="135" t="str">
        <f t="shared" si="97"/>
        <v/>
      </c>
      <c r="Y75" s="92">
        <f t="shared" si="58"/>
        <v>0</v>
      </c>
      <c r="Z75" s="96">
        <f t="shared" si="59"/>
        <v>0</v>
      </c>
      <c r="AA75" s="100">
        <f t="shared" si="60"/>
        <v>0</v>
      </c>
      <c r="AB75" s="40"/>
      <c r="AC75" s="171" t="str">
        <f t="shared" si="42"/>
        <v/>
      </c>
      <c r="AD75" s="21"/>
      <c r="AE75" s="47"/>
      <c r="AF75" s="47"/>
      <c r="AG75" s="47"/>
      <c r="AH75" s="32" t="str">
        <f t="shared" si="86"/>
        <v/>
      </c>
      <c r="AI75" s="93"/>
      <c r="AJ75" s="97"/>
      <c r="AK75" s="101" t="str">
        <f>IF(ISNUMBER(AC75)=FALSE,"",SUM(AL75:AL$98))</f>
        <v/>
      </c>
      <c r="AL75" s="104" t="str">
        <f t="shared" si="44"/>
        <v/>
      </c>
      <c r="AM75" s="134" t="str">
        <f t="shared" si="98"/>
        <v/>
      </c>
      <c r="AN75" s="136" t="str">
        <f t="shared" si="99"/>
        <v/>
      </c>
      <c r="AO75" s="92">
        <f t="shared" si="62"/>
        <v>0</v>
      </c>
      <c r="AP75" s="96">
        <f t="shared" si="63"/>
        <v>0</v>
      </c>
      <c r="AQ75" s="100">
        <f t="shared" si="64"/>
        <v>0</v>
      </c>
      <c r="AR75" s="40"/>
      <c r="AS75" s="236">
        <f t="shared" si="80"/>
        <v>47</v>
      </c>
      <c r="AT75" s="253" t="s">
        <v>54</v>
      </c>
      <c r="AU75" s="240">
        <v>251</v>
      </c>
      <c r="AV75" s="255" t="s">
        <v>177</v>
      </c>
      <c r="AW75" s="249" t="s">
        <v>57</v>
      </c>
      <c r="AX75" s="93"/>
      <c r="AY75" s="97"/>
      <c r="AZ75" s="101">
        <v>0</v>
      </c>
      <c r="BA75" s="104"/>
      <c r="BB75" s="133"/>
      <c r="BC75" s="135"/>
      <c r="BD75" s="92">
        <f t="shared" si="65"/>
        <v>0</v>
      </c>
      <c r="BE75" s="96">
        <f t="shared" si="66"/>
        <v>0</v>
      </c>
      <c r="BF75" s="100">
        <f t="shared" si="67"/>
        <v>0</v>
      </c>
      <c r="BG75" s="40"/>
      <c r="BH75" s="171" t="str">
        <f t="shared" si="101"/>
        <v/>
      </c>
      <c r="BI75" s="74"/>
      <c r="BJ75" s="47"/>
      <c r="BK75" s="32" t="str">
        <f t="shared" si="87"/>
        <v/>
      </c>
      <c r="BL75" s="93"/>
      <c r="BM75" s="97"/>
      <c r="BN75" s="101" t="str">
        <f>IF(ISNUMBER(BH75)=FALSE,"",SUM(BO75:BO$98))</f>
        <v/>
      </c>
      <c r="BO75" s="104" t="str">
        <f t="shared" si="47"/>
        <v/>
      </c>
      <c r="BP75" s="134" t="str">
        <f t="shared" si="84"/>
        <v/>
      </c>
      <c r="BQ75" s="136" t="str">
        <f t="shared" si="85"/>
        <v/>
      </c>
      <c r="BR75" s="92">
        <f t="shared" si="68"/>
        <v>0</v>
      </c>
      <c r="BS75" s="96">
        <f t="shared" si="69"/>
        <v>0</v>
      </c>
      <c r="BT75" s="100">
        <f t="shared" si="70"/>
        <v>0</v>
      </c>
      <c r="BU75" s="40"/>
      <c r="BV75" s="176" t="str">
        <f t="shared" si="104"/>
        <v/>
      </c>
      <c r="BW75" s="69"/>
      <c r="BX75" s="70"/>
      <c r="BY75" s="50" t="str">
        <f t="shared" si="88"/>
        <v/>
      </c>
      <c r="BZ75" s="93"/>
      <c r="CA75" s="97"/>
      <c r="CB75" s="101" t="str">
        <f>IF(ISNUMBER(BV75)=FALSE,"",SUM(CC75:CC$98))</f>
        <v/>
      </c>
      <c r="CC75" s="104" t="str">
        <f t="shared" si="105"/>
        <v/>
      </c>
      <c r="CD75" s="133" t="str">
        <f t="shared" si="89"/>
        <v/>
      </c>
      <c r="CE75" s="135" t="str">
        <f t="shared" si="90"/>
        <v/>
      </c>
      <c r="CF75" s="92">
        <f t="shared" si="71"/>
        <v>0</v>
      </c>
      <c r="CG75" s="96">
        <f t="shared" si="72"/>
        <v>0</v>
      </c>
      <c r="CH75" s="100">
        <f t="shared" si="73"/>
        <v>0</v>
      </c>
      <c r="CI75" s="40"/>
      <c r="CJ75" s="180" t="str">
        <f t="shared" si="102"/>
        <v/>
      </c>
      <c r="CK75" s="74"/>
      <c r="CL75" s="47"/>
      <c r="CM75" s="32" t="str">
        <f t="shared" si="91"/>
        <v/>
      </c>
      <c r="CN75" s="93"/>
      <c r="CO75" s="97"/>
      <c r="CP75" s="101" t="str">
        <f>IF(ISNUMBER(CJ75)=FALSE,"",SUM(CQ75:CQ$98))</f>
        <v/>
      </c>
      <c r="CQ75" s="104" t="str">
        <f t="shared" si="103"/>
        <v/>
      </c>
      <c r="CR75" s="134" t="str">
        <f t="shared" si="94"/>
        <v/>
      </c>
      <c r="CS75" s="136" t="str">
        <f t="shared" si="95"/>
        <v/>
      </c>
      <c r="CT75" s="92">
        <f t="shared" si="76"/>
        <v>0</v>
      </c>
      <c r="CU75" s="96">
        <f t="shared" si="77"/>
        <v>0</v>
      </c>
      <c r="CV75" s="100">
        <f t="shared" si="78"/>
        <v>0</v>
      </c>
      <c r="CW75" s="40"/>
      <c r="CX75" s="35"/>
    </row>
    <row r="76" spans="1:102" ht="15" customHeight="1">
      <c r="A76" s="42"/>
      <c r="B76" s="324"/>
      <c r="C76" s="20">
        <v>48</v>
      </c>
      <c r="D76" s="224">
        <f t="shared" si="53"/>
        <v>48</v>
      </c>
      <c r="E76" s="228" t="s">
        <v>117</v>
      </c>
      <c r="F76" s="279">
        <v>1969</v>
      </c>
      <c r="G76" s="226">
        <f t="shared" si="54"/>
        <v>1</v>
      </c>
      <c r="H76" s="226"/>
      <c r="I76" s="225">
        <f t="shared" si="92"/>
        <v>0</v>
      </c>
      <c r="J76" s="128">
        <f t="shared" si="55"/>
        <v>5</v>
      </c>
      <c r="K76" s="130">
        <f t="shared" si="56"/>
        <v>0</v>
      </c>
      <c r="L76" s="227">
        <f t="shared" si="57"/>
        <v>0</v>
      </c>
      <c r="M76" s="66"/>
      <c r="N76" s="163" t="str">
        <f t="shared" si="100"/>
        <v/>
      </c>
      <c r="O76" s="69"/>
      <c r="P76" s="217"/>
      <c r="Q76" s="70"/>
      <c r="R76" s="50" t="str">
        <f t="shared" si="93"/>
        <v/>
      </c>
      <c r="S76" s="93"/>
      <c r="T76" s="97"/>
      <c r="U76" s="101" t="str">
        <f>IF(ISNUMBER(N76)=FALSE,"",SUM(V76:$V$98))</f>
        <v/>
      </c>
      <c r="V76" s="104" t="str">
        <f t="shared" si="106"/>
        <v/>
      </c>
      <c r="W76" s="133" t="str">
        <f t="shared" si="96"/>
        <v/>
      </c>
      <c r="X76" s="135" t="str">
        <f t="shared" si="97"/>
        <v/>
      </c>
      <c r="Y76" s="92">
        <f t="shared" si="58"/>
        <v>0</v>
      </c>
      <c r="Z76" s="96">
        <f t="shared" si="59"/>
        <v>0</v>
      </c>
      <c r="AA76" s="100">
        <f t="shared" si="60"/>
        <v>0</v>
      </c>
      <c r="AB76" s="40"/>
      <c r="AC76" s="171" t="str">
        <f t="shared" si="42"/>
        <v/>
      </c>
      <c r="AD76" s="21"/>
      <c r="AE76" s="47"/>
      <c r="AF76" s="47"/>
      <c r="AG76" s="47"/>
      <c r="AH76" s="32" t="str">
        <f t="shared" si="86"/>
        <v/>
      </c>
      <c r="AI76" s="93"/>
      <c r="AJ76" s="97"/>
      <c r="AK76" s="101" t="str">
        <f>IF(ISNUMBER(AC76)=FALSE,"",SUM(AL76:AL$98))</f>
        <v/>
      </c>
      <c r="AL76" s="104" t="str">
        <f t="shared" si="44"/>
        <v/>
      </c>
      <c r="AM76" s="134" t="str">
        <f t="shared" si="98"/>
        <v/>
      </c>
      <c r="AN76" s="136" t="str">
        <f t="shared" si="99"/>
        <v/>
      </c>
      <c r="AO76" s="92">
        <f t="shared" si="62"/>
        <v>0</v>
      </c>
      <c r="AP76" s="96">
        <f t="shared" si="63"/>
        <v>0</v>
      </c>
      <c r="AQ76" s="100">
        <f t="shared" si="64"/>
        <v>0</v>
      </c>
      <c r="AR76" s="40"/>
      <c r="AS76" s="236">
        <f t="shared" si="80"/>
        <v>48</v>
      </c>
      <c r="AT76" s="253" t="s">
        <v>48</v>
      </c>
      <c r="AU76" s="240">
        <v>231</v>
      </c>
      <c r="AV76" s="255" t="s">
        <v>177</v>
      </c>
      <c r="AW76" s="249" t="s">
        <v>57</v>
      </c>
      <c r="AX76" s="93"/>
      <c r="AY76" s="97"/>
      <c r="AZ76" s="101">
        <v>0</v>
      </c>
      <c r="BA76" s="104"/>
      <c r="BB76" s="133">
        <v>25</v>
      </c>
      <c r="BC76" s="135">
        <v>1</v>
      </c>
      <c r="BD76" s="92">
        <f t="shared" si="65"/>
        <v>4</v>
      </c>
      <c r="BE76" s="96">
        <f t="shared" si="66"/>
        <v>0</v>
      </c>
      <c r="BF76" s="100">
        <f t="shared" si="67"/>
        <v>0</v>
      </c>
      <c r="BG76" s="40"/>
      <c r="BH76" s="171" t="str">
        <f t="shared" si="101"/>
        <v/>
      </c>
      <c r="BI76" s="74"/>
      <c r="BJ76" s="47"/>
      <c r="BK76" s="32" t="str">
        <f t="shared" si="87"/>
        <v/>
      </c>
      <c r="BL76" s="93"/>
      <c r="BM76" s="97"/>
      <c r="BN76" s="101" t="str">
        <f>IF(ISNUMBER(BH76)=FALSE,"",SUM(BO76:BO$98))</f>
        <v/>
      </c>
      <c r="BO76" s="104" t="str">
        <f t="shared" si="47"/>
        <v/>
      </c>
      <c r="BP76" s="134" t="str">
        <f t="shared" si="84"/>
        <v/>
      </c>
      <c r="BQ76" s="136" t="str">
        <f t="shared" si="85"/>
        <v/>
      </c>
      <c r="BR76" s="92">
        <f t="shared" si="68"/>
        <v>0</v>
      </c>
      <c r="BS76" s="96">
        <f t="shared" si="69"/>
        <v>0</v>
      </c>
      <c r="BT76" s="100">
        <f t="shared" si="70"/>
        <v>0</v>
      </c>
      <c r="BU76" s="40"/>
      <c r="BV76" s="176" t="str">
        <f t="shared" si="104"/>
        <v/>
      </c>
      <c r="BW76" s="69"/>
      <c r="BX76" s="70"/>
      <c r="BY76" s="50" t="str">
        <f t="shared" si="88"/>
        <v/>
      </c>
      <c r="BZ76" s="93"/>
      <c r="CA76" s="97"/>
      <c r="CB76" s="101" t="str">
        <f>IF(ISNUMBER(BV76)=FALSE,"",SUM(CC76:CC$98))</f>
        <v/>
      </c>
      <c r="CC76" s="104" t="str">
        <f t="shared" si="105"/>
        <v/>
      </c>
      <c r="CD76" s="133" t="str">
        <f t="shared" si="89"/>
        <v/>
      </c>
      <c r="CE76" s="135" t="str">
        <f t="shared" si="90"/>
        <v/>
      </c>
      <c r="CF76" s="92">
        <f t="shared" si="71"/>
        <v>0</v>
      </c>
      <c r="CG76" s="96">
        <f t="shared" si="72"/>
        <v>0</v>
      </c>
      <c r="CH76" s="100">
        <f t="shared" si="73"/>
        <v>0</v>
      </c>
      <c r="CI76" s="40"/>
      <c r="CJ76" s="180" t="str">
        <f t="shared" si="102"/>
        <v/>
      </c>
      <c r="CK76" s="74"/>
      <c r="CL76" s="47"/>
      <c r="CM76" s="32" t="str">
        <f t="shared" si="91"/>
        <v/>
      </c>
      <c r="CN76" s="93"/>
      <c r="CO76" s="97"/>
      <c r="CP76" s="101" t="str">
        <f>IF(ISNUMBER(CJ76)=FALSE,"",SUM(CQ76:CQ$98))</f>
        <v/>
      </c>
      <c r="CQ76" s="104" t="str">
        <f t="shared" si="103"/>
        <v/>
      </c>
      <c r="CR76" s="134" t="str">
        <f t="shared" si="94"/>
        <v/>
      </c>
      <c r="CS76" s="136" t="str">
        <f t="shared" si="95"/>
        <v/>
      </c>
      <c r="CT76" s="92">
        <f t="shared" si="76"/>
        <v>0</v>
      </c>
      <c r="CU76" s="96">
        <f t="shared" si="77"/>
        <v>0</v>
      </c>
      <c r="CV76" s="100">
        <f t="shared" si="78"/>
        <v>0</v>
      </c>
      <c r="CW76" s="40"/>
      <c r="CX76" s="35"/>
    </row>
    <row r="77" spans="1:102" ht="15" customHeight="1">
      <c r="A77" s="42"/>
      <c r="B77" s="324"/>
      <c r="C77" s="20">
        <v>49</v>
      </c>
      <c r="D77" s="224">
        <f t="shared" si="53"/>
        <v>49</v>
      </c>
      <c r="E77" s="222" t="s">
        <v>51</v>
      </c>
      <c r="F77" s="280">
        <v>1986</v>
      </c>
      <c r="G77" s="115">
        <f t="shared" si="54"/>
        <v>2</v>
      </c>
      <c r="H77" s="115"/>
      <c r="I77" s="20">
        <f t="shared" si="92"/>
        <v>0</v>
      </c>
      <c r="J77" s="128">
        <f t="shared" si="55"/>
        <v>4</v>
      </c>
      <c r="K77" s="130">
        <f t="shared" si="56"/>
        <v>0</v>
      </c>
      <c r="L77" s="132">
        <f t="shared" si="57"/>
        <v>0</v>
      </c>
      <c r="M77" s="66"/>
      <c r="N77" s="163" t="str">
        <f t="shared" si="100"/>
        <v/>
      </c>
      <c r="O77" s="69"/>
      <c r="P77" s="217"/>
      <c r="Q77" s="70"/>
      <c r="R77" s="50" t="str">
        <f t="shared" si="93"/>
        <v/>
      </c>
      <c r="S77" s="93"/>
      <c r="T77" s="97"/>
      <c r="U77" s="101" t="str">
        <f>IF(ISNUMBER(N77)=FALSE,"",SUM(V77:$V$98))</f>
        <v/>
      </c>
      <c r="V77" s="104" t="str">
        <f t="shared" si="106"/>
        <v/>
      </c>
      <c r="W77" s="133" t="str">
        <f t="shared" si="96"/>
        <v/>
      </c>
      <c r="X77" s="135" t="str">
        <f t="shared" si="97"/>
        <v/>
      </c>
      <c r="Y77" s="92">
        <f t="shared" si="58"/>
        <v>0</v>
      </c>
      <c r="Z77" s="96">
        <f t="shared" si="59"/>
        <v>0</v>
      </c>
      <c r="AA77" s="100">
        <f t="shared" si="60"/>
        <v>0</v>
      </c>
      <c r="AB77" s="40"/>
      <c r="AC77" s="171" t="str">
        <f t="shared" si="42"/>
        <v/>
      </c>
      <c r="AD77" s="21"/>
      <c r="AE77" s="47"/>
      <c r="AF77" s="47"/>
      <c r="AG77" s="47"/>
      <c r="AH77" s="32" t="str">
        <f t="shared" si="86"/>
        <v/>
      </c>
      <c r="AI77" s="93"/>
      <c r="AJ77" s="97"/>
      <c r="AK77" s="101" t="str">
        <f>IF(ISNUMBER(AC77)=FALSE,"",SUM(AL77:AL$98))</f>
        <v/>
      </c>
      <c r="AL77" s="104" t="str">
        <f t="shared" si="44"/>
        <v/>
      </c>
      <c r="AM77" s="134" t="str">
        <f t="shared" si="98"/>
        <v/>
      </c>
      <c r="AN77" s="136" t="str">
        <f t="shared" si="99"/>
        <v/>
      </c>
      <c r="AO77" s="92">
        <f t="shared" si="62"/>
        <v>0</v>
      </c>
      <c r="AP77" s="96">
        <f t="shared" si="63"/>
        <v>0</v>
      </c>
      <c r="AQ77" s="100">
        <f t="shared" si="64"/>
        <v>0</v>
      </c>
      <c r="AR77" s="40"/>
      <c r="AS77" s="236">
        <f t="shared" si="80"/>
        <v>49</v>
      </c>
      <c r="AT77" s="253" t="s">
        <v>135</v>
      </c>
      <c r="AU77" s="240">
        <v>227</v>
      </c>
      <c r="AV77" s="255" t="s">
        <v>177</v>
      </c>
      <c r="AW77" s="249" t="s">
        <v>57</v>
      </c>
      <c r="AX77" s="93"/>
      <c r="AY77" s="97"/>
      <c r="AZ77" s="101">
        <v>0</v>
      </c>
      <c r="BA77" s="104"/>
      <c r="BB77" s="133"/>
      <c r="BC77" s="135"/>
      <c r="BD77" s="92">
        <f t="shared" si="65"/>
        <v>0</v>
      </c>
      <c r="BE77" s="96">
        <f t="shared" si="66"/>
        <v>0</v>
      </c>
      <c r="BF77" s="100">
        <f t="shared" si="67"/>
        <v>0</v>
      </c>
      <c r="BG77" s="40"/>
      <c r="BH77" s="171" t="str">
        <f t="shared" si="101"/>
        <v/>
      </c>
      <c r="BI77" s="74"/>
      <c r="BJ77" s="47"/>
      <c r="BK77" s="32" t="str">
        <f t="shared" si="87"/>
        <v/>
      </c>
      <c r="BL77" s="93"/>
      <c r="BM77" s="97"/>
      <c r="BN77" s="101" t="str">
        <f>IF(ISNUMBER(BH77)=FALSE,"",SUM(BO77:BO$98))</f>
        <v/>
      </c>
      <c r="BO77" s="104" t="str">
        <f t="shared" si="47"/>
        <v/>
      </c>
      <c r="BP77" s="134" t="str">
        <f t="shared" si="84"/>
        <v/>
      </c>
      <c r="BQ77" s="136" t="str">
        <f t="shared" si="85"/>
        <v/>
      </c>
      <c r="BR77" s="92">
        <f t="shared" si="68"/>
        <v>0</v>
      </c>
      <c r="BS77" s="96">
        <f t="shared" si="69"/>
        <v>0</v>
      </c>
      <c r="BT77" s="100">
        <f t="shared" si="70"/>
        <v>0</v>
      </c>
      <c r="BU77" s="40"/>
      <c r="BV77" s="176" t="str">
        <f t="shared" si="104"/>
        <v/>
      </c>
      <c r="BW77" s="69"/>
      <c r="BX77" s="70"/>
      <c r="BY77" s="50" t="str">
        <f t="shared" si="88"/>
        <v/>
      </c>
      <c r="BZ77" s="93"/>
      <c r="CA77" s="97"/>
      <c r="CB77" s="101" t="str">
        <f>IF(ISNUMBER(BV77)=FALSE,"",SUM(CC77:CC$98))</f>
        <v/>
      </c>
      <c r="CC77" s="104" t="str">
        <f t="shared" si="105"/>
        <v/>
      </c>
      <c r="CD77" s="133" t="str">
        <f t="shared" si="89"/>
        <v/>
      </c>
      <c r="CE77" s="135" t="str">
        <f t="shared" si="90"/>
        <v/>
      </c>
      <c r="CF77" s="92">
        <f t="shared" si="71"/>
        <v>0</v>
      </c>
      <c r="CG77" s="96">
        <f t="shared" si="72"/>
        <v>0</v>
      </c>
      <c r="CH77" s="100">
        <f t="shared" si="73"/>
        <v>0</v>
      </c>
      <c r="CI77" s="40"/>
      <c r="CJ77" s="180" t="str">
        <f t="shared" si="102"/>
        <v/>
      </c>
      <c r="CK77" s="74"/>
      <c r="CL77" s="47"/>
      <c r="CM77" s="32" t="str">
        <f t="shared" si="91"/>
        <v/>
      </c>
      <c r="CN77" s="93"/>
      <c r="CO77" s="97"/>
      <c r="CP77" s="101" t="str">
        <f>IF(ISNUMBER(CJ77)=FALSE,"",SUM(CQ77:CQ$98))</f>
        <v/>
      </c>
      <c r="CQ77" s="104" t="str">
        <f t="shared" si="103"/>
        <v/>
      </c>
      <c r="CR77" s="134" t="str">
        <f t="shared" si="94"/>
        <v/>
      </c>
      <c r="CS77" s="136" t="str">
        <f t="shared" si="95"/>
        <v/>
      </c>
      <c r="CT77" s="92">
        <f t="shared" si="76"/>
        <v>0</v>
      </c>
      <c r="CU77" s="96">
        <f t="shared" si="77"/>
        <v>0</v>
      </c>
      <c r="CV77" s="100">
        <f t="shared" si="78"/>
        <v>0</v>
      </c>
      <c r="CW77" s="40"/>
      <c r="CX77" s="35"/>
    </row>
    <row r="78" spans="1:102" ht="15" customHeight="1">
      <c r="A78" s="42"/>
      <c r="B78" s="324"/>
      <c r="C78" s="20">
        <v>50</v>
      </c>
      <c r="D78" s="224">
        <f t="shared" si="53"/>
        <v>50</v>
      </c>
      <c r="E78" s="228" t="s">
        <v>118</v>
      </c>
      <c r="F78" s="279">
        <v>1988</v>
      </c>
      <c r="G78" s="226">
        <f t="shared" si="54"/>
        <v>1</v>
      </c>
      <c r="H78" s="226"/>
      <c r="I78" s="225">
        <f t="shared" si="92"/>
        <v>0</v>
      </c>
      <c r="J78" s="128">
        <f t="shared" si="55"/>
        <v>3</v>
      </c>
      <c r="K78" s="130">
        <f t="shared" si="56"/>
        <v>0</v>
      </c>
      <c r="L78" s="227">
        <f t="shared" si="57"/>
        <v>0</v>
      </c>
      <c r="M78" s="66"/>
      <c r="N78" s="163" t="str">
        <f t="shared" si="100"/>
        <v/>
      </c>
      <c r="O78" s="69"/>
      <c r="P78" s="217"/>
      <c r="Q78" s="70"/>
      <c r="R78" s="50" t="str">
        <f t="shared" si="93"/>
        <v/>
      </c>
      <c r="S78" s="93"/>
      <c r="T78" s="97"/>
      <c r="U78" s="101" t="str">
        <f>IF(ISNUMBER(N78)=FALSE,"",SUM(V78:$V$98))</f>
        <v/>
      </c>
      <c r="V78" s="104" t="str">
        <f t="shared" si="106"/>
        <v/>
      </c>
      <c r="W78" s="133" t="str">
        <f t="shared" si="96"/>
        <v/>
      </c>
      <c r="X78" s="135" t="str">
        <f t="shared" si="97"/>
        <v/>
      </c>
      <c r="Y78" s="92">
        <f t="shared" si="58"/>
        <v>0</v>
      </c>
      <c r="Z78" s="96">
        <f t="shared" si="59"/>
        <v>0</v>
      </c>
      <c r="AA78" s="100">
        <f t="shared" si="60"/>
        <v>0</v>
      </c>
      <c r="AB78" s="40"/>
      <c r="AC78" s="171" t="str">
        <f t="shared" si="42"/>
        <v/>
      </c>
      <c r="AD78" s="21"/>
      <c r="AE78" s="47"/>
      <c r="AF78" s="47"/>
      <c r="AG78" s="47"/>
      <c r="AH78" s="32" t="str">
        <f t="shared" si="86"/>
        <v/>
      </c>
      <c r="AI78" s="93"/>
      <c r="AJ78" s="97"/>
      <c r="AK78" s="101" t="str">
        <f>IF(ISNUMBER(AC78)=FALSE,"",SUM(AL78:AL$98))</f>
        <v/>
      </c>
      <c r="AL78" s="104" t="str">
        <f t="shared" si="44"/>
        <v/>
      </c>
      <c r="AM78" s="134" t="str">
        <f t="shared" si="98"/>
        <v/>
      </c>
      <c r="AN78" s="136" t="str">
        <f t="shared" si="99"/>
        <v/>
      </c>
      <c r="AO78" s="92">
        <f t="shared" si="62"/>
        <v>0</v>
      </c>
      <c r="AP78" s="96">
        <f t="shared" si="63"/>
        <v>0</v>
      </c>
      <c r="AQ78" s="100">
        <f t="shared" si="64"/>
        <v>0</v>
      </c>
      <c r="AR78" s="40"/>
      <c r="AS78" s="236">
        <f t="shared" si="80"/>
        <v>50</v>
      </c>
      <c r="AT78" s="253" t="s">
        <v>136</v>
      </c>
      <c r="AU78" s="240">
        <v>225</v>
      </c>
      <c r="AV78" s="255" t="s">
        <v>177</v>
      </c>
      <c r="AW78" s="249" t="s">
        <v>57</v>
      </c>
      <c r="AX78" s="93"/>
      <c r="AY78" s="97"/>
      <c r="AZ78" s="101">
        <v>0</v>
      </c>
      <c r="BA78" s="104"/>
      <c r="BB78" s="133"/>
      <c r="BC78" s="135"/>
      <c r="BD78" s="92">
        <f t="shared" si="65"/>
        <v>0</v>
      </c>
      <c r="BE78" s="96">
        <f t="shared" si="66"/>
        <v>0</v>
      </c>
      <c r="BF78" s="100">
        <f t="shared" si="67"/>
        <v>0</v>
      </c>
      <c r="BG78" s="40"/>
      <c r="BH78" s="171" t="str">
        <f t="shared" si="101"/>
        <v/>
      </c>
      <c r="BI78" s="74"/>
      <c r="BJ78" s="47"/>
      <c r="BK78" s="32" t="str">
        <f t="shared" si="87"/>
        <v/>
      </c>
      <c r="BL78" s="93"/>
      <c r="BM78" s="97"/>
      <c r="BN78" s="101" t="str">
        <f>IF(ISNUMBER(BH78)=FALSE,"",SUM(BO78:BO$98))</f>
        <v/>
      </c>
      <c r="BO78" s="104" t="str">
        <f t="shared" si="47"/>
        <v/>
      </c>
      <c r="BP78" s="134" t="str">
        <f t="shared" si="84"/>
        <v/>
      </c>
      <c r="BQ78" s="136" t="str">
        <f t="shared" si="85"/>
        <v/>
      </c>
      <c r="BR78" s="92">
        <f t="shared" si="68"/>
        <v>0</v>
      </c>
      <c r="BS78" s="96">
        <f t="shared" si="69"/>
        <v>0</v>
      </c>
      <c r="BT78" s="100">
        <f t="shared" si="70"/>
        <v>0</v>
      </c>
      <c r="BU78" s="40"/>
      <c r="BV78" s="176" t="str">
        <f t="shared" si="104"/>
        <v/>
      </c>
      <c r="BW78" s="69"/>
      <c r="BX78" s="70"/>
      <c r="BY78" s="50" t="str">
        <f t="shared" si="88"/>
        <v/>
      </c>
      <c r="BZ78" s="93"/>
      <c r="CA78" s="97"/>
      <c r="CB78" s="101" t="str">
        <f>IF(ISNUMBER(BV78)=FALSE,"",SUM(CC78:CC$98))</f>
        <v/>
      </c>
      <c r="CC78" s="104" t="str">
        <f t="shared" si="105"/>
        <v/>
      </c>
      <c r="CD78" s="133" t="str">
        <f t="shared" si="89"/>
        <v/>
      </c>
      <c r="CE78" s="135" t="str">
        <f t="shared" si="90"/>
        <v/>
      </c>
      <c r="CF78" s="92">
        <f t="shared" si="71"/>
        <v>0</v>
      </c>
      <c r="CG78" s="96">
        <f t="shared" si="72"/>
        <v>0</v>
      </c>
      <c r="CH78" s="100">
        <f t="shared" si="73"/>
        <v>0</v>
      </c>
      <c r="CI78" s="40"/>
      <c r="CJ78" s="180" t="str">
        <f t="shared" si="102"/>
        <v/>
      </c>
      <c r="CK78" s="74"/>
      <c r="CL78" s="47"/>
      <c r="CM78" s="32" t="str">
        <f t="shared" si="91"/>
        <v/>
      </c>
      <c r="CN78" s="93"/>
      <c r="CO78" s="97"/>
      <c r="CP78" s="101" t="str">
        <f>IF(ISNUMBER(CJ78)=FALSE,"",SUM(CQ78:CQ$98))</f>
        <v/>
      </c>
      <c r="CQ78" s="104" t="str">
        <f t="shared" si="103"/>
        <v/>
      </c>
      <c r="CR78" s="134" t="str">
        <f t="shared" si="94"/>
        <v/>
      </c>
      <c r="CS78" s="136" t="str">
        <f t="shared" si="95"/>
        <v/>
      </c>
      <c r="CT78" s="92">
        <f t="shared" si="76"/>
        <v>0</v>
      </c>
      <c r="CU78" s="96">
        <f t="shared" si="77"/>
        <v>0</v>
      </c>
      <c r="CV78" s="100">
        <f t="shared" si="78"/>
        <v>0</v>
      </c>
      <c r="CW78" s="40"/>
      <c r="CX78" s="35"/>
    </row>
    <row r="79" spans="1:102" ht="15" customHeight="1">
      <c r="A79" s="42"/>
      <c r="B79" s="324"/>
      <c r="C79" s="20">
        <v>51</v>
      </c>
      <c r="D79" s="224">
        <f t="shared" si="53"/>
        <v>51</v>
      </c>
      <c r="E79" s="20" t="s">
        <v>52</v>
      </c>
      <c r="F79" s="280">
        <v>1963</v>
      </c>
      <c r="G79" s="115">
        <f t="shared" si="54"/>
        <v>1</v>
      </c>
      <c r="H79" s="115"/>
      <c r="I79" s="20">
        <f t="shared" si="92"/>
        <v>0</v>
      </c>
      <c r="J79" s="128">
        <f t="shared" si="55"/>
        <v>2</v>
      </c>
      <c r="K79" s="130">
        <f t="shared" si="56"/>
        <v>0</v>
      </c>
      <c r="L79" s="132">
        <f t="shared" si="57"/>
        <v>0</v>
      </c>
      <c r="M79" s="66"/>
      <c r="N79" s="163" t="str">
        <f t="shared" si="100"/>
        <v/>
      </c>
      <c r="O79" s="69"/>
      <c r="P79" s="217"/>
      <c r="Q79" s="70"/>
      <c r="R79" s="50" t="str">
        <f t="shared" si="93"/>
        <v/>
      </c>
      <c r="S79" s="93"/>
      <c r="T79" s="97"/>
      <c r="U79" s="101" t="str">
        <f>IF(ISNUMBER(N79)=FALSE,"",SUM(V79:$V$98))</f>
        <v/>
      </c>
      <c r="V79" s="104" t="str">
        <f t="shared" si="106"/>
        <v/>
      </c>
      <c r="W79" s="133" t="str">
        <f t="shared" si="96"/>
        <v/>
      </c>
      <c r="X79" s="135" t="str">
        <f t="shared" si="97"/>
        <v/>
      </c>
      <c r="Y79" s="92">
        <f t="shared" si="58"/>
        <v>0</v>
      </c>
      <c r="Z79" s="96">
        <f t="shared" si="59"/>
        <v>0</v>
      </c>
      <c r="AA79" s="100">
        <f t="shared" si="60"/>
        <v>0</v>
      </c>
      <c r="AB79" s="40"/>
      <c r="AC79" s="171" t="str">
        <f t="shared" si="42"/>
        <v/>
      </c>
      <c r="AD79" s="21"/>
      <c r="AE79" s="47"/>
      <c r="AF79" s="47"/>
      <c r="AG79" s="47"/>
      <c r="AH79" s="32" t="str">
        <f t="shared" si="86"/>
        <v/>
      </c>
      <c r="AI79" s="93"/>
      <c r="AJ79" s="97"/>
      <c r="AK79" s="101" t="str">
        <f>IF(ISNUMBER(AC79)=FALSE,"",SUM(AL79:AL$98))</f>
        <v/>
      </c>
      <c r="AL79" s="104" t="str">
        <f t="shared" si="44"/>
        <v/>
      </c>
      <c r="AM79" s="134" t="str">
        <f t="shared" si="98"/>
        <v/>
      </c>
      <c r="AN79" s="136" t="str">
        <f t="shared" si="99"/>
        <v/>
      </c>
      <c r="AO79" s="92">
        <f t="shared" si="62"/>
        <v>0</v>
      </c>
      <c r="AP79" s="96">
        <f t="shared" si="63"/>
        <v>0</v>
      </c>
      <c r="AQ79" s="100">
        <f t="shared" si="64"/>
        <v>0</v>
      </c>
      <c r="AR79" s="40"/>
      <c r="AS79" s="236">
        <f t="shared" si="80"/>
        <v>51</v>
      </c>
      <c r="AT79" s="253" t="s">
        <v>44</v>
      </c>
      <c r="AU79" s="240">
        <v>172</v>
      </c>
      <c r="AV79" s="255" t="s">
        <v>177</v>
      </c>
      <c r="AW79" s="249" t="s">
        <v>57</v>
      </c>
      <c r="AX79" s="93"/>
      <c r="AY79" s="97"/>
      <c r="AZ79" s="101">
        <v>0</v>
      </c>
      <c r="BA79" s="104"/>
      <c r="BB79" s="133">
        <v>17</v>
      </c>
      <c r="BC79" s="135">
        <v>8</v>
      </c>
      <c r="BD79" s="92">
        <f t="shared" si="65"/>
        <v>0</v>
      </c>
      <c r="BE79" s="96">
        <f t="shared" si="66"/>
        <v>0</v>
      </c>
      <c r="BF79" s="100">
        <f t="shared" si="67"/>
        <v>0</v>
      </c>
      <c r="BG79" s="40"/>
      <c r="BH79" s="171" t="str">
        <f t="shared" si="101"/>
        <v/>
      </c>
      <c r="BI79" s="74"/>
      <c r="BJ79" s="47"/>
      <c r="BK79" s="32" t="str">
        <f t="shared" si="87"/>
        <v/>
      </c>
      <c r="BL79" s="93"/>
      <c r="BM79" s="97"/>
      <c r="BN79" s="101" t="str">
        <f>IF(ISNUMBER(BH79)=FALSE,"",SUM(BO79:BO$98))</f>
        <v/>
      </c>
      <c r="BO79" s="104" t="str">
        <f t="shared" si="47"/>
        <v/>
      </c>
      <c r="BP79" s="134" t="str">
        <f t="shared" si="84"/>
        <v/>
      </c>
      <c r="BQ79" s="136" t="str">
        <f t="shared" si="85"/>
        <v/>
      </c>
      <c r="BR79" s="92">
        <f t="shared" si="68"/>
        <v>0</v>
      </c>
      <c r="BS79" s="96">
        <f t="shared" si="69"/>
        <v>0</v>
      </c>
      <c r="BT79" s="100">
        <f t="shared" si="70"/>
        <v>0</v>
      </c>
      <c r="BU79" s="40"/>
      <c r="BV79" s="176" t="str">
        <f t="shared" si="104"/>
        <v/>
      </c>
      <c r="BW79" s="69"/>
      <c r="BX79" s="70"/>
      <c r="BY79" s="50" t="str">
        <f t="shared" si="88"/>
        <v/>
      </c>
      <c r="BZ79" s="93"/>
      <c r="CA79" s="97"/>
      <c r="CB79" s="101" t="str">
        <f>IF(ISNUMBER(BV79)=FALSE,"",SUM(CC79:CC$98))</f>
        <v/>
      </c>
      <c r="CC79" s="104" t="str">
        <f t="shared" si="105"/>
        <v/>
      </c>
      <c r="CD79" s="133" t="str">
        <f t="shared" si="89"/>
        <v/>
      </c>
      <c r="CE79" s="135" t="str">
        <f t="shared" si="90"/>
        <v/>
      </c>
      <c r="CF79" s="92">
        <f t="shared" si="71"/>
        <v>0</v>
      </c>
      <c r="CG79" s="96">
        <f t="shared" si="72"/>
        <v>0</v>
      </c>
      <c r="CH79" s="100">
        <f t="shared" si="73"/>
        <v>0</v>
      </c>
      <c r="CI79" s="40"/>
      <c r="CJ79" s="180" t="str">
        <f t="shared" si="102"/>
        <v/>
      </c>
      <c r="CK79" s="74"/>
      <c r="CL79" s="47"/>
      <c r="CM79" s="32" t="str">
        <f t="shared" si="91"/>
        <v/>
      </c>
      <c r="CN79" s="93"/>
      <c r="CO79" s="97"/>
      <c r="CP79" s="101" t="str">
        <f>IF(ISNUMBER(CJ79)=FALSE,"",SUM(CQ79:CQ$98))</f>
        <v/>
      </c>
      <c r="CQ79" s="104" t="str">
        <f t="shared" si="103"/>
        <v/>
      </c>
      <c r="CR79" s="134" t="str">
        <f t="shared" si="94"/>
        <v/>
      </c>
      <c r="CS79" s="136" t="str">
        <f t="shared" si="95"/>
        <v/>
      </c>
      <c r="CT79" s="92">
        <f t="shared" si="76"/>
        <v>0</v>
      </c>
      <c r="CU79" s="96">
        <f t="shared" si="77"/>
        <v>0</v>
      </c>
      <c r="CV79" s="100">
        <f t="shared" si="78"/>
        <v>0</v>
      </c>
      <c r="CW79" s="40"/>
      <c r="CX79" s="35"/>
    </row>
    <row r="80" spans="1:102" ht="15" customHeight="1">
      <c r="A80" s="42"/>
      <c r="B80" s="324"/>
      <c r="C80" s="20">
        <v>52</v>
      </c>
      <c r="D80" s="224">
        <f t="shared" si="53"/>
        <v>52</v>
      </c>
      <c r="E80" s="228" t="s">
        <v>119</v>
      </c>
      <c r="F80" s="279">
        <v>1973</v>
      </c>
      <c r="G80" s="226">
        <f t="shared" si="54"/>
        <v>1</v>
      </c>
      <c r="H80" s="226"/>
      <c r="I80" s="225">
        <f t="shared" si="92"/>
        <v>0</v>
      </c>
      <c r="J80" s="128">
        <f t="shared" si="55"/>
        <v>2</v>
      </c>
      <c r="K80" s="130">
        <f t="shared" si="56"/>
        <v>0</v>
      </c>
      <c r="L80" s="227">
        <f t="shared" si="57"/>
        <v>0</v>
      </c>
      <c r="M80" s="66"/>
      <c r="N80" s="163" t="str">
        <f t="shared" si="100"/>
        <v/>
      </c>
      <c r="O80" s="69"/>
      <c r="P80" s="217"/>
      <c r="Q80" s="70"/>
      <c r="R80" s="50" t="str">
        <f t="shared" si="93"/>
        <v/>
      </c>
      <c r="S80" s="93"/>
      <c r="T80" s="97"/>
      <c r="U80" s="101" t="str">
        <f>IF(ISNUMBER(N80)=FALSE,"",SUM(V80:$V$98))</f>
        <v/>
      </c>
      <c r="V80" s="104" t="str">
        <f t="shared" si="106"/>
        <v/>
      </c>
      <c r="W80" s="133" t="str">
        <f t="shared" si="96"/>
        <v/>
      </c>
      <c r="X80" s="135" t="str">
        <f t="shared" si="97"/>
        <v/>
      </c>
      <c r="Y80" s="92">
        <f t="shared" si="58"/>
        <v>0</v>
      </c>
      <c r="Z80" s="96">
        <f t="shared" si="59"/>
        <v>0</v>
      </c>
      <c r="AA80" s="100">
        <f t="shared" si="60"/>
        <v>0</v>
      </c>
      <c r="AB80" s="40"/>
      <c r="AC80" s="171" t="str">
        <f t="shared" ref="AC80:AC87" si="107">IF(AD80="","",C80)</f>
        <v/>
      </c>
      <c r="AD80" s="21"/>
      <c r="AE80" s="47"/>
      <c r="AF80" s="47"/>
      <c r="AG80" s="47"/>
      <c r="AH80" s="32" t="str">
        <f t="shared" si="86"/>
        <v/>
      </c>
      <c r="AI80" s="93"/>
      <c r="AJ80" s="97"/>
      <c r="AK80" s="101" t="str">
        <f>IF(ISNUMBER(AC80)=FALSE,"",SUM(AL80:AL$98))</f>
        <v/>
      </c>
      <c r="AL80" s="104" t="str">
        <f t="shared" ref="AL80:AL98" si="108">IF(ISNUMBER(AC80)=FALSE,"",1)</f>
        <v/>
      </c>
      <c r="AM80" s="134" t="str">
        <f t="shared" si="98"/>
        <v/>
      </c>
      <c r="AN80" s="136" t="str">
        <f t="shared" si="99"/>
        <v/>
      </c>
      <c r="AO80" s="92">
        <f t="shared" si="62"/>
        <v>0</v>
      </c>
      <c r="AP80" s="96">
        <f t="shared" si="63"/>
        <v>0</v>
      </c>
      <c r="AQ80" s="100">
        <f t="shared" si="64"/>
        <v>0</v>
      </c>
      <c r="AR80" s="40"/>
      <c r="AS80" s="236">
        <f t="shared" si="80"/>
        <v>52</v>
      </c>
      <c r="AT80" s="253" t="s">
        <v>137</v>
      </c>
      <c r="AU80" s="240">
        <v>171</v>
      </c>
      <c r="AV80" s="255" t="s">
        <v>177</v>
      </c>
      <c r="AW80" s="249" t="s">
        <v>57</v>
      </c>
      <c r="AX80" s="93"/>
      <c r="AY80" s="97"/>
      <c r="AZ80" s="101">
        <v>0</v>
      </c>
      <c r="BA80" s="104"/>
      <c r="BB80" s="133"/>
      <c r="BC80" s="135"/>
      <c r="BD80" s="92">
        <f t="shared" si="65"/>
        <v>0</v>
      </c>
      <c r="BE80" s="96">
        <f t="shared" si="66"/>
        <v>0</v>
      </c>
      <c r="BF80" s="100">
        <f t="shared" si="67"/>
        <v>0</v>
      </c>
      <c r="BG80" s="40"/>
      <c r="BH80" s="171" t="str">
        <f t="shared" si="101"/>
        <v/>
      </c>
      <c r="BI80" s="74"/>
      <c r="BJ80" s="47"/>
      <c r="BK80" s="32" t="str">
        <f t="shared" si="87"/>
        <v/>
      </c>
      <c r="BL80" s="93"/>
      <c r="BM80" s="97"/>
      <c r="BN80" s="101" t="str">
        <f>IF(ISNUMBER(BH80)=FALSE,"",SUM(BO80:BO$98))</f>
        <v/>
      </c>
      <c r="BO80" s="104" t="str">
        <f t="shared" ref="BO80:BO98" si="109">IF(ISNUMBER(BH80)=FALSE,"",1)</f>
        <v/>
      </c>
      <c r="BP80" s="134" t="str">
        <f t="shared" si="84"/>
        <v/>
      </c>
      <c r="BQ80" s="136" t="str">
        <f t="shared" si="85"/>
        <v/>
      </c>
      <c r="BR80" s="92">
        <f t="shared" si="68"/>
        <v>0</v>
      </c>
      <c r="BS80" s="96">
        <f t="shared" si="69"/>
        <v>0</v>
      </c>
      <c r="BT80" s="100">
        <f t="shared" si="70"/>
        <v>0</v>
      </c>
      <c r="BU80" s="40"/>
      <c r="BV80" s="176" t="str">
        <f t="shared" si="104"/>
        <v/>
      </c>
      <c r="BW80" s="69"/>
      <c r="BX80" s="70"/>
      <c r="BY80" s="50" t="str">
        <f t="shared" si="88"/>
        <v/>
      </c>
      <c r="BZ80" s="93"/>
      <c r="CA80" s="97"/>
      <c r="CB80" s="101" t="str">
        <f>IF(ISNUMBER(BV80)=FALSE,"",SUM(CC80:CC$98))</f>
        <v/>
      </c>
      <c r="CC80" s="104" t="str">
        <f t="shared" si="105"/>
        <v/>
      </c>
      <c r="CD80" s="133" t="str">
        <f t="shared" si="89"/>
        <v/>
      </c>
      <c r="CE80" s="135" t="str">
        <f t="shared" si="90"/>
        <v/>
      </c>
      <c r="CF80" s="92">
        <f t="shared" si="71"/>
        <v>0</v>
      </c>
      <c r="CG80" s="96">
        <f t="shared" si="72"/>
        <v>0</v>
      </c>
      <c r="CH80" s="100">
        <f t="shared" si="73"/>
        <v>0</v>
      </c>
      <c r="CI80" s="40"/>
      <c r="CJ80" s="180" t="str">
        <f t="shared" si="102"/>
        <v/>
      </c>
      <c r="CK80" s="74"/>
      <c r="CL80" s="47"/>
      <c r="CM80" s="32" t="str">
        <f t="shared" si="91"/>
        <v/>
      </c>
      <c r="CN80" s="93"/>
      <c r="CO80" s="97"/>
      <c r="CP80" s="101" t="str">
        <f>IF(ISNUMBER(CJ80)=FALSE,"",SUM(CQ80:CQ$98))</f>
        <v/>
      </c>
      <c r="CQ80" s="104" t="str">
        <f t="shared" si="103"/>
        <v/>
      </c>
      <c r="CR80" s="134" t="str">
        <f t="shared" si="94"/>
        <v/>
      </c>
      <c r="CS80" s="136" t="str">
        <f t="shared" si="95"/>
        <v/>
      </c>
      <c r="CT80" s="92">
        <f t="shared" si="76"/>
        <v>0</v>
      </c>
      <c r="CU80" s="96">
        <f t="shared" si="77"/>
        <v>0</v>
      </c>
      <c r="CV80" s="100">
        <f t="shared" si="78"/>
        <v>0</v>
      </c>
      <c r="CW80" s="40"/>
      <c r="CX80" s="35"/>
    </row>
    <row r="81" spans="1:102" ht="15" customHeight="1">
      <c r="A81" s="42"/>
      <c r="B81" s="324"/>
      <c r="C81" s="20">
        <v>53</v>
      </c>
      <c r="D81" s="224">
        <f t="shared" si="53"/>
        <v>53</v>
      </c>
      <c r="E81" s="256" t="s">
        <v>138</v>
      </c>
      <c r="F81" s="257">
        <v>1974</v>
      </c>
      <c r="G81" s="226">
        <f t="shared" si="54"/>
        <v>1</v>
      </c>
      <c r="H81" s="226"/>
      <c r="I81" s="225">
        <f t="shared" si="92"/>
        <v>0</v>
      </c>
      <c r="J81" s="128">
        <f t="shared" si="55"/>
        <v>2</v>
      </c>
      <c r="K81" s="130">
        <f t="shared" si="56"/>
        <v>0</v>
      </c>
      <c r="L81" s="227">
        <f t="shared" si="57"/>
        <v>0</v>
      </c>
      <c r="M81" s="66"/>
      <c r="N81" s="163" t="str">
        <f t="shared" si="100"/>
        <v/>
      </c>
      <c r="O81" s="69"/>
      <c r="P81" s="217"/>
      <c r="Q81" s="70"/>
      <c r="R81" s="50" t="str">
        <f t="shared" si="93"/>
        <v/>
      </c>
      <c r="S81" s="93"/>
      <c r="T81" s="97"/>
      <c r="U81" s="101" t="str">
        <f>IF(ISNUMBER(N81)=FALSE,"",SUM(V81:$V$98))</f>
        <v/>
      </c>
      <c r="V81" s="104" t="str">
        <f t="shared" si="106"/>
        <v/>
      </c>
      <c r="W81" s="133" t="str">
        <f t="shared" si="96"/>
        <v/>
      </c>
      <c r="X81" s="135" t="str">
        <f t="shared" si="97"/>
        <v/>
      </c>
      <c r="Y81" s="92">
        <f t="shared" si="58"/>
        <v>0</v>
      </c>
      <c r="Z81" s="96">
        <f t="shared" si="59"/>
        <v>0</v>
      </c>
      <c r="AA81" s="100">
        <f t="shared" si="60"/>
        <v>0</v>
      </c>
      <c r="AB81" s="40"/>
      <c r="AC81" s="171" t="str">
        <f t="shared" si="107"/>
        <v/>
      </c>
      <c r="AD81" s="21"/>
      <c r="AE81" s="47"/>
      <c r="AF81" s="47"/>
      <c r="AG81" s="47"/>
      <c r="AH81" s="32" t="str">
        <f t="shared" si="86"/>
        <v/>
      </c>
      <c r="AI81" s="93"/>
      <c r="AJ81" s="97"/>
      <c r="AK81" s="101" t="str">
        <f>IF(ISNUMBER(AC81)=FALSE,"",SUM(AL81:AL$98))</f>
        <v/>
      </c>
      <c r="AL81" s="104" t="str">
        <f t="shared" si="108"/>
        <v/>
      </c>
      <c r="AM81" s="134" t="str">
        <f t="shared" si="98"/>
        <v/>
      </c>
      <c r="AN81" s="136" t="str">
        <f t="shared" si="99"/>
        <v/>
      </c>
      <c r="AO81" s="92">
        <f t="shared" si="62"/>
        <v>0</v>
      </c>
      <c r="AP81" s="96">
        <f t="shared" si="63"/>
        <v>0</v>
      </c>
      <c r="AQ81" s="100">
        <f t="shared" si="64"/>
        <v>0</v>
      </c>
      <c r="AR81" s="40"/>
      <c r="AS81" s="236">
        <f t="shared" si="80"/>
        <v>53</v>
      </c>
      <c r="AT81" s="253" t="s">
        <v>138</v>
      </c>
      <c r="AU81" s="240">
        <v>160</v>
      </c>
      <c r="AV81" s="255" t="s">
        <v>177</v>
      </c>
      <c r="AW81" s="249" t="s">
        <v>57</v>
      </c>
      <c r="AX81" s="93"/>
      <c r="AY81" s="97"/>
      <c r="AZ81" s="101">
        <v>0</v>
      </c>
      <c r="BA81" s="104"/>
      <c r="BB81" s="133"/>
      <c r="BC81" s="135"/>
      <c r="BD81" s="92">
        <f t="shared" si="65"/>
        <v>0</v>
      </c>
      <c r="BE81" s="96">
        <f t="shared" si="66"/>
        <v>0</v>
      </c>
      <c r="BF81" s="100">
        <f t="shared" si="67"/>
        <v>0</v>
      </c>
      <c r="BG81" s="40"/>
      <c r="BH81" s="171" t="str">
        <f t="shared" si="101"/>
        <v/>
      </c>
      <c r="BI81" s="74"/>
      <c r="BJ81" s="47"/>
      <c r="BK81" s="32" t="str">
        <f t="shared" si="87"/>
        <v/>
      </c>
      <c r="BL81" s="93"/>
      <c r="BM81" s="97"/>
      <c r="BN81" s="101" t="str">
        <f>IF(ISNUMBER(BH81)=FALSE,"",SUM(BO81:BO$98))</f>
        <v/>
      </c>
      <c r="BO81" s="104" t="str">
        <f t="shared" si="109"/>
        <v/>
      </c>
      <c r="BP81" s="134" t="str">
        <f t="shared" si="84"/>
        <v/>
      </c>
      <c r="BQ81" s="136" t="str">
        <f t="shared" si="85"/>
        <v/>
      </c>
      <c r="BR81" s="92">
        <f t="shared" si="68"/>
        <v>0</v>
      </c>
      <c r="BS81" s="96">
        <f t="shared" si="69"/>
        <v>0</v>
      </c>
      <c r="BT81" s="100">
        <f t="shared" si="70"/>
        <v>0</v>
      </c>
      <c r="BU81" s="40"/>
      <c r="BV81" s="176" t="str">
        <f t="shared" si="104"/>
        <v/>
      </c>
      <c r="BW81" s="69"/>
      <c r="BX81" s="70"/>
      <c r="BY81" s="50" t="str">
        <f t="shared" si="88"/>
        <v/>
      </c>
      <c r="BZ81" s="93"/>
      <c r="CA81" s="97"/>
      <c r="CB81" s="101" t="str">
        <f>IF(ISNUMBER(BV81)=FALSE,"",SUM(CC81:CC$98))</f>
        <v/>
      </c>
      <c r="CC81" s="104" t="str">
        <f t="shared" si="105"/>
        <v/>
      </c>
      <c r="CD81" s="133" t="str">
        <f t="shared" si="89"/>
        <v/>
      </c>
      <c r="CE81" s="135" t="str">
        <f t="shared" si="90"/>
        <v/>
      </c>
      <c r="CF81" s="92">
        <f t="shared" si="71"/>
        <v>0</v>
      </c>
      <c r="CG81" s="96">
        <f t="shared" si="72"/>
        <v>0</v>
      </c>
      <c r="CH81" s="100">
        <f t="shared" si="73"/>
        <v>0</v>
      </c>
      <c r="CI81" s="40"/>
      <c r="CJ81" s="180" t="str">
        <f t="shared" si="102"/>
        <v/>
      </c>
      <c r="CK81" s="74"/>
      <c r="CL81" s="47"/>
      <c r="CM81" s="32" t="str">
        <f t="shared" si="91"/>
        <v/>
      </c>
      <c r="CN81" s="93"/>
      <c r="CO81" s="97"/>
      <c r="CP81" s="101" t="str">
        <f>IF(ISNUMBER(CJ81)=FALSE,"",SUM(CQ81:CQ$98))</f>
        <v/>
      </c>
      <c r="CQ81" s="104" t="str">
        <f t="shared" si="103"/>
        <v/>
      </c>
      <c r="CR81" s="134" t="str">
        <f t="shared" si="94"/>
        <v/>
      </c>
      <c r="CS81" s="136" t="str">
        <f t="shared" si="95"/>
        <v/>
      </c>
      <c r="CT81" s="92">
        <f t="shared" si="76"/>
        <v>0</v>
      </c>
      <c r="CU81" s="96">
        <f t="shared" si="77"/>
        <v>0</v>
      </c>
      <c r="CV81" s="100">
        <f t="shared" si="78"/>
        <v>0</v>
      </c>
      <c r="CW81" s="40"/>
      <c r="CX81" s="35"/>
    </row>
    <row r="82" spans="1:102" ht="15" customHeight="1">
      <c r="A82" s="42"/>
      <c r="B82" s="324"/>
      <c r="C82" s="20">
        <v>54</v>
      </c>
      <c r="D82" s="224">
        <f t="shared" si="53"/>
        <v>54</v>
      </c>
      <c r="E82" s="228" t="s">
        <v>74</v>
      </c>
      <c r="F82" s="279">
        <v>1979</v>
      </c>
      <c r="G82" s="226">
        <f t="shared" si="54"/>
        <v>1</v>
      </c>
      <c r="H82" s="226"/>
      <c r="I82" s="225">
        <f t="shared" si="92"/>
        <v>0</v>
      </c>
      <c r="J82" s="128">
        <f t="shared" si="55"/>
        <v>1</v>
      </c>
      <c r="K82" s="130">
        <f t="shared" si="56"/>
        <v>0</v>
      </c>
      <c r="L82" s="227">
        <f t="shared" si="57"/>
        <v>0</v>
      </c>
      <c r="M82" s="66"/>
      <c r="N82" s="163" t="str">
        <f t="shared" si="100"/>
        <v/>
      </c>
      <c r="O82" s="69"/>
      <c r="P82" s="217"/>
      <c r="Q82" s="70"/>
      <c r="R82" s="50" t="str">
        <f t="shared" si="93"/>
        <v/>
      </c>
      <c r="S82" s="93"/>
      <c r="T82" s="97"/>
      <c r="U82" s="101" t="str">
        <f>IF(ISNUMBER(N82)=FALSE,"",SUM(V82:$V$98))</f>
        <v/>
      </c>
      <c r="V82" s="104" t="str">
        <f t="shared" si="106"/>
        <v/>
      </c>
      <c r="W82" s="133" t="str">
        <f t="shared" si="96"/>
        <v/>
      </c>
      <c r="X82" s="135" t="str">
        <f t="shared" si="97"/>
        <v/>
      </c>
      <c r="Y82" s="92">
        <f t="shared" si="58"/>
        <v>0</v>
      </c>
      <c r="Z82" s="96">
        <f t="shared" si="59"/>
        <v>0</v>
      </c>
      <c r="AA82" s="100">
        <f t="shared" si="60"/>
        <v>0</v>
      </c>
      <c r="AB82" s="40"/>
      <c r="AC82" s="171" t="str">
        <f t="shared" si="107"/>
        <v/>
      </c>
      <c r="AD82" s="21"/>
      <c r="AE82" s="47"/>
      <c r="AF82" s="47"/>
      <c r="AG82" s="47"/>
      <c r="AH82" s="32" t="str">
        <f t="shared" si="86"/>
        <v/>
      </c>
      <c r="AI82" s="93"/>
      <c r="AJ82" s="97"/>
      <c r="AK82" s="101" t="str">
        <f>IF(ISNUMBER(AC82)=FALSE,"",SUM(AL82:AL$98))</f>
        <v/>
      </c>
      <c r="AL82" s="104" t="str">
        <f t="shared" si="108"/>
        <v/>
      </c>
      <c r="AM82" s="134" t="str">
        <f t="shared" si="98"/>
        <v/>
      </c>
      <c r="AN82" s="136" t="str">
        <f t="shared" si="99"/>
        <v/>
      </c>
      <c r="AO82" s="92">
        <f t="shared" si="62"/>
        <v>0</v>
      </c>
      <c r="AP82" s="96">
        <f t="shared" si="63"/>
        <v>0</v>
      </c>
      <c r="AQ82" s="100">
        <f t="shared" si="64"/>
        <v>0</v>
      </c>
      <c r="AR82" s="40"/>
      <c r="AS82" s="236">
        <f t="shared" si="80"/>
        <v>54</v>
      </c>
      <c r="AT82" s="253" t="s">
        <v>139</v>
      </c>
      <c r="AU82" s="240">
        <v>145</v>
      </c>
      <c r="AV82" s="255" t="s">
        <v>177</v>
      </c>
      <c r="AW82" s="249" t="s">
        <v>57</v>
      </c>
      <c r="AX82" s="93"/>
      <c r="AY82" s="97"/>
      <c r="AZ82" s="101">
        <v>0</v>
      </c>
      <c r="BA82" s="104"/>
      <c r="BB82" s="133"/>
      <c r="BC82" s="135"/>
      <c r="BD82" s="92">
        <f t="shared" si="65"/>
        <v>0</v>
      </c>
      <c r="BE82" s="96">
        <f t="shared" si="66"/>
        <v>0</v>
      </c>
      <c r="BF82" s="100">
        <f t="shared" si="67"/>
        <v>0</v>
      </c>
      <c r="BG82" s="40"/>
      <c r="BH82" s="171" t="str">
        <f t="shared" si="101"/>
        <v/>
      </c>
      <c r="BI82" s="74"/>
      <c r="BJ82" s="47"/>
      <c r="BK82" s="32" t="str">
        <f t="shared" si="87"/>
        <v/>
      </c>
      <c r="BL82" s="93"/>
      <c r="BM82" s="97"/>
      <c r="BN82" s="101" t="str">
        <f>IF(ISNUMBER(BH82)=FALSE,"",SUM(BO82:BO$98))</f>
        <v/>
      </c>
      <c r="BO82" s="104" t="str">
        <f t="shared" si="109"/>
        <v/>
      </c>
      <c r="BP82" s="134" t="str">
        <f t="shared" si="84"/>
        <v/>
      </c>
      <c r="BQ82" s="136" t="str">
        <f t="shared" si="85"/>
        <v/>
      </c>
      <c r="BR82" s="92">
        <f t="shared" si="68"/>
        <v>0</v>
      </c>
      <c r="BS82" s="96">
        <f t="shared" si="69"/>
        <v>0</v>
      </c>
      <c r="BT82" s="100">
        <f t="shared" si="70"/>
        <v>0</v>
      </c>
      <c r="BU82" s="40"/>
      <c r="BV82" s="176" t="str">
        <f t="shared" si="104"/>
        <v/>
      </c>
      <c r="BW82" s="69"/>
      <c r="BX82" s="70"/>
      <c r="BY82" s="50" t="str">
        <f t="shared" si="88"/>
        <v/>
      </c>
      <c r="BZ82" s="93"/>
      <c r="CA82" s="97"/>
      <c r="CB82" s="101" t="str">
        <f>IF(ISNUMBER(BV82)=FALSE,"",SUM(CC82:CC$98))</f>
        <v/>
      </c>
      <c r="CC82" s="104" t="str">
        <f t="shared" si="105"/>
        <v/>
      </c>
      <c r="CD82" s="133" t="str">
        <f t="shared" si="89"/>
        <v/>
      </c>
      <c r="CE82" s="135" t="str">
        <f t="shared" si="90"/>
        <v/>
      </c>
      <c r="CF82" s="92">
        <f t="shared" si="71"/>
        <v>0</v>
      </c>
      <c r="CG82" s="96">
        <f t="shared" si="72"/>
        <v>0</v>
      </c>
      <c r="CH82" s="100">
        <f t="shared" si="73"/>
        <v>0</v>
      </c>
      <c r="CI82" s="40"/>
      <c r="CJ82" s="180" t="str">
        <f t="shared" si="102"/>
        <v/>
      </c>
      <c r="CK82" s="74"/>
      <c r="CL82" s="47"/>
      <c r="CM82" s="32" t="str">
        <f t="shared" si="91"/>
        <v/>
      </c>
      <c r="CN82" s="93"/>
      <c r="CO82" s="97"/>
      <c r="CP82" s="101" t="str">
        <f>IF(ISNUMBER(CJ82)=FALSE,"",SUM(CQ82:CQ$98))</f>
        <v/>
      </c>
      <c r="CQ82" s="104" t="str">
        <f t="shared" si="103"/>
        <v/>
      </c>
      <c r="CR82" s="134" t="str">
        <f t="shared" si="94"/>
        <v/>
      </c>
      <c r="CS82" s="136" t="str">
        <f t="shared" si="95"/>
        <v/>
      </c>
      <c r="CT82" s="92">
        <f t="shared" si="76"/>
        <v>0</v>
      </c>
      <c r="CU82" s="96">
        <f t="shared" si="77"/>
        <v>0</v>
      </c>
      <c r="CV82" s="100">
        <f t="shared" si="78"/>
        <v>0</v>
      </c>
      <c r="CW82" s="40"/>
      <c r="CX82" s="35"/>
    </row>
    <row r="83" spans="1:102" ht="15" customHeight="1">
      <c r="A83" s="42"/>
      <c r="B83" s="324"/>
      <c r="C83" s="20">
        <v>55</v>
      </c>
      <c r="D83" s="224">
        <f t="shared" si="53"/>
        <v>55</v>
      </c>
      <c r="E83" s="20" t="s">
        <v>49</v>
      </c>
      <c r="F83" s="280">
        <v>1982</v>
      </c>
      <c r="G83" s="115">
        <f t="shared" si="54"/>
        <v>1</v>
      </c>
      <c r="H83" s="115"/>
      <c r="I83" s="20">
        <f t="shared" si="92"/>
        <v>0</v>
      </c>
      <c r="J83" s="128">
        <f t="shared" si="55"/>
        <v>1</v>
      </c>
      <c r="K83" s="130">
        <f t="shared" si="56"/>
        <v>0</v>
      </c>
      <c r="L83" s="227">
        <f t="shared" si="57"/>
        <v>0</v>
      </c>
      <c r="M83" s="66"/>
      <c r="N83" s="163" t="str">
        <f t="shared" si="100"/>
        <v/>
      </c>
      <c r="O83" s="69"/>
      <c r="P83" s="217"/>
      <c r="Q83" s="70"/>
      <c r="R83" s="50" t="str">
        <f t="shared" si="93"/>
        <v/>
      </c>
      <c r="S83" s="93"/>
      <c r="T83" s="97"/>
      <c r="U83" s="101" t="str">
        <f>IF(ISNUMBER(N83)=FALSE,"",SUM(V83:$V$98))</f>
        <v/>
      </c>
      <c r="V83" s="104" t="str">
        <f t="shared" si="106"/>
        <v/>
      </c>
      <c r="W83" s="133" t="str">
        <f t="shared" si="96"/>
        <v/>
      </c>
      <c r="X83" s="135" t="str">
        <f t="shared" si="97"/>
        <v/>
      </c>
      <c r="Y83" s="92">
        <f t="shared" si="58"/>
        <v>0</v>
      </c>
      <c r="Z83" s="96">
        <f t="shared" si="59"/>
        <v>0</v>
      </c>
      <c r="AA83" s="100">
        <f t="shared" si="60"/>
        <v>0</v>
      </c>
      <c r="AB83" s="40"/>
      <c r="AC83" s="171" t="str">
        <f t="shared" si="107"/>
        <v/>
      </c>
      <c r="AD83" s="21"/>
      <c r="AE83" s="47"/>
      <c r="AF83" s="47"/>
      <c r="AG83" s="47"/>
      <c r="AH83" s="32" t="str">
        <f t="shared" si="86"/>
        <v/>
      </c>
      <c r="AI83" s="93"/>
      <c r="AJ83" s="97"/>
      <c r="AK83" s="101" t="str">
        <f>IF(ISNUMBER(AC83)=FALSE,"",SUM(AL83:AL$98))</f>
        <v/>
      </c>
      <c r="AL83" s="104" t="str">
        <f t="shared" si="108"/>
        <v/>
      </c>
      <c r="AM83" s="134" t="str">
        <f t="shared" si="98"/>
        <v/>
      </c>
      <c r="AN83" s="136" t="str">
        <f t="shared" si="99"/>
        <v/>
      </c>
      <c r="AO83" s="92">
        <f t="shared" si="62"/>
        <v>0</v>
      </c>
      <c r="AP83" s="96">
        <f t="shared" si="63"/>
        <v>0</v>
      </c>
      <c r="AQ83" s="100">
        <f t="shared" si="64"/>
        <v>0</v>
      </c>
      <c r="AR83" s="40"/>
      <c r="AS83" s="236">
        <f t="shared" si="80"/>
        <v>55</v>
      </c>
      <c r="AT83" s="253" t="s">
        <v>140</v>
      </c>
      <c r="AU83" s="240">
        <v>100</v>
      </c>
      <c r="AV83" s="255" t="s">
        <v>177</v>
      </c>
      <c r="AW83" s="249" t="s">
        <v>57</v>
      </c>
      <c r="AX83" s="93"/>
      <c r="AY83" s="97"/>
      <c r="AZ83" s="101">
        <v>0</v>
      </c>
      <c r="BA83" s="104"/>
      <c r="BB83" s="133"/>
      <c r="BC83" s="135"/>
      <c r="BD83" s="92">
        <f t="shared" si="65"/>
        <v>0</v>
      </c>
      <c r="BE83" s="96">
        <f t="shared" si="66"/>
        <v>0</v>
      </c>
      <c r="BF83" s="100">
        <f t="shared" si="67"/>
        <v>0</v>
      </c>
      <c r="BG83" s="40"/>
      <c r="BH83" s="171" t="str">
        <f t="shared" si="101"/>
        <v/>
      </c>
      <c r="BI83" s="74"/>
      <c r="BJ83" s="47"/>
      <c r="BK83" s="32" t="str">
        <f t="shared" si="87"/>
        <v/>
      </c>
      <c r="BL83" s="93"/>
      <c r="BM83" s="97"/>
      <c r="BN83" s="101" t="str">
        <f>IF(ISNUMBER(BH83)=FALSE,"",SUM(BO83:BO$98))</f>
        <v/>
      </c>
      <c r="BO83" s="104" t="str">
        <f t="shared" si="109"/>
        <v/>
      </c>
      <c r="BP83" s="134" t="str">
        <f t="shared" si="84"/>
        <v/>
      </c>
      <c r="BQ83" s="136" t="str">
        <f t="shared" si="85"/>
        <v/>
      </c>
      <c r="BR83" s="92">
        <f t="shared" si="68"/>
        <v>0</v>
      </c>
      <c r="BS83" s="96">
        <f t="shared" si="69"/>
        <v>0</v>
      </c>
      <c r="BT83" s="100">
        <f t="shared" si="70"/>
        <v>0</v>
      </c>
      <c r="BU83" s="40"/>
      <c r="BV83" s="176" t="str">
        <f t="shared" si="104"/>
        <v/>
      </c>
      <c r="BW83" s="69"/>
      <c r="BX83" s="70"/>
      <c r="BY83" s="50" t="str">
        <f t="shared" si="88"/>
        <v/>
      </c>
      <c r="BZ83" s="93"/>
      <c r="CA83" s="97"/>
      <c r="CB83" s="101" t="str">
        <f>IF(ISNUMBER(BV83)=FALSE,"",SUM(CC83:CC$98))</f>
        <v/>
      </c>
      <c r="CC83" s="104" t="str">
        <f t="shared" si="105"/>
        <v/>
      </c>
      <c r="CD83" s="133" t="str">
        <f t="shared" si="89"/>
        <v/>
      </c>
      <c r="CE83" s="135" t="str">
        <f t="shared" si="90"/>
        <v/>
      </c>
      <c r="CF83" s="92">
        <f t="shared" si="71"/>
        <v>0</v>
      </c>
      <c r="CG83" s="96">
        <f t="shared" si="72"/>
        <v>0</v>
      </c>
      <c r="CH83" s="100">
        <f t="shared" si="73"/>
        <v>0</v>
      </c>
      <c r="CI83" s="40"/>
      <c r="CJ83" s="180" t="str">
        <f t="shared" si="102"/>
        <v/>
      </c>
      <c r="CK83" s="74"/>
      <c r="CL83" s="47"/>
      <c r="CM83" s="32" t="str">
        <f t="shared" si="91"/>
        <v/>
      </c>
      <c r="CN83" s="93"/>
      <c r="CO83" s="97"/>
      <c r="CP83" s="101" t="str">
        <f>IF(ISNUMBER(CJ83)=FALSE,"",SUM(CQ83:CQ$98))</f>
        <v/>
      </c>
      <c r="CQ83" s="104" t="str">
        <f t="shared" si="103"/>
        <v/>
      </c>
      <c r="CR83" s="134" t="str">
        <f t="shared" si="94"/>
        <v/>
      </c>
      <c r="CS83" s="136" t="str">
        <f t="shared" si="95"/>
        <v/>
      </c>
      <c r="CT83" s="92">
        <f t="shared" si="76"/>
        <v>0</v>
      </c>
      <c r="CU83" s="96">
        <f t="shared" si="77"/>
        <v>0</v>
      </c>
      <c r="CV83" s="100">
        <f t="shared" si="78"/>
        <v>0</v>
      </c>
      <c r="CW83" s="40"/>
      <c r="CX83" s="35"/>
    </row>
    <row r="84" spans="1:102" ht="15" customHeight="1">
      <c r="A84" s="42"/>
      <c r="B84" s="324"/>
      <c r="C84" s="20">
        <v>56</v>
      </c>
      <c r="D84" s="224">
        <f t="shared" si="53"/>
        <v>56</v>
      </c>
      <c r="E84" s="256" t="s">
        <v>120</v>
      </c>
      <c r="F84" s="278">
        <v>1979</v>
      </c>
      <c r="G84" s="226">
        <f t="shared" si="54"/>
        <v>1</v>
      </c>
      <c r="H84" s="226"/>
      <c r="I84" s="225">
        <f t="shared" si="92"/>
        <v>0</v>
      </c>
      <c r="J84" s="128">
        <f t="shared" si="55"/>
        <v>0</v>
      </c>
      <c r="K84" s="130">
        <f t="shared" si="56"/>
        <v>15</v>
      </c>
      <c r="L84" s="227">
        <f t="shared" si="57"/>
        <v>0</v>
      </c>
      <c r="M84" s="66"/>
      <c r="N84" s="163" t="str">
        <f t="shared" si="100"/>
        <v/>
      </c>
      <c r="O84" s="69"/>
      <c r="P84" s="217"/>
      <c r="Q84" s="70"/>
      <c r="R84" s="50" t="str">
        <f t="shared" si="93"/>
        <v/>
      </c>
      <c r="S84" s="93"/>
      <c r="T84" s="97"/>
      <c r="U84" s="101" t="str">
        <f>IF(ISNUMBER(N84)=FALSE,"",SUM(V84:$V$98))</f>
        <v/>
      </c>
      <c r="V84" s="104" t="str">
        <f t="shared" si="106"/>
        <v/>
      </c>
      <c r="W84" s="133" t="str">
        <f t="shared" si="96"/>
        <v/>
      </c>
      <c r="X84" s="135" t="str">
        <f t="shared" si="97"/>
        <v/>
      </c>
      <c r="Y84" s="92">
        <f t="shared" si="58"/>
        <v>0</v>
      </c>
      <c r="Z84" s="96">
        <f t="shared" si="59"/>
        <v>0</v>
      </c>
      <c r="AA84" s="100">
        <f t="shared" si="60"/>
        <v>0</v>
      </c>
      <c r="AB84" s="40"/>
      <c r="AC84" s="171" t="str">
        <f t="shared" si="107"/>
        <v/>
      </c>
      <c r="AD84" s="21"/>
      <c r="AE84" s="47"/>
      <c r="AF84" s="47"/>
      <c r="AG84" s="47"/>
      <c r="AH84" s="32" t="str">
        <f t="shared" si="86"/>
        <v/>
      </c>
      <c r="AI84" s="93"/>
      <c r="AJ84" s="97"/>
      <c r="AK84" s="101" t="str">
        <f>IF(ISNUMBER(AC84)=FALSE,"",SUM(AL84:AL$98))</f>
        <v/>
      </c>
      <c r="AL84" s="104" t="str">
        <f t="shared" si="108"/>
        <v/>
      </c>
      <c r="AM84" s="134" t="str">
        <f t="shared" si="98"/>
        <v/>
      </c>
      <c r="AN84" s="136" t="str">
        <f t="shared" si="99"/>
        <v/>
      </c>
      <c r="AO84" s="92">
        <f t="shared" si="62"/>
        <v>0</v>
      </c>
      <c r="AP84" s="96">
        <f t="shared" si="63"/>
        <v>0</v>
      </c>
      <c r="AQ84" s="100">
        <f t="shared" si="64"/>
        <v>0</v>
      </c>
      <c r="AR84" s="40"/>
      <c r="AS84" s="236">
        <f t="shared" si="80"/>
        <v>56</v>
      </c>
      <c r="AT84" s="253" t="s">
        <v>141</v>
      </c>
      <c r="AU84" s="240"/>
      <c r="AV84" s="255" t="s">
        <v>177</v>
      </c>
      <c r="AW84" s="249" t="s">
        <v>57</v>
      </c>
      <c r="AX84" s="93"/>
      <c r="AY84" s="97"/>
      <c r="AZ84" s="101">
        <v>0</v>
      </c>
      <c r="BA84" s="104"/>
      <c r="BB84" s="133"/>
      <c r="BC84" s="135"/>
      <c r="BD84" s="92">
        <f t="shared" si="65"/>
        <v>0</v>
      </c>
      <c r="BE84" s="96">
        <f t="shared" si="66"/>
        <v>0</v>
      </c>
      <c r="BF84" s="100">
        <f t="shared" si="67"/>
        <v>0</v>
      </c>
      <c r="BG84" s="40"/>
      <c r="BH84" s="171" t="str">
        <f t="shared" si="101"/>
        <v/>
      </c>
      <c r="BI84" s="74"/>
      <c r="BJ84" s="47"/>
      <c r="BK84" s="32" t="str">
        <f t="shared" si="87"/>
        <v/>
      </c>
      <c r="BL84" s="93"/>
      <c r="BM84" s="97"/>
      <c r="BN84" s="101" t="str">
        <f>IF(ISNUMBER(BH84)=FALSE,"",SUM(BO84:BO$98))</f>
        <v/>
      </c>
      <c r="BO84" s="104" t="str">
        <f t="shared" si="109"/>
        <v/>
      </c>
      <c r="BP84" s="134" t="str">
        <f t="shared" si="84"/>
        <v/>
      </c>
      <c r="BQ84" s="136" t="str">
        <f t="shared" si="85"/>
        <v/>
      </c>
      <c r="BR84" s="92">
        <f t="shared" si="68"/>
        <v>0</v>
      </c>
      <c r="BS84" s="96">
        <f t="shared" si="69"/>
        <v>0</v>
      </c>
      <c r="BT84" s="100">
        <f t="shared" si="70"/>
        <v>0</v>
      </c>
      <c r="BU84" s="40"/>
      <c r="BV84" s="176" t="str">
        <f t="shared" si="104"/>
        <v/>
      </c>
      <c r="BW84" s="69"/>
      <c r="BX84" s="70"/>
      <c r="BY84" s="50" t="str">
        <f t="shared" si="88"/>
        <v/>
      </c>
      <c r="BZ84" s="93"/>
      <c r="CA84" s="97"/>
      <c r="CB84" s="101" t="str">
        <f>IF(ISNUMBER(BV84)=FALSE,"",SUM(CC84:CC$98))</f>
        <v/>
      </c>
      <c r="CC84" s="104" t="str">
        <f t="shared" si="105"/>
        <v/>
      </c>
      <c r="CD84" s="133" t="str">
        <f t="shared" si="89"/>
        <v/>
      </c>
      <c r="CE84" s="135" t="str">
        <f t="shared" si="90"/>
        <v/>
      </c>
      <c r="CF84" s="92">
        <f t="shared" si="71"/>
        <v>0</v>
      </c>
      <c r="CG84" s="96">
        <f t="shared" si="72"/>
        <v>0</v>
      </c>
      <c r="CH84" s="100">
        <f t="shared" si="73"/>
        <v>0</v>
      </c>
      <c r="CI84" s="40"/>
      <c r="CJ84" s="180" t="str">
        <f t="shared" si="102"/>
        <v/>
      </c>
      <c r="CK84" s="74"/>
      <c r="CL84" s="47"/>
      <c r="CM84" s="32" t="str">
        <f t="shared" si="91"/>
        <v/>
      </c>
      <c r="CN84" s="93"/>
      <c r="CO84" s="97"/>
      <c r="CP84" s="101" t="str">
        <f>IF(ISNUMBER(CJ84)=FALSE,"",SUM(CQ84:CQ$98))</f>
        <v/>
      </c>
      <c r="CQ84" s="104" t="str">
        <f t="shared" si="103"/>
        <v/>
      </c>
      <c r="CR84" s="134" t="str">
        <f t="shared" si="94"/>
        <v/>
      </c>
      <c r="CS84" s="136" t="str">
        <f t="shared" si="95"/>
        <v/>
      </c>
      <c r="CT84" s="92">
        <f t="shared" si="76"/>
        <v>0</v>
      </c>
      <c r="CU84" s="96">
        <f t="shared" si="77"/>
        <v>0</v>
      </c>
      <c r="CV84" s="100">
        <f t="shared" si="78"/>
        <v>0</v>
      </c>
      <c r="CW84" s="40"/>
      <c r="CX84" s="35"/>
    </row>
    <row r="85" spans="1:102" ht="15" customHeight="1">
      <c r="A85" s="42"/>
      <c r="B85" s="324"/>
      <c r="C85" s="20">
        <v>57</v>
      </c>
      <c r="D85" s="224">
        <f t="shared" si="53"/>
        <v>57</v>
      </c>
      <c r="E85" s="256" t="s">
        <v>121</v>
      </c>
      <c r="F85" s="278">
        <v>1971</v>
      </c>
      <c r="G85" s="226">
        <f t="shared" si="54"/>
        <v>1</v>
      </c>
      <c r="H85" s="226"/>
      <c r="I85" s="225">
        <f t="shared" si="92"/>
        <v>0</v>
      </c>
      <c r="J85" s="128">
        <f t="shared" si="55"/>
        <v>0</v>
      </c>
      <c r="K85" s="130">
        <f t="shared" si="56"/>
        <v>14</v>
      </c>
      <c r="L85" s="227">
        <f t="shared" si="57"/>
        <v>0</v>
      </c>
      <c r="M85" s="66"/>
      <c r="N85" s="163" t="str">
        <f t="shared" si="100"/>
        <v/>
      </c>
      <c r="O85" s="69"/>
      <c r="P85" s="217"/>
      <c r="Q85" s="70"/>
      <c r="R85" s="50" t="str">
        <f t="shared" si="93"/>
        <v/>
      </c>
      <c r="S85" s="93"/>
      <c r="T85" s="97"/>
      <c r="U85" s="101" t="str">
        <f>IF(ISNUMBER(N85)=FALSE,"",SUM(V85:$V$98))</f>
        <v/>
      </c>
      <c r="V85" s="104" t="str">
        <f t="shared" si="106"/>
        <v/>
      </c>
      <c r="W85" s="133" t="str">
        <f t="shared" si="96"/>
        <v/>
      </c>
      <c r="X85" s="135" t="str">
        <f t="shared" si="97"/>
        <v/>
      </c>
      <c r="Y85" s="92">
        <f t="shared" si="58"/>
        <v>0</v>
      </c>
      <c r="Z85" s="96">
        <f t="shared" si="59"/>
        <v>0</v>
      </c>
      <c r="AA85" s="100">
        <f t="shared" si="60"/>
        <v>0</v>
      </c>
      <c r="AB85" s="40"/>
      <c r="AC85" s="171" t="str">
        <f t="shared" si="107"/>
        <v/>
      </c>
      <c r="AD85" s="21"/>
      <c r="AE85" s="47"/>
      <c r="AF85" s="47"/>
      <c r="AG85" s="47"/>
      <c r="AH85" s="32" t="str">
        <f t="shared" si="86"/>
        <v/>
      </c>
      <c r="AI85" s="93"/>
      <c r="AJ85" s="97"/>
      <c r="AK85" s="101" t="str">
        <f>IF(ISNUMBER(AC85)=FALSE,"",SUM(AL85:AL$98))</f>
        <v/>
      </c>
      <c r="AL85" s="104" t="str">
        <f t="shared" si="108"/>
        <v/>
      </c>
      <c r="AM85" s="134" t="str">
        <f t="shared" si="98"/>
        <v/>
      </c>
      <c r="AN85" s="136" t="str">
        <f t="shared" si="99"/>
        <v/>
      </c>
      <c r="AO85" s="92">
        <f t="shared" si="62"/>
        <v>0</v>
      </c>
      <c r="AP85" s="96">
        <f t="shared" si="63"/>
        <v>0</v>
      </c>
      <c r="AQ85" s="100">
        <f t="shared" si="64"/>
        <v>0</v>
      </c>
      <c r="AR85" s="40"/>
      <c r="AS85" s="236">
        <f t="shared" si="80"/>
        <v>57</v>
      </c>
      <c r="AT85" s="253" t="s">
        <v>50</v>
      </c>
      <c r="AU85" s="240"/>
      <c r="AV85" s="255" t="s">
        <v>177</v>
      </c>
      <c r="AW85" s="249" t="s">
        <v>57</v>
      </c>
      <c r="AX85" s="93"/>
      <c r="AY85" s="97"/>
      <c r="AZ85" s="101">
        <v>0</v>
      </c>
      <c r="BA85" s="104"/>
      <c r="BB85" s="133">
        <v>18</v>
      </c>
      <c r="BC85" s="135">
        <v>8</v>
      </c>
      <c r="BD85" s="92">
        <f t="shared" si="65"/>
        <v>0</v>
      </c>
      <c r="BE85" s="96">
        <f t="shared" si="66"/>
        <v>0</v>
      </c>
      <c r="BF85" s="100">
        <f t="shared" si="67"/>
        <v>0</v>
      </c>
      <c r="BG85" s="40"/>
      <c r="BH85" s="171" t="str">
        <f t="shared" si="101"/>
        <v/>
      </c>
      <c r="BI85" s="74"/>
      <c r="BJ85" s="47"/>
      <c r="BK85" s="32" t="str">
        <f t="shared" si="87"/>
        <v/>
      </c>
      <c r="BL85" s="93"/>
      <c r="BM85" s="97"/>
      <c r="BN85" s="101" t="str">
        <f>IF(ISNUMBER(BH85)=FALSE,"",SUM(BO85:BO$98))</f>
        <v/>
      </c>
      <c r="BO85" s="104" t="str">
        <f t="shared" si="109"/>
        <v/>
      </c>
      <c r="BP85" s="134" t="str">
        <f t="shared" si="84"/>
        <v/>
      </c>
      <c r="BQ85" s="136" t="str">
        <f t="shared" si="85"/>
        <v/>
      </c>
      <c r="BR85" s="92">
        <f t="shared" si="68"/>
        <v>0</v>
      </c>
      <c r="BS85" s="96">
        <f t="shared" si="69"/>
        <v>0</v>
      </c>
      <c r="BT85" s="100">
        <f t="shared" si="70"/>
        <v>0</v>
      </c>
      <c r="BU85" s="40"/>
      <c r="BV85" s="176" t="str">
        <f t="shared" si="104"/>
        <v/>
      </c>
      <c r="BW85" s="69"/>
      <c r="BX85" s="70"/>
      <c r="BY85" s="50" t="str">
        <f t="shared" si="88"/>
        <v/>
      </c>
      <c r="BZ85" s="93"/>
      <c r="CA85" s="97"/>
      <c r="CB85" s="101" t="str">
        <f>IF(ISNUMBER(BV85)=FALSE,"",SUM(CC85:CC$98))</f>
        <v/>
      </c>
      <c r="CC85" s="104" t="str">
        <f t="shared" si="105"/>
        <v/>
      </c>
      <c r="CD85" s="133" t="str">
        <f t="shared" si="89"/>
        <v/>
      </c>
      <c r="CE85" s="135" t="str">
        <f t="shared" si="90"/>
        <v/>
      </c>
      <c r="CF85" s="92">
        <f t="shared" si="71"/>
        <v>0</v>
      </c>
      <c r="CG85" s="96">
        <f t="shared" si="72"/>
        <v>0</v>
      </c>
      <c r="CH85" s="100">
        <f t="shared" si="73"/>
        <v>0</v>
      </c>
      <c r="CI85" s="40"/>
      <c r="CJ85" s="180" t="str">
        <f t="shared" si="102"/>
        <v/>
      </c>
      <c r="CK85" s="74"/>
      <c r="CL85" s="47"/>
      <c r="CM85" s="32" t="str">
        <f t="shared" si="91"/>
        <v/>
      </c>
      <c r="CN85" s="93"/>
      <c r="CO85" s="97"/>
      <c r="CP85" s="101" t="str">
        <f>IF(ISNUMBER(CJ85)=FALSE,"",SUM(CQ85:CQ$98))</f>
        <v/>
      </c>
      <c r="CQ85" s="104" t="str">
        <f t="shared" si="103"/>
        <v/>
      </c>
      <c r="CR85" s="134" t="str">
        <f t="shared" si="94"/>
        <v/>
      </c>
      <c r="CS85" s="136" t="str">
        <f t="shared" si="95"/>
        <v/>
      </c>
      <c r="CT85" s="92">
        <f t="shared" si="76"/>
        <v>0</v>
      </c>
      <c r="CU85" s="96">
        <f t="shared" si="77"/>
        <v>0</v>
      </c>
      <c r="CV85" s="100">
        <f t="shared" si="78"/>
        <v>0</v>
      </c>
      <c r="CW85" s="40"/>
      <c r="CX85" s="35"/>
    </row>
    <row r="86" spans="1:102" ht="15" customHeight="1">
      <c r="A86" s="42"/>
      <c r="B86" s="324"/>
      <c r="C86" s="20">
        <v>58</v>
      </c>
      <c r="D86" s="224">
        <f t="shared" si="53"/>
        <v>58</v>
      </c>
      <c r="E86" s="256" t="s">
        <v>122</v>
      </c>
      <c r="F86" s="278">
        <v>1972</v>
      </c>
      <c r="G86" s="226">
        <f t="shared" si="54"/>
        <v>1</v>
      </c>
      <c r="H86" s="226"/>
      <c r="I86" s="225">
        <f t="shared" si="92"/>
        <v>0</v>
      </c>
      <c r="J86" s="128">
        <f t="shared" si="55"/>
        <v>0</v>
      </c>
      <c r="K86" s="130">
        <f t="shared" si="56"/>
        <v>13</v>
      </c>
      <c r="L86" s="227">
        <f t="shared" si="57"/>
        <v>0</v>
      </c>
      <c r="M86" s="66"/>
      <c r="N86" s="163" t="str">
        <f t="shared" si="100"/>
        <v/>
      </c>
      <c r="O86" s="69"/>
      <c r="P86" s="217"/>
      <c r="Q86" s="70"/>
      <c r="R86" s="50" t="str">
        <f t="shared" si="93"/>
        <v/>
      </c>
      <c r="S86" s="93"/>
      <c r="T86" s="97"/>
      <c r="U86" s="101" t="str">
        <f>IF(ISNUMBER(N86)=FALSE,"",SUM(V86:$V$98))</f>
        <v/>
      </c>
      <c r="V86" s="104" t="str">
        <f t="shared" si="106"/>
        <v/>
      </c>
      <c r="W86" s="133" t="str">
        <f t="shared" si="96"/>
        <v/>
      </c>
      <c r="X86" s="135" t="str">
        <f t="shared" si="97"/>
        <v/>
      </c>
      <c r="Y86" s="92">
        <f t="shared" si="58"/>
        <v>0</v>
      </c>
      <c r="Z86" s="96">
        <f t="shared" si="59"/>
        <v>0</v>
      </c>
      <c r="AA86" s="100">
        <f t="shared" si="60"/>
        <v>0</v>
      </c>
      <c r="AB86" s="40"/>
      <c r="AC86" s="171" t="str">
        <f t="shared" si="107"/>
        <v/>
      </c>
      <c r="AD86" s="21"/>
      <c r="AE86" s="47"/>
      <c r="AF86" s="47"/>
      <c r="AG86" s="47"/>
      <c r="AH86" s="32" t="str">
        <f t="shared" si="86"/>
        <v/>
      </c>
      <c r="AI86" s="93"/>
      <c r="AJ86" s="97"/>
      <c r="AK86" s="101" t="str">
        <f>IF(ISNUMBER(AC86)=FALSE,"",SUM(AL86:AL$98))</f>
        <v/>
      </c>
      <c r="AL86" s="104" t="str">
        <f t="shared" si="108"/>
        <v/>
      </c>
      <c r="AM86" s="134" t="str">
        <f t="shared" si="98"/>
        <v/>
      </c>
      <c r="AN86" s="136" t="str">
        <f t="shared" si="99"/>
        <v/>
      </c>
      <c r="AO86" s="92">
        <f t="shared" si="62"/>
        <v>0</v>
      </c>
      <c r="AP86" s="96">
        <f t="shared" si="63"/>
        <v>0</v>
      </c>
      <c r="AQ86" s="100">
        <f t="shared" si="64"/>
        <v>0</v>
      </c>
      <c r="AR86" s="40"/>
      <c r="AS86" s="236" t="str">
        <f t="shared" si="80"/>
        <v/>
      </c>
      <c r="AT86" s="69"/>
      <c r="AU86" s="69"/>
      <c r="AV86" s="70"/>
      <c r="AW86" s="249" t="str">
        <f t="shared" ref="AW86:AW87" si="110">IF(AX86&gt;0,AX86,IF(AY86&gt;0,AY86,IF(AZ86&gt;0,AZ86,"")))</f>
        <v/>
      </c>
      <c r="AX86" s="93"/>
      <c r="AY86" s="97"/>
      <c r="AZ86" s="101" t="str">
        <f>IF(ISNUMBER(AS86)=FALSE,"",SUM(BA86:BA$98))</f>
        <v/>
      </c>
      <c r="BA86" s="104" t="str">
        <f t="shared" ref="BA86:BA98" si="111">IF(ISNUMBER(AS86)=FALSE,"",1)</f>
        <v/>
      </c>
      <c r="BB86" s="133" t="str">
        <f>IF(ISNUMBER(AS86)=FALSE,"",SUMIF($E$29:$E$98,AT86,$D$29:$D$98))</f>
        <v/>
      </c>
      <c r="BC86" s="135" t="str">
        <f>IF(ISNUMBER(AS86)=FALSE,"",SUMIF($E$29:$E$98,AT86,$I$29:$I$98))</f>
        <v/>
      </c>
      <c r="BD86" s="92">
        <f t="shared" si="65"/>
        <v>0</v>
      </c>
      <c r="BE86" s="96">
        <f t="shared" si="66"/>
        <v>0</v>
      </c>
      <c r="BF86" s="100">
        <f t="shared" si="67"/>
        <v>0</v>
      </c>
      <c r="BG86" s="40"/>
      <c r="BH86" s="171" t="str">
        <f t="shared" si="101"/>
        <v/>
      </c>
      <c r="BI86" s="74"/>
      <c r="BJ86" s="47"/>
      <c r="BK86" s="32" t="str">
        <f t="shared" si="87"/>
        <v/>
      </c>
      <c r="BL86" s="93"/>
      <c r="BM86" s="97"/>
      <c r="BN86" s="101" t="str">
        <f>IF(ISNUMBER(BH86)=FALSE,"",SUM(BO86:BO$98))</f>
        <v/>
      </c>
      <c r="BO86" s="104" t="str">
        <f t="shared" si="109"/>
        <v/>
      </c>
      <c r="BP86" s="134" t="str">
        <f t="shared" si="84"/>
        <v/>
      </c>
      <c r="BQ86" s="136" t="str">
        <f t="shared" si="85"/>
        <v/>
      </c>
      <c r="BR86" s="92">
        <f t="shared" si="68"/>
        <v>0</v>
      </c>
      <c r="BS86" s="96">
        <f t="shared" si="69"/>
        <v>0</v>
      </c>
      <c r="BT86" s="100">
        <f t="shared" si="70"/>
        <v>0</v>
      </c>
      <c r="BU86" s="40"/>
      <c r="BV86" s="176" t="str">
        <f t="shared" si="104"/>
        <v/>
      </c>
      <c r="BW86" s="69"/>
      <c r="BX86" s="70"/>
      <c r="BY86" s="50" t="str">
        <f t="shared" si="88"/>
        <v/>
      </c>
      <c r="BZ86" s="93"/>
      <c r="CA86" s="97"/>
      <c r="CB86" s="101" t="str">
        <f>IF(ISNUMBER(BV86)=FALSE,"",SUM(CC86:CC$98))</f>
        <v/>
      </c>
      <c r="CC86" s="104" t="str">
        <f t="shared" si="105"/>
        <v/>
      </c>
      <c r="CD86" s="133" t="str">
        <f t="shared" si="89"/>
        <v/>
      </c>
      <c r="CE86" s="135" t="str">
        <f t="shared" si="90"/>
        <v/>
      </c>
      <c r="CF86" s="92">
        <f t="shared" si="71"/>
        <v>0</v>
      </c>
      <c r="CG86" s="96">
        <f t="shared" si="72"/>
        <v>0</v>
      </c>
      <c r="CH86" s="100">
        <f t="shared" si="73"/>
        <v>0</v>
      </c>
      <c r="CI86" s="40"/>
      <c r="CJ86" s="180" t="str">
        <f t="shared" si="102"/>
        <v/>
      </c>
      <c r="CK86" s="74"/>
      <c r="CL86" s="47"/>
      <c r="CM86" s="32" t="str">
        <f t="shared" si="91"/>
        <v/>
      </c>
      <c r="CN86" s="93"/>
      <c r="CO86" s="97"/>
      <c r="CP86" s="101" t="str">
        <f>IF(ISNUMBER(CJ86)=FALSE,"",SUM(CQ86:CQ$98))</f>
        <v/>
      </c>
      <c r="CQ86" s="104" t="str">
        <f t="shared" si="103"/>
        <v/>
      </c>
      <c r="CR86" s="134" t="str">
        <f t="shared" si="94"/>
        <v/>
      </c>
      <c r="CS86" s="136" t="str">
        <f t="shared" si="95"/>
        <v/>
      </c>
      <c r="CT86" s="92">
        <f t="shared" si="76"/>
        <v>0</v>
      </c>
      <c r="CU86" s="96">
        <f t="shared" si="77"/>
        <v>0</v>
      </c>
      <c r="CV86" s="100">
        <f t="shared" si="78"/>
        <v>0</v>
      </c>
      <c r="CW86" s="40"/>
      <c r="CX86" s="35"/>
    </row>
    <row r="87" spans="1:102" ht="15" customHeight="1">
      <c r="A87" s="42"/>
      <c r="B87" s="324"/>
      <c r="C87" s="20">
        <v>59</v>
      </c>
      <c r="D87" s="224">
        <f t="shared" si="53"/>
        <v>59</v>
      </c>
      <c r="E87" s="256" t="s">
        <v>123</v>
      </c>
      <c r="F87" s="278">
        <v>1981</v>
      </c>
      <c r="G87" s="226">
        <f t="shared" si="54"/>
        <v>1</v>
      </c>
      <c r="H87" s="226"/>
      <c r="I87" s="225">
        <f t="shared" si="92"/>
        <v>0</v>
      </c>
      <c r="J87" s="128">
        <f t="shared" si="55"/>
        <v>0</v>
      </c>
      <c r="K87" s="130">
        <f t="shared" si="56"/>
        <v>12</v>
      </c>
      <c r="L87" s="227">
        <f t="shared" si="57"/>
        <v>0</v>
      </c>
      <c r="M87" s="66"/>
      <c r="N87" s="163" t="str">
        <f t="shared" si="100"/>
        <v/>
      </c>
      <c r="O87" s="69"/>
      <c r="P87" s="217"/>
      <c r="Q87" s="70"/>
      <c r="R87" s="50" t="str">
        <f t="shared" si="93"/>
        <v/>
      </c>
      <c r="S87" s="93"/>
      <c r="T87" s="97"/>
      <c r="U87" s="101" t="str">
        <f>IF(ISNUMBER(N87)=FALSE,"",SUM(V87:$V$98))</f>
        <v/>
      </c>
      <c r="V87" s="104" t="str">
        <f t="shared" si="106"/>
        <v/>
      </c>
      <c r="W87" s="133" t="str">
        <f t="shared" si="96"/>
        <v/>
      </c>
      <c r="X87" s="135" t="str">
        <f t="shared" si="97"/>
        <v/>
      </c>
      <c r="Y87" s="92">
        <f t="shared" si="58"/>
        <v>0</v>
      </c>
      <c r="Z87" s="96">
        <f t="shared" si="59"/>
        <v>0</v>
      </c>
      <c r="AA87" s="100">
        <f t="shared" si="60"/>
        <v>0</v>
      </c>
      <c r="AB87" s="40"/>
      <c r="AC87" s="171" t="str">
        <f t="shared" si="107"/>
        <v/>
      </c>
      <c r="AD87" s="21"/>
      <c r="AE87" s="47"/>
      <c r="AF87" s="47"/>
      <c r="AG87" s="47"/>
      <c r="AH87" s="32" t="str">
        <f t="shared" si="86"/>
        <v/>
      </c>
      <c r="AI87" s="93"/>
      <c r="AJ87" s="97"/>
      <c r="AK87" s="101" t="str">
        <f>IF(ISNUMBER(AC87)=FALSE,"",SUM(AL87:AL$98))</f>
        <v/>
      </c>
      <c r="AL87" s="104" t="str">
        <f t="shared" si="108"/>
        <v/>
      </c>
      <c r="AM87" s="134" t="str">
        <f t="shared" si="98"/>
        <v/>
      </c>
      <c r="AN87" s="136" t="str">
        <f t="shared" si="99"/>
        <v/>
      </c>
      <c r="AO87" s="92">
        <f t="shared" si="62"/>
        <v>0</v>
      </c>
      <c r="AP87" s="96">
        <f t="shared" si="63"/>
        <v>0</v>
      </c>
      <c r="AQ87" s="100">
        <f t="shared" si="64"/>
        <v>0</v>
      </c>
      <c r="AR87" s="40"/>
      <c r="AS87" s="176" t="str">
        <f t="shared" si="80"/>
        <v/>
      </c>
      <c r="AT87" s="69"/>
      <c r="AU87" s="69"/>
      <c r="AV87" s="70"/>
      <c r="AW87" s="50" t="str">
        <f t="shared" si="110"/>
        <v/>
      </c>
      <c r="AX87" s="93"/>
      <c r="AY87" s="97"/>
      <c r="AZ87" s="101" t="str">
        <f>IF(ISNUMBER(AS87)=FALSE,"",SUM(BA87:BA$98))</f>
        <v/>
      </c>
      <c r="BA87" s="104" t="str">
        <f t="shared" si="111"/>
        <v/>
      </c>
      <c r="BB87" s="133" t="str">
        <f>IF(ISNUMBER(AS87)=FALSE,"",SUMIF($E$29:$E$98,AT87,$D$29:$D$98))</f>
        <v/>
      </c>
      <c r="BC87" s="135" t="str">
        <f>IF(ISNUMBER(AS87)=FALSE,"",SUMIF($E$29:$E$98,AT87,$I$29:$I$98))</f>
        <v/>
      </c>
      <c r="BD87" s="92">
        <f t="shared" si="65"/>
        <v>0</v>
      </c>
      <c r="BE87" s="96">
        <f t="shared" si="66"/>
        <v>0</v>
      </c>
      <c r="BF87" s="100">
        <f t="shared" si="67"/>
        <v>0</v>
      </c>
      <c r="BG87" s="40"/>
      <c r="BH87" s="171" t="str">
        <f t="shared" si="101"/>
        <v/>
      </c>
      <c r="BI87" s="74"/>
      <c r="BJ87" s="47"/>
      <c r="BK87" s="32" t="str">
        <f t="shared" si="87"/>
        <v/>
      </c>
      <c r="BL87" s="93"/>
      <c r="BM87" s="97"/>
      <c r="BN87" s="101" t="str">
        <f>IF(ISNUMBER(BH87)=FALSE,"",SUM(BO87:BO$98))</f>
        <v/>
      </c>
      <c r="BO87" s="104" t="str">
        <f t="shared" si="109"/>
        <v/>
      </c>
      <c r="BP87" s="134" t="str">
        <f t="shared" si="84"/>
        <v/>
      </c>
      <c r="BQ87" s="136" t="str">
        <f t="shared" si="85"/>
        <v/>
      </c>
      <c r="BR87" s="92">
        <f t="shared" si="68"/>
        <v>0</v>
      </c>
      <c r="BS87" s="96">
        <f t="shared" si="69"/>
        <v>0</v>
      </c>
      <c r="BT87" s="100">
        <f t="shared" si="70"/>
        <v>0</v>
      </c>
      <c r="BU87" s="40"/>
      <c r="BV87" s="176" t="str">
        <f t="shared" si="104"/>
        <v/>
      </c>
      <c r="BW87" s="69"/>
      <c r="BX87" s="70"/>
      <c r="BY87" s="50" t="str">
        <f t="shared" si="88"/>
        <v/>
      </c>
      <c r="BZ87" s="93"/>
      <c r="CA87" s="97"/>
      <c r="CB87" s="101" t="str">
        <f>IF(ISNUMBER(BV87)=FALSE,"",SUM(CC87:CC$98))</f>
        <v/>
      </c>
      <c r="CC87" s="104" t="str">
        <f t="shared" si="105"/>
        <v/>
      </c>
      <c r="CD87" s="133" t="str">
        <f t="shared" si="89"/>
        <v/>
      </c>
      <c r="CE87" s="135" t="str">
        <f t="shared" si="90"/>
        <v/>
      </c>
      <c r="CF87" s="92">
        <f t="shared" si="71"/>
        <v>0</v>
      </c>
      <c r="CG87" s="96">
        <f t="shared" si="72"/>
        <v>0</v>
      </c>
      <c r="CH87" s="100">
        <f t="shared" si="73"/>
        <v>0</v>
      </c>
      <c r="CI87" s="40"/>
      <c r="CJ87" s="180" t="str">
        <f t="shared" si="102"/>
        <v/>
      </c>
      <c r="CK87" s="74"/>
      <c r="CL87" s="47"/>
      <c r="CM87" s="32" t="str">
        <f t="shared" si="91"/>
        <v/>
      </c>
      <c r="CN87" s="93"/>
      <c r="CO87" s="97"/>
      <c r="CP87" s="101" t="str">
        <f>IF(ISNUMBER(CJ87)=FALSE,"",SUM(CQ87:CQ$98))</f>
        <v/>
      </c>
      <c r="CQ87" s="104" t="str">
        <f t="shared" si="103"/>
        <v/>
      </c>
      <c r="CR87" s="134" t="str">
        <f t="shared" si="94"/>
        <v/>
      </c>
      <c r="CS87" s="136" t="str">
        <f t="shared" si="95"/>
        <v/>
      </c>
      <c r="CT87" s="92">
        <f t="shared" si="76"/>
        <v>0</v>
      </c>
      <c r="CU87" s="96">
        <f t="shared" si="77"/>
        <v>0</v>
      </c>
      <c r="CV87" s="100">
        <f t="shared" si="78"/>
        <v>0</v>
      </c>
      <c r="CW87" s="40"/>
      <c r="CX87" s="35"/>
    </row>
    <row r="88" spans="1:102" ht="15" customHeight="1">
      <c r="A88" s="42"/>
      <c r="B88" s="325"/>
      <c r="C88" s="20">
        <v>60</v>
      </c>
      <c r="D88" s="224">
        <f t="shared" si="53"/>
        <v>60</v>
      </c>
      <c r="E88" s="256" t="s">
        <v>124</v>
      </c>
      <c r="F88" s="278">
        <v>1969</v>
      </c>
      <c r="G88" s="226">
        <f t="shared" si="54"/>
        <v>1</v>
      </c>
      <c r="H88" s="226"/>
      <c r="I88" s="225">
        <f t="shared" si="92"/>
        <v>0</v>
      </c>
      <c r="J88" s="128">
        <f t="shared" si="55"/>
        <v>0</v>
      </c>
      <c r="K88" s="130">
        <f t="shared" si="56"/>
        <v>11</v>
      </c>
      <c r="L88" s="227">
        <f t="shared" si="57"/>
        <v>0</v>
      </c>
      <c r="M88" s="66"/>
      <c r="N88" s="163"/>
      <c r="O88" s="77"/>
      <c r="P88" s="218"/>
      <c r="Q88" s="84"/>
      <c r="R88" s="108"/>
      <c r="S88" s="94"/>
      <c r="T88" s="98"/>
      <c r="U88" s="101"/>
      <c r="V88" s="109"/>
      <c r="W88" s="133"/>
      <c r="X88" s="135"/>
      <c r="Y88" s="110"/>
      <c r="Z88" s="111"/>
      <c r="AA88" s="112"/>
      <c r="AB88" s="40"/>
      <c r="AC88" s="171"/>
      <c r="AD88" s="58"/>
      <c r="AE88" s="59"/>
      <c r="AF88" s="59"/>
      <c r="AG88" s="59"/>
      <c r="AH88" s="113"/>
      <c r="AI88" s="94"/>
      <c r="AJ88" s="98"/>
      <c r="AK88" s="101"/>
      <c r="AL88" s="109"/>
      <c r="AM88" s="134"/>
      <c r="AN88" s="136"/>
      <c r="AO88" s="110"/>
      <c r="AP88" s="111"/>
      <c r="AQ88" s="112"/>
      <c r="AR88" s="40"/>
      <c r="AS88" s="176"/>
      <c r="AT88" s="77"/>
      <c r="AU88" s="77"/>
      <c r="AV88" s="84"/>
      <c r="AW88" s="108"/>
      <c r="AX88" s="94"/>
      <c r="AY88" s="98"/>
      <c r="AZ88" s="101"/>
      <c r="BA88" s="109"/>
      <c r="BB88" s="133"/>
      <c r="BC88" s="135"/>
      <c r="BD88" s="110"/>
      <c r="BE88" s="111"/>
      <c r="BF88" s="112"/>
      <c r="BG88" s="40"/>
      <c r="BH88" s="171"/>
      <c r="BI88" s="281"/>
      <c r="BJ88" s="59"/>
      <c r="BK88" s="113"/>
      <c r="BL88" s="94"/>
      <c r="BM88" s="98"/>
      <c r="BN88" s="101"/>
      <c r="BO88" s="109"/>
      <c r="BP88" s="134"/>
      <c r="BQ88" s="136"/>
      <c r="BR88" s="110"/>
      <c r="BS88" s="111"/>
      <c r="BT88" s="112"/>
      <c r="BU88" s="40"/>
      <c r="BV88" s="176"/>
      <c r="BW88" s="77"/>
      <c r="BX88" s="84"/>
      <c r="BY88" s="108"/>
      <c r="BZ88" s="94"/>
      <c r="CA88" s="98"/>
      <c r="CB88" s="101"/>
      <c r="CC88" s="109"/>
      <c r="CD88" s="133"/>
      <c r="CE88" s="135"/>
      <c r="CF88" s="110"/>
      <c r="CG88" s="111"/>
      <c r="CH88" s="112"/>
      <c r="CI88" s="40"/>
      <c r="CJ88" s="181"/>
      <c r="CK88" s="281"/>
      <c r="CL88" s="59"/>
      <c r="CM88" s="113"/>
      <c r="CN88" s="94"/>
      <c r="CO88" s="98"/>
      <c r="CP88" s="101"/>
      <c r="CQ88" s="109"/>
      <c r="CR88" s="134"/>
      <c r="CS88" s="136"/>
      <c r="CT88" s="110"/>
      <c r="CU88" s="111"/>
      <c r="CV88" s="112"/>
      <c r="CW88" s="40"/>
      <c r="CX88" s="35"/>
    </row>
    <row r="89" spans="1:102" ht="15" customHeight="1">
      <c r="A89" s="42"/>
      <c r="B89" s="325"/>
      <c r="C89" s="20">
        <v>61</v>
      </c>
      <c r="D89" s="224">
        <f t="shared" si="53"/>
        <v>61</v>
      </c>
      <c r="E89" s="256" t="s">
        <v>125</v>
      </c>
      <c r="F89" s="278">
        <v>1976</v>
      </c>
      <c r="G89" s="226">
        <f t="shared" si="54"/>
        <v>1</v>
      </c>
      <c r="H89" s="226"/>
      <c r="I89" s="225">
        <f t="shared" si="92"/>
        <v>0</v>
      </c>
      <c r="J89" s="128">
        <f t="shared" si="55"/>
        <v>0</v>
      </c>
      <c r="K89" s="130">
        <f t="shared" si="56"/>
        <v>10</v>
      </c>
      <c r="L89" s="227">
        <f t="shared" si="57"/>
        <v>0</v>
      </c>
      <c r="M89" s="66"/>
      <c r="N89" s="282"/>
      <c r="O89" s="77"/>
      <c r="P89" s="218"/>
      <c r="Q89" s="84"/>
      <c r="R89" s="108"/>
      <c r="S89" s="94"/>
      <c r="T89" s="98"/>
      <c r="U89" s="101"/>
      <c r="V89" s="109"/>
      <c r="W89" s="133"/>
      <c r="X89" s="135"/>
      <c r="Y89" s="110"/>
      <c r="Z89" s="111"/>
      <c r="AA89" s="112"/>
      <c r="AB89" s="40"/>
      <c r="AC89" s="180"/>
      <c r="AD89" s="58"/>
      <c r="AE89" s="59"/>
      <c r="AF89" s="59"/>
      <c r="AG89" s="59"/>
      <c r="AH89" s="113"/>
      <c r="AI89" s="94"/>
      <c r="AJ89" s="98"/>
      <c r="AK89" s="101"/>
      <c r="AL89" s="109"/>
      <c r="AM89" s="134"/>
      <c r="AN89" s="136"/>
      <c r="AO89" s="110"/>
      <c r="AP89" s="111"/>
      <c r="AQ89" s="112"/>
      <c r="AR89" s="40"/>
      <c r="AS89" s="282"/>
      <c r="AT89" s="77"/>
      <c r="AU89" s="77"/>
      <c r="AV89" s="84"/>
      <c r="AW89" s="108"/>
      <c r="AX89" s="94"/>
      <c r="AY89" s="98"/>
      <c r="AZ89" s="101"/>
      <c r="BA89" s="109"/>
      <c r="BB89" s="133"/>
      <c r="BC89" s="135"/>
      <c r="BD89" s="110"/>
      <c r="BE89" s="111"/>
      <c r="BF89" s="112"/>
      <c r="BG89" s="40"/>
      <c r="BH89" s="180"/>
      <c r="BI89" s="281"/>
      <c r="BJ89" s="59"/>
      <c r="BK89" s="113"/>
      <c r="BL89" s="94"/>
      <c r="BM89" s="98"/>
      <c r="BN89" s="101"/>
      <c r="BO89" s="109"/>
      <c r="BP89" s="134"/>
      <c r="BQ89" s="136"/>
      <c r="BR89" s="110"/>
      <c r="BS89" s="111"/>
      <c r="BT89" s="112"/>
      <c r="BU89" s="40"/>
      <c r="BV89" s="282"/>
      <c r="BW89" s="77"/>
      <c r="BX89" s="84"/>
      <c r="BY89" s="108"/>
      <c r="BZ89" s="94"/>
      <c r="CA89" s="98"/>
      <c r="CB89" s="101"/>
      <c r="CC89" s="109"/>
      <c r="CD89" s="133"/>
      <c r="CE89" s="135"/>
      <c r="CF89" s="110"/>
      <c r="CG89" s="111"/>
      <c r="CH89" s="112"/>
      <c r="CI89" s="40"/>
      <c r="CJ89" s="181"/>
      <c r="CK89" s="281"/>
      <c r="CL89" s="59"/>
      <c r="CM89" s="113"/>
      <c r="CN89" s="94"/>
      <c r="CO89" s="98"/>
      <c r="CP89" s="101"/>
      <c r="CQ89" s="109"/>
      <c r="CR89" s="134"/>
      <c r="CS89" s="136"/>
      <c r="CT89" s="110"/>
      <c r="CU89" s="111"/>
      <c r="CV89" s="112"/>
      <c r="CW89" s="40"/>
      <c r="CX89" s="35"/>
    </row>
    <row r="90" spans="1:102" ht="15" customHeight="1">
      <c r="A90" s="42"/>
      <c r="B90" s="325"/>
      <c r="C90" s="20">
        <v>62</v>
      </c>
      <c r="D90" s="224">
        <f t="shared" si="53"/>
        <v>62</v>
      </c>
      <c r="E90" s="256" t="s">
        <v>126</v>
      </c>
      <c r="F90" s="278">
        <v>1978</v>
      </c>
      <c r="G90" s="226">
        <f t="shared" si="54"/>
        <v>1</v>
      </c>
      <c r="H90" s="226"/>
      <c r="I90" s="225">
        <f t="shared" si="92"/>
        <v>0</v>
      </c>
      <c r="J90" s="128">
        <f t="shared" si="55"/>
        <v>0</v>
      </c>
      <c r="K90" s="130">
        <f t="shared" si="56"/>
        <v>9</v>
      </c>
      <c r="L90" s="227">
        <f t="shared" si="57"/>
        <v>0</v>
      </c>
      <c r="M90" s="66"/>
      <c r="N90" s="282"/>
      <c r="O90" s="77"/>
      <c r="P90" s="218"/>
      <c r="Q90" s="84"/>
      <c r="R90" s="108"/>
      <c r="S90" s="94"/>
      <c r="T90" s="98"/>
      <c r="U90" s="101"/>
      <c r="V90" s="109"/>
      <c r="W90" s="133"/>
      <c r="X90" s="135"/>
      <c r="Y90" s="110"/>
      <c r="Z90" s="111"/>
      <c r="AA90" s="112"/>
      <c r="AB90" s="40"/>
      <c r="AC90" s="180"/>
      <c r="AD90" s="58"/>
      <c r="AE90" s="59"/>
      <c r="AF90" s="59"/>
      <c r="AG90" s="59"/>
      <c r="AH90" s="113"/>
      <c r="AI90" s="94"/>
      <c r="AJ90" s="98"/>
      <c r="AK90" s="101"/>
      <c r="AL90" s="109"/>
      <c r="AM90" s="134"/>
      <c r="AN90" s="136"/>
      <c r="AO90" s="110"/>
      <c r="AP90" s="111"/>
      <c r="AQ90" s="112"/>
      <c r="AR90" s="40"/>
      <c r="AS90" s="177"/>
      <c r="AT90" s="77"/>
      <c r="AU90" s="77"/>
      <c r="AV90" s="84"/>
      <c r="AW90" s="108"/>
      <c r="AX90" s="94"/>
      <c r="AY90" s="98"/>
      <c r="AZ90" s="101"/>
      <c r="BA90" s="109"/>
      <c r="BB90" s="133"/>
      <c r="BC90" s="135"/>
      <c r="BD90" s="110"/>
      <c r="BE90" s="111"/>
      <c r="BF90" s="112"/>
      <c r="BG90" s="40"/>
      <c r="BH90" s="172"/>
      <c r="BI90" s="281"/>
      <c r="BJ90" s="59"/>
      <c r="BK90" s="113"/>
      <c r="BL90" s="94"/>
      <c r="BM90" s="98"/>
      <c r="BN90" s="101"/>
      <c r="BO90" s="109"/>
      <c r="BP90" s="134"/>
      <c r="BQ90" s="136"/>
      <c r="BR90" s="110"/>
      <c r="BS90" s="111"/>
      <c r="BT90" s="112"/>
      <c r="BU90" s="40"/>
      <c r="BV90" s="177"/>
      <c r="BW90" s="77"/>
      <c r="BX90" s="84"/>
      <c r="BY90" s="108"/>
      <c r="BZ90" s="94"/>
      <c r="CA90" s="98"/>
      <c r="CB90" s="101"/>
      <c r="CC90" s="109"/>
      <c r="CD90" s="133"/>
      <c r="CE90" s="135"/>
      <c r="CF90" s="110"/>
      <c r="CG90" s="111"/>
      <c r="CH90" s="112"/>
      <c r="CI90" s="40"/>
      <c r="CJ90" s="181"/>
      <c r="CK90" s="281"/>
      <c r="CL90" s="59"/>
      <c r="CM90" s="113"/>
      <c r="CN90" s="94"/>
      <c r="CO90" s="98"/>
      <c r="CP90" s="101"/>
      <c r="CQ90" s="109"/>
      <c r="CR90" s="134"/>
      <c r="CS90" s="136"/>
      <c r="CT90" s="110"/>
      <c r="CU90" s="111"/>
      <c r="CV90" s="112"/>
      <c r="CW90" s="40"/>
      <c r="CX90" s="35"/>
    </row>
    <row r="91" spans="1:102" ht="15" customHeight="1">
      <c r="A91" s="42"/>
      <c r="B91" s="325"/>
      <c r="C91" s="20">
        <v>63</v>
      </c>
      <c r="D91" s="224">
        <f t="shared" si="53"/>
        <v>63</v>
      </c>
      <c r="E91" s="256" t="s">
        <v>127</v>
      </c>
      <c r="F91" s="278">
        <v>1979</v>
      </c>
      <c r="G91" s="226">
        <f t="shared" si="54"/>
        <v>1</v>
      </c>
      <c r="H91" s="226"/>
      <c r="I91" s="225">
        <f t="shared" si="92"/>
        <v>0</v>
      </c>
      <c r="J91" s="128">
        <f t="shared" si="55"/>
        <v>0</v>
      </c>
      <c r="K91" s="130">
        <f t="shared" si="56"/>
        <v>8</v>
      </c>
      <c r="L91" s="227">
        <f t="shared" si="57"/>
        <v>0</v>
      </c>
      <c r="M91" s="66"/>
      <c r="N91" s="282"/>
      <c r="O91" s="77"/>
      <c r="P91" s="218"/>
      <c r="Q91" s="84"/>
      <c r="R91" s="108"/>
      <c r="S91" s="94"/>
      <c r="T91" s="98"/>
      <c r="U91" s="101"/>
      <c r="V91" s="109"/>
      <c r="W91" s="133"/>
      <c r="X91" s="135"/>
      <c r="Y91" s="110"/>
      <c r="Z91" s="111"/>
      <c r="AA91" s="112"/>
      <c r="AB91" s="40"/>
      <c r="AC91" s="171"/>
      <c r="AD91" s="58"/>
      <c r="AE91" s="59"/>
      <c r="AF91" s="59"/>
      <c r="AG91" s="59"/>
      <c r="AH91" s="113"/>
      <c r="AI91" s="94"/>
      <c r="AJ91" s="98"/>
      <c r="AK91" s="101"/>
      <c r="AL91" s="109"/>
      <c r="AM91" s="134"/>
      <c r="AN91" s="136"/>
      <c r="AO91" s="110"/>
      <c r="AP91" s="111"/>
      <c r="AQ91" s="112"/>
      <c r="AR91" s="40"/>
      <c r="AS91" s="177"/>
      <c r="AT91" s="77"/>
      <c r="AU91" s="77"/>
      <c r="AV91" s="84"/>
      <c r="AW91" s="108"/>
      <c r="AX91" s="94"/>
      <c r="AY91" s="98"/>
      <c r="AZ91" s="101"/>
      <c r="BA91" s="109"/>
      <c r="BB91" s="133"/>
      <c r="BC91" s="135"/>
      <c r="BD91" s="110"/>
      <c r="BE91" s="111"/>
      <c r="BF91" s="112"/>
      <c r="BG91" s="40"/>
      <c r="BH91" s="172"/>
      <c r="BI91" s="281"/>
      <c r="BJ91" s="59"/>
      <c r="BK91" s="113"/>
      <c r="BL91" s="94"/>
      <c r="BM91" s="98"/>
      <c r="BN91" s="101"/>
      <c r="BO91" s="109"/>
      <c r="BP91" s="134"/>
      <c r="BQ91" s="136"/>
      <c r="BR91" s="110"/>
      <c r="BS91" s="111"/>
      <c r="BT91" s="112"/>
      <c r="BU91" s="40"/>
      <c r="BV91" s="177"/>
      <c r="BW91" s="77"/>
      <c r="BX91" s="84"/>
      <c r="BY91" s="108"/>
      <c r="BZ91" s="94"/>
      <c r="CA91" s="98"/>
      <c r="CB91" s="101"/>
      <c r="CC91" s="109"/>
      <c r="CD91" s="133"/>
      <c r="CE91" s="135"/>
      <c r="CF91" s="110"/>
      <c r="CG91" s="111"/>
      <c r="CH91" s="112"/>
      <c r="CI91" s="40"/>
      <c r="CJ91" s="181"/>
      <c r="CK91" s="281"/>
      <c r="CL91" s="59"/>
      <c r="CM91" s="113"/>
      <c r="CN91" s="94"/>
      <c r="CO91" s="98"/>
      <c r="CP91" s="101"/>
      <c r="CQ91" s="109"/>
      <c r="CR91" s="134"/>
      <c r="CS91" s="136"/>
      <c r="CT91" s="110"/>
      <c r="CU91" s="111"/>
      <c r="CV91" s="112"/>
      <c r="CW91" s="40"/>
      <c r="CX91" s="35"/>
    </row>
    <row r="92" spans="1:102" ht="15" customHeight="1">
      <c r="A92" s="42"/>
      <c r="B92" s="325"/>
      <c r="C92" s="20">
        <v>64</v>
      </c>
      <c r="D92" s="224">
        <f t="shared" si="53"/>
        <v>64</v>
      </c>
      <c r="E92" s="256" t="s">
        <v>128</v>
      </c>
      <c r="F92" s="278">
        <v>1973</v>
      </c>
      <c r="G92" s="226">
        <f t="shared" si="54"/>
        <v>1</v>
      </c>
      <c r="H92" s="226"/>
      <c r="I92" s="225">
        <f t="shared" si="92"/>
        <v>0</v>
      </c>
      <c r="J92" s="128">
        <f t="shared" si="55"/>
        <v>0</v>
      </c>
      <c r="K92" s="130">
        <f t="shared" si="56"/>
        <v>7</v>
      </c>
      <c r="L92" s="227">
        <f t="shared" si="57"/>
        <v>0</v>
      </c>
      <c r="M92" s="66"/>
      <c r="N92" s="282"/>
      <c r="O92" s="77"/>
      <c r="P92" s="218"/>
      <c r="Q92" s="84"/>
      <c r="R92" s="108"/>
      <c r="S92" s="94"/>
      <c r="T92" s="98"/>
      <c r="U92" s="101"/>
      <c r="V92" s="109"/>
      <c r="W92" s="133"/>
      <c r="X92" s="135"/>
      <c r="Y92" s="110"/>
      <c r="Z92" s="111"/>
      <c r="AA92" s="112"/>
      <c r="AB92" s="40"/>
      <c r="AC92" s="171"/>
      <c r="AD92" s="58"/>
      <c r="AE92" s="59"/>
      <c r="AF92" s="59"/>
      <c r="AG92" s="59"/>
      <c r="AH92" s="113"/>
      <c r="AI92" s="94"/>
      <c r="AJ92" s="98"/>
      <c r="AK92" s="101"/>
      <c r="AL92" s="109"/>
      <c r="AM92" s="134"/>
      <c r="AN92" s="136"/>
      <c r="AO92" s="110"/>
      <c r="AP92" s="111"/>
      <c r="AQ92" s="112"/>
      <c r="AR92" s="40"/>
      <c r="AS92" s="177"/>
      <c r="AT92" s="77"/>
      <c r="AU92" s="77"/>
      <c r="AV92" s="84"/>
      <c r="AW92" s="108"/>
      <c r="AX92" s="94"/>
      <c r="AY92" s="98"/>
      <c r="AZ92" s="101"/>
      <c r="BA92" s="109"/>
      <c r="BB92" s="133"/>
      <c r="BC92" s="135"/>
      <c r="BD92" s="110"/>
      <c r="BE92" s="111"/>
      <c r="BF92" s="112"/>
      <c r="BG92" s="40"/>
      <c r="BH92" s="172"/>
      <c r="BI92" s="281"/>
      <c r="BJ92" s="59"/>
      <c r="BK92" s="113"/>
      <c r="BL92" s="94"/>
      <c r="BM92" s="98"/>
      <c r="BN92" s="101"/>
      <c r="BO92" s="109"/>
      <c r="BP92" s="134"/>
      <c r="BQ92" s="136"/>
      <c r="BR92" s="110"/>
      <c r="BS92" s="111"/>
      <c r="BT92" s="112"/>
      <c r="BU92" s="40"/>
      <c r="BV92" s="177"/>
      <c r="BW92" s="77"/>
      <c r="BX92" s="84"/>
      <c r="BY92" s="108"/>
      <c r="BZ92" s="94"/>
      <c r="CA92" s="98"/>
      <c r="CB92" s="101"/>
      <c r="CC92" s="109"/>
      <c r="CD92" s="133"/>
      <c r="CE92" s="135"/>
      <c r="CF92" s="110"/>
      <c r="CG92" s="111"/>
      <c r="CH92" s="112"/>
      <c r="CI92" s="40"/>
      <c r="CJ92" s="181"/>
      <c r="CK92" s="281"/>
      <c r="CL92" s="59"/>
      <c r="CM92" s="113"/>
      <c r="CN92" s="94"/>
      <c r="CO92" s="98"/>
      <c r="CP92" s="101"/>
      <c r="CQ92" s="109"/>
      <c r="CR92" s="134"/>
      <c r="CS92" s="136"/>
      <c r="CT92" s="110"/>
      <c r="CU92" s="111"/>
      <c r="CV92" s="112"/>
      <c r="CW92" s="40"/>
      <c r="CX92" s="35"/>
    </row>
    <row r="93" spans="1:102" ht="15" customHeight="1">
      <c r="A93" s="42"/>
      <c r="B93" s="325"/>
      <c r="C93" s="20">
        <v>65</v>
      </c>
      <c r="D93" s="224">
        <f t="shared" ref="D93:D98" si="112">IF(E93="","",C93)</f>
        <v>65</v>
      </c>
      <c r="E93" s="256" t="s">
        <v>129</v>
      </c>
      <c r="F93" s="278">
        <v>1981</v>
      </c>
      <c r="G93" s="226">
        <f t="shared" ref="G93:G98" si="113">SUMIF($O$29:$O$98,E93,$V$29:$V$98)+SUMIF($AD$29:$AD$98,E93,$AL$29:$AL$98)+SUMIF($AT$29:$AT$98,E93,$BA$29:$BA$98)+SUMIF($BI$29:$BI$98,E93,$BO$29:$BO$98)+SUMIF($BW$29:$BW$98,E93,$CC$29:$CC$98)+SUMIF($CK$29:$CK$98,E93,$CQ$29:$CQ$98)</f>
        <v>1</v>
      </c>
      <c r="H93" s="226"/>
      <c r="I93" s="225">
        <f t="shared" si="92"/>
        <v>0</v>
      </c>
      <c r="J93" s="128">
        <f t="shared" ref="J93:J98" si="114">SUMIF($O$29:$O$98,E93,$S$29:$S$98)+SUMIF($AD$29:$AD$98,E93,$AI$29:$AI$98)+SUMIF($AT$29:$AT$98,E93,$AX$29:$AX$98)+SUMIF($BI$29:$BI$98,E93,$BL$29:$BL$98)+SUMIF($BW$29:$BW$98,E93,$BZ$29:$BZ$98)+SUMIF($CK$29:$CK$98,E93,$CN$29:$CN$98)</f>
        <v>0</v>
      </c>
      <c r="K93" s="130">
        <f t="shared" ref="K93:K98" si="115">SUMIF($O$29:$O$98,E93,$T$29:$T$98)+SUMIF($AD$29:$AD$98,E93,$AJ$29:$AJ$98)+SUMIF($AT$29:$AT$98,E93,$AY$29:$AY$98)+SUMIF($BI$29:$BI$98,E93,$BM$29:$BM$98)+SUMIF($BW$29:$BW$98,E93,$CA$29:$CA$98)+SUMIF($CK$29:$CK$98,E93,$CO$29:$CO$98)</f>
        <v>6</v>
      </c>
      <c r="L93" s="227">
        <f t="shared" ref="L93:L98" si="116">SUMIF($O$29:$O$98,E93,$U$29:$U$98)+SUMIF($AD$29:$AD$98,E93,$AK$29:$AK$98)+SUMIF($AT$29:$AT$98,E93,$AZ$29:$AZ$98)+SUMIF($BI$29:$BI$98,E93,$BN$29:$BN$98)+SUMIF($BW$29:$BW$98,E93,$CB$29:$CB$98)+SUMIF($CK$29:$CK$98,E93,$CP$29:$CP$98)</f>
        <v>0</v>
      </c>
      <c r="M93" s="66"/>
      <c r="N93" s="282"/>
      <c r="O93" s="77"/>
      <c r="P93" s="218"/>
      <c r="Q93" s="84"/>
      <c r="R93" s="108"/>
      <c r="S93" s="94"/>
      <c r="T93" s="98"/>
      <c r="U93" s="101"/>
      <c r="V93" s="109"/>
      <c r="W93" s="133"/>
      <c r="X93" s="135"/>
      <c r="Y93" s="110"/>
      <c r="Z93" s="111"/>
      <c r="AA93" s="112"/>
      <c r="AB93" s="40"/>
      <c r="AC93" s="171"/>
      <c r="AD93" s="58"/>
      <c r="AE93" s="59"/>
      <c r="AF93" s="59"/>
      <c r="AG93" s="59"/>
      <c r="AH93" s="113"/>
      <c r="AI93" s="94"/>
      <c r="AJ93" s="98"/>
      <c r="AK93" s="101"/>
      <c r="AL93" s="109"/>
      <c r="AM93" s="134"/>
      <c r="AN93" s="136"/>
      <c r="AO93" s="110"/>
      <c r="AP93" s="111"/>
      <c r="AQ93" s="112"/>
      <c r="AR93" s="40"/>
      <c r="AS93" s="177"/>
      <c r="AT93" s="77"/>
      <c r="AU93" s="77"/>
      <c r="AV93" s="84"/>
      <c r="AW93" s="108"/>
      <c r="AX93" s="94"/>
      <c r="AY93" s="98"/>
      <c r="AZ93" s="101"/>
      <c r="BA93" s="109"/>
      <c r="BB93" s="133"/>
      <c r="BC93" s="135"/>
      <c r="BD93" s="110"/>
      <c r="BE93" s="111"/>
      <c r="BF93" s="112"/>
      <c r="BG93" s="40"/>
      <c r="BH93" s="172"/>
      <c r="BI93" s="281"/>
      <c r="BJ93" s="59"/>
      <c r="BK93" s="113"/>
      <c r="BL93" s="94"/>
      <c r="BM93" s="98"/>
      <c r="BN93" s="101"/>
      <c r="BO93" s="109"/>
      <c r="BP93" s="134"/>
      <c r="BQ93" s="136"/>
      <c r="BR93" s="110"/>
      <c r="BS93" s="111"/>
      <c r="BT93" s="112"/>
      <c r="BU93" s="40"/>
      <c r="BV93" s="177"/>
      <c r="BW93" s="77"/>
      <c r="BX93" s="84"/>
      <c r="BY93" s="108"/>
      <c r="BZ93" s="94"/>
      <c r="CA93" s="98"/>
      <c r="CB93" s="101"/>
      <c r="CC93" s="109"/>
      <c r="CD93" s="133"/>
      <c r="CE93" s="135"/>
      <c r="CF93" s="110"/>
      <c r="CG93" s="111"/>
      <c r="CH93" s="112"/>
      <c r="CI93" s="40"/>
      <c r="CJ93" s="181"/>
      <c r="CK93" s="281"/>
      <c r="CL93" s="59"/>
      <c r="CM93" s="113"/>
      <c r="CN93" s="94"/>
      <c r="CO93" s="98"/>
      <c r="CP93" s="101"/>
      <c r="CQ93" s="109"/>
      <c r="CR93" s="134"/>
      <c r="CS93" s="136"/>
      <c r="CT93" s="110"/>
      <c r="CU93" s="111"/>
      <c r="CV93" s="112"/>
      <c r="CW93" s="40"/>
      <c r="CX93" s="35"/>
    </row>
    <row r="94" spans="1:102" ht="15" customHeight="1">
      <c r="A94" s="42"/>
      <c r="B94" s="325"/>
      <c r="C94" s="20">
        <v>66</v>
      </c>
      <c r="D94" s="224">
        <f t="shared" si="112"/>
        <v>66</v>
      </c>
      <c r="E94" s="256" t="s">
        <v>130</v>
      </c>
      <c r="F94" s="278">
        <v>1974</v>
      </c>
      <c r="G94" s="226">
        <f t="shared" si="113"/>
        <v>1</v>
      </c>
      <c r="H94" s="226"/>
      <c r="I94" s="225">
        <f t="shared" si="92"/>
        <v>0</v>
      </c>
      <c r="J94" s="128">
        <f t="shared" si="114"/>
        <v>0</v>
      </c>
      <c r="K94" s="130">
        <f t="shared" si="115"/>
        <v>4</v>
      </c>
      <c r="L94" s="227">
        <f t="shared" si="116"/>
        <v>0</v>
      </c>
      <c r="M94" s="66"/>
      <c r="N94" s="164"/>
      <c r="O94" s="77"/>
      <c r="P94" s="218"/>
      <c r="Q94" s="84"/>
      <c r="R94" s="108"/>
      <c r="S94" s="94"/>
      <c r="T94" s="98"/>
      <c r="U94" s="101"/>
      <c r="V94" s="109"/>
      <c r="W94" s="133"/>
      <c r="X94" s="135"/>
      <c r="Y94" s="110"/>
      <c r="Z94" s="111"/>
      <c r="AA94" s="112"/>
      <c r="AB94" s="40"/>
      <c r="AC94" s="172"/>
      <c r="AD94" s="58"/>
      <c r="AE94" s="59"/>
      <c r="AF94" s="59"/>
      <c r="AG94" s="59"/>
      <c r="AH94" s="113"/>
      <c r="AI94" s="94"/>
      <c r="AJ94" s="98"/>
      <c r="AK94" s="101"/>
      <c r="AL94" s="109"/>
      <c r="AM94" s="134"/>
      <c r="AN94" s="136"/>
      <c r="AO94" s="110"/>
      <c r="AP94" s="111"/>
      <c r="AQ94" s="112"/>
      <c r="AR94" s="40"/>
      <c r="AS94" s="177"/>
      <c r="AT94" s="77"/>
      <c r="AU94" s="77"/>
      <c r="AV94" s="84"/>
      <c r="AW94" s="108"/>
      <c r="AX94" s="94"/>
      <c r="AY94" s="98"/>
      <c r="AZ94" s="101"/>
      <c r="BA94" s="109"/>
      <c r="BB94" s="133"/>
      <c r="BC94" s="135"/>
      <c r="BD94" s="110"/>
      <c r="BE94" s="111"/>
      <c r="BF94" s="112"/>
      <c r="BG94" s="40"/>
      <c r="BH94" s="172"/>
      <c r="BI94" s="281"/>
      <c r="BJ94" s="59"/>
      <c r="BK94" s="113"/>
      <c r="BL94" s="94"/>
      <c r="BM94" s="98"/>
      <c r="BN94" s="101"/>
      <c r="BO94" s="109"/>
      <c r="BP94" s="134"/>
      <c r="BQ94" s="136"/>
      <c r="BR94" s="110"/>
      <c r="BS94" s="111"/>
      <c r="BT94" s="112"/>
      <c r="BU94" s="40"/>
      <c r="BV94" s="177"/>
      <c r="BW94" s="77"/>
      <c r="BX94" s="84"/>
      <c r="BY94" s="108"/>
      <c r="BZ94" s="94"/>
      <c r="CA94" s="98"/>
      <c r="CB94" s="101"/>
      <c r="CC94" s="109"/>
      <c r="CD94" s="133"/>
      <c r="CE94" s="135"/>
      <c r="CF94" s="110"/>
      <c r="CG94" s="111"/>
      <c r="CH94" s="112"/>
      <c r="CI94" s="40"/>
      <c r="CJ94" s="181"/>
      <c r="CK94" s="281"/>
      <c r="CL94" s="59"/>
      <c r="CM94" s="113"/>
      <c r="CN94" s="94"/>
      <c r="CO94" s="98"/>
      <c r="CP94" s="101"/>
      <c r="CQ94" s="109"/>
      <c r="CR94" s="134"/>
      <c r="CS94" s="136"/>
      <c r="CT94" s="110"/>
      <c r="CU94" s="111"/>
      <c r="CV94" s="112"/>
      <c r="CW94" s="40"/>
      <c r="CX94" s="35"/>
    </row>
    <row r="95" spans="1:102" ht="15" customHeight="1">
      <c r="A95" s="42"/>
      <c r="B95" s="325"/>
      <c r="C95" s="20">
        <v>67</v>
      </c>
      <c r="D95" s="224">
        <f t="shared" si="112"/>
        <v>67</v>
      </c>
      <c r="E95" s="256" t="s">
        <v>131</v>
      </c>
      <c r="F95" s="278">
        <v>1975</v>
      </c>
      <c r="G95" s="226">
        <f t="shared" si="113"/>
        <v>1</v>
      </c>
      <c r="H95" s="226"/>
      <c r="I95" s="225">
        <f t="shared" si="92"/>
        <v>0</v>
      </c>
      <c r="J95" s="128">
        <f t="shared" si="114"/>
        <v>0</v>
      </c>
      <c r="K95" s="130">
        <f t="shared" si="115"/>
        <v>3</v>
      </c>
      <c r="L95" s="227">
        <f t="shared" si="116"/>
        <v>0</v>
      </c>
      <c r="M95" s="66"/>
      <c r="N95" s="164"/>
      <c r="O95" s="77"/>
      <c r="P95" s="218"/>
      <c r="Q95" s="84"/>
      <c r="R95" s="108"/>
      <c r="S95" s="94"/>
      <c r="T95" s="98"/>
      <c r="U95" s="101"/>
      <c r="V95" s="109"/>
      <c r="W95" s="133"/>
      <c r="X95" s="135"/>
      <c r="Y95" s="110"/>
      <c r="Z95" s="111"/>
      <c r="AA95" s="112"/>
      <c r="AB95" s="40"/>
      <c r="AC95" s="172"/>
      <c r="AD95" s="58"/>
      <c r="AE95" s="59"/>
      <c r="AF95" s="59"/>
      <c r="AG95" s="59"/>
      <c r="AH95" s="113"/>
      <c r="AI95" s="94"/>
      <c r="AJ95" s="98"/>
      <c r="AK95" s="101"/>
      <c r="AL95" s="109"/>
      <c r="AM95" s="134"/>
      <c r="AN95" s="136"/>
      <c r="AO95" s="110"/>
      <c r="AP95" s="111"/>
      <c r="AQ95" s="112"/>
      <c r="AR95" s="40"/>
      <c r="AS95" s="177"/>
      <c r="AT95" s="77"/>
      <c r="AU95" s="77"/>
      <c r="AV95" s="84"/>
      <c r="AW95" s="108"/>
      <c r="AX95" s="94"/>
      <c r="AY95" s="98"/>
      <c r="AZ95" s="101"/>
      <c r="BA95" s="109"/>
      <c r="BB95" s="133"/>
      <c r="BC95" s="135"/>
      <c r="BD95" s="110"/>
      <c r="BE95" s="111"/>
      <c r="BF95" s="112"/>
      <c r="BG95" s="40"/>
      <c r="BH95" s="172"/>
      <c r="BI95" s="281"/>
      <c r="BJ95" s="59"/>
      <c r="BK95" s="113"/>
      <c r="BL95" s="94"/>
      <c r="BM95" s="98"/>
      <c r="BN95" s="101"/>
      <c r="BO95" s="109"/>
      <c r="BP95" s="134"/>
      <c r="BQ95" s="136"/>
      <c r="BR95" s="110"/>
      <c r="BS95" s="111"/>
      <c r="BT95" s="112"/>
      <c r="BU95" s="40"/>
      <c r="BV95" s="177"/>
      <c r="BW95" s="77"/>
      <c r="BX95" s="84"/>
      <c r="BY95" s="108"/>
      <c r="BZ95" s="94"/>
      <c r="CA95" s="98"/>
      <c r="CB95" s="101"/>
      <c r="CC95" s="109"/>
      <c r="CD95" s="133"/>
      <c r="CE95" s="135"/>
      <c r="CF95" s="110"/>
      <c r="CG95" s="111"/>
      <c r="CH95" s="112"/>
      <c r="CI95" s="40"/>
      <c r="CJ95" s="181"/>
      <c r="CK95" s="281"/>
      <c r="CL95" s="59"/>
      <c r="CM95" s="113"/>
      <c r="CN95" s="94"/>
      <c r="CO95" s="98"/>
      <c r="CP95" s="101"/>
      <c r="CQ95" s="109"/>
      <c r="CR95" s="134"/>
      <c r="CS95" s="136"/>
      <c r="CT95" s="110"/>
      <c r="CU95" s="111"/>
      <c r="CV95" s="112"/>
      <c r="CW95" s="40"/>
      <c r="CX95" s="35"/>
    </row>
    <row r="96" spans="1:102" ht="15" customHeight="1">
      <c r="A96" s="42"/>
      <c r="B96" s="325"/>
      <c r="C96" s="20">
        <v>68</v>
      </c>
      <c r="D96" s="224">
        <f t="shared" si="112"/>
        <v>68</v>
      </c>
      <c r="E96" s="256" t="s">
        <v>132</v>
      </c>
      <c r="F96" s="278">
        <v>1988</v>
      </c>
      <c r="G96" s="226">
        <f t="shared" si="113"/>
        <v>1</v>
      </c>
      <c r="H96" s="226"/>
      <c r="I96" s="225">
        <f t="shared" si="92"/>
        <v>0</v>
      </c>
      <c r="J96" s="128">
        <f t="shared" si="114"/>
        <v>0</v>
      </c>
      <c r="K96" s="130">
        <f t="shared" si="115"/>
        <v>2</v>
      </c>
      <c r="L96" s="227">
        <f t="shared" si="116"/>
        <v>0</v>
      </c>
      <c r="M96" s="66"/>
      <c r="N96" s="164"/>
      <c r="O96" s="77"/>
      <c r="P96" s="218"/>
      <c r="Q96" s="84"/>
      <c r="R96" s="108"/>
      <c r="S96" s="94"/>
      <c r="T96" s="98"/>
      <c r="U96" s="101"/>
      <c r="V96" s="109"/>
      <c r="W96" s="133"/>
      <c r="X96" s="135"/>
      <c r="Y96" s="110"/>
      <c r="Z96" s="111"/>
      <c r="AA96" s="112"/>
      <c r="AB96" s="40"/>
      <c r="AC96" s="172"/>
      <c r="AD96" s="58"/>
      <c r="AE96" s="59"/>
      <c r="AF96" s="59"/>
      <c r="AG96" s="59"/>
      <c r="AH96" s="113"/>
      <c r="AI96" s="94"/>
      <c r="AJ96" s="98"/>
      <c r="AK96" s="101"/>
      <c r="AL96" s="109"/>
      <c r="AM96" s="134"/>
      <c r="AN96" s="136"/>
      <c r="AO96" s="110"/>
      <c r="AP96" s="111"/>
      <c r="AQ96" s="112"/>
      <c r="AR96" s="40"/>
      <c r="AS96" s="177"/>
      <c r="AT96" s="77"/>
      <c r="AU96" s="77"/>
      <c r="AV96" s="84"/>
      <c r="AW96" s="108"/>
      <c r="AX96" s="94"/>
      <c r="AY96" s="98"/>
      <c r="AZ96" s="101"/>
      <c r="BA96" s="109"/>
      <c r="BB96" s="133"/>
      <c r="BC96" s="135"/>
      <c r="BD96" s="110"/>
      <c r="BE96" s="111"/>
      <c r="BF96" s="112"/>
      <c r="BG96" s="40"/>
      <c r="BH96" s="172"/>
      <c r="BI96" s="281"/>
      <c r="BJ96" s="59"/>
      <c r="BK96" s="113"/>
      <c r="BL96" s="94"/>
      <c r="BM96" s="98"/>
      <c r="BN96" s="101"/>
      <c r="BO96" s="109"/>
      <c r="BP96" s="134"/>
      <c r="BQ96" s="136"/>
      <c r="BR96" s="110"/>
      <c r="BS96" s="111"/>
      <c r="BT96" s="112"/>
      <c r="BU96" s="40"/>
      <c r="BV96" s="177"/>
      <c r="BW96" s="77"/>
      <c r="BX96" s="84"/>
      <c r="BY96" s="108"/>
      <c r="BZ96" s="94"/>
      <c r="CA96" s="98"/>
      <c r="CB96" s="101"/>
      <c r="CC96" s="109"/>
      <c r="CD96" s="133"/>
      <c r="CE96" s="135"/>
      <c r="CF96" s="110"/>
      <c r="CG96" s="111"/>
      <c r="CH96" s="112"/>
      <c r="CI96" s="40"/>
      <c r="CJ96" s="181"/>
      <c r="CK96" s="281"/>
      <c r="CL96" s="59"/>
      <c r="CM96" s="113"/>
      <c r="CN96" s="94"/>
      <c r="CO96" s="98"/>
      <c r="CP96" s="101"/>
      <c r="CQ96" s="109"/>
      <c r="CR96" s="134"/>
      <c r="CS96" s="136"/>
      <c r="CT96" s="110"/>
      <c r="CU96" s="111"/>
      <c r="CV96" s="112"/>
      <c r="CW96" s="40"/>
      <c r="CX96" s="35"/>
    </row>
    <row r="97" spans="1:102" ht="15" customHeight="1">
      <c r="A97" s="42"/>
      <c r="B97" s="325"/>
      <c r="C97" s="20">
        <v>69</v>
      </c>
      <c r="D97" s="224">
        <f t="shared" si="112"/>
        <v>69</v>
      </c>
      <c r="E97" s="256" t="s">
        <v>133</v>
      </c>
      <c r="F97" s="278">
        <v>1976</v>
      </c>
      <c r="G97" s="226">
        <f t="shared" si="113"/>
        <v>1</v>
      </c>
      <c r="H97" s="226"/>
      <c r="I97" s="225">
        <f t="shared" si="92"/>
        <v>0</v>
      </c>
      <c r="J97" s="128">
        <f t="shared" si="114"/>
        <v>0</v>
      </c>
      <c r="K97" s="130">
        <f t="shared" si="115"/>
        <v>1</v>
      </c>
      <c r="L97" s="227">
        <f t="shared" si="116"/>
        <v>0</v>
      </c>
      <c r="M97" s="66"/>
      <c r="N97" s="164"/>
      <c r="O97" s="77"/>
      <c r="P97" s="218"/>
      <c r="Q97" s="84"/>
      <c r="R97" s="108"/>
      <c r="S97" s="94"/>
      <c r="T97" s="98"/>
      <c r="U97" s="101"/>
      <c r="V97" s="109"/>
      <c r="W97" s="133"/>
      <c r="X97" s="135"/>
      <c r="Y97" s="110"/>
      <c r="Z97" s="111"/>
      <c r="AA97" s="112"/>
      <c r="AB97" s="40"/>
      <c r="AC97" s="172"/>
      <c r="AD97" s="58"/>
      <c r="AE97" s="59"/>
      <c r="AF97" s="59"/>
      <c r="AG97" s="59"/>
      <c r="AH97" s="113"/>
      <c r="AI97" s="94"/>
      <c r="AJ97" s="98"/>
      <c r="AK97" s="101"/>
      <c r="AL97" s="109"/>
      <c r="AM97" s="134"/>
      <c r="AN97" s="136"/>
      <c r="AO97" s="110"/>
      <c r="AP97" s="111"/>
      <c r="AQ97" s="112"/>
      <c r="AR97" s="40"/>
      <c r="AS97" s="177"/>
      <c r="AT97" s="77"/>
      <c r="AU97" s="77"/>
      <c r="AV97" s="84"/>
      <c r="AW97" s="108"/>
      <c r="AX97" s="94"/>
      <c r="AY97" s="98"/>
      <c r="AZ97" s="101"/>
      <c r="BA97" s="109"/>
      <c r="BB97" s="133"/>
      <c r="BC97" s="135"/>
      <c r="BD97" s="110"/>
      <c r="BE97" s="111"/>
      <c r="BF97" s="112"/>
      <c r="BG97" s="40"/>
      <c r="BH97" s="172"/>
      <c r="BI97" s="281"/>
      <c r="BJ97" s="59"/>
      <c r="BK97" s="113"/>
      <c r="BL97" s="94"/>
      <c r="BM97" s="98"/>
      <c r="BN97" s="101"/>
      <c r="BO97" s="109"/>
      <c r="BP97" s="134"/>
      <c r="BQ97" s="136"/>
      <c r="BR97" s="110"/>
      <c r="BS97" s="111"/>
      <c r="BT97" s="112"/>
      <c r="BU97" s="40"/>
      <c r="BV97" s="177"/>
      <c r="BW97" s="77"/>
      <c r="BX97" s="84"/>
      <c r="BY97" s="108"/>
      <c r="BZ97" s="94"/>
      <c r="CA97" s="98"/>
      <c r="CB97" s="101"/>
      <c r="CC97" s="109"/>
      <c r="CD97" s="133"/>
      <c r="CE97" s="135"/>
      <c r="CF97" s="110"/>
      <c r="CG97" s="111"/>
      <c r="CH97" s="112"/>
      <c r="CI97" s="40"/>
      <c r="CJ97" s="181"/>
      <c r="CK97" s="281"/>
      <c r="CL97" s="59"/>
      <c r="CM97" s="113"/>
      <c r="CN97" s="94"/>
      <c r="CO97" s="98"/>
      <c r="CP97" s="101"/>
      <c r="CQ97" s="109"/>
      <c r="CR97" s="134"/>
      <c r="CS97" s="136"/>
      <c r="CT97" s="110"/>
      <c r="CU97" s="111"/>
      <c r="CV97" s="112"/>
      <c r="CW97" s="40"/>
      <c r="CX97" s="35"/>
    </row>
    <row r="98" spans="1:102" ht="15" customHeight="1" thickBot="1">
      <c r="A98" s="42"/>
      <c r="B98" s="325"/>
      <c r="C98" s="20"/>
      <c r="D98" s="224" t="str">
        <f t="shared" si="112"/>
        <v/>
      </c>
      <c r="E98" s="228"/>
      <c r="F98" s="228"/>
      <c r="G98" s="226">
        <f t="shared" si="113"/>
        <v>0</v>
      </c>
      <c r="H98" s="226"/>
      <c r="I98" s="225">
        <f t="shared" si="92"/>
        <v>0</v>
      </c>
      <c r="J98" s="128">
        <f t="shared" si="114"/>
        <v>0</v>
      </c>
      <c r="K98" s="130">
        <f t="shared" si="115"/>
        <v>0</v>
      </c>
      <c r="L98" s="227">
        <f t="shared" si="116"/>
        <v>0</v>
      </c>
      <c r="M98" s="66"/>
      <c r="N98" s="164" t="str">
        <f t="shared" ref="N98" si="117">IF(O98="","",C98)</f>
        <v/>
      </c>
      <c r="O98" s="77"/>
      <c r="P98" s="218"/>
      <c r="Q98" s="84"/>
      <c r="R98" s="108" t="str">
        <f t="shared" ref="R98" si="118">IF(S98&gt;0,S98,IF(T98&gt;0,T98,IF(U98&gt;0,U98,"")))</f>
        <v/>
      </c>
      <c r="S98" s="94"/>
      <c r="T98" s="98"/>
      <c r="U98" s="101" t="str">
        <f>IF(ISNUMBER(N98)=FALSE,"",SUM(V98:$V$98))</f>
        <v/>
      </c>
      <c r="V98" s="109" t="str">
        <f t="shared" si="106"/>
        <v/>
      </c>
      <c r="W98" s="133" t="str">
        <f>IF(ISNUMBER(N98)=FALSE,"",SUMIF($E$29:$E$98,O98,$D$29:$D$98))</f>
        <v/>
      </c>
      <c r="X98" s="135" t="str">
        <f>IF(ISNUMBER(N98)=FALSE,"",SUMIF($E$29:$E$98,O98,$I$29:$I$98))</f>
        <v/>
      </c>
      <c r="Y98" s="110">
        <f>SUMIF($O$29:$O$98,O98,$S$29:$S$98)</f>
        <v>0</v>
      </c>
      <c r="Z98" s="111">
        <f>SUMIF($O$29:$O$98,O98,$T$29:$T$98)</f>
        <v>0</v>
      </c>
      <c r="AA98" s="112">
        <f>SUMIF($O$29:$O$98,O98,$U$29:$U$98)</f>
        <v>0</v>
      </c>
      <c r="AB98" s="40"/>
      <c r="AC98" s="172" t="str">
        <f t="shared" ref="AC98" si="119">IF(AD98="","",C98)</f>
        <v/>
      </c>
      <c r="AD98" s="58"/>
      <c r="AE98" s="59"/>
      <c r="AF98" s="59"/>
      <c r="AG98" s="59"/>
      <c r="AH98" s="113" t="str">
        <f t="shared" ref="AH98" si="120">IF(AI98&gt;0,AI98,IF(AJ98&gt;0,AJ98,IF(AK98&gt;0,AK98,"")))</f>
        <v/>
      </c>
      <c r="AI98" s="94"/>
      <c r="AJ98" s="98"/>
      <c r="AK98" s="101" t="str">
        <f>IF(ISNUMBER(AC98)=FALSE,"",SUM(AL98:AL$98))</f>
        <v/>
      </c>
      <c r="AL98" s="109" t="str">
        <f t="shared" si="108"/>
        <v/>
      </c>
      <c r="AM98" s="134" t="str">
        <f>IF(ISNUMBER(AC98)=FALSE,"",SUMIF($E$29:$E$98,AD98,$D$29:$D$98))</f>
        <v/>
      </c>
      <c r="AN98" s="136" t="str">
        <f>IF(ISNUMBER(AC98)=FALSE,"",SUMIF($E$29:$E$98,AD98,$I$29:$I$98))</f>
        <v/>
      </c>
      <c r="AO98" s="110">
        <f>SUMIF($O$29:$O$98,AD98,$S$29:$S$98)+SUMIF($AD$29:$AD$98,AD98,$AI$29:$AI$98)</f>
        <v>0</v>
      </c>
      <c r="AP98" s="111">
        <f>SUMIF($O$29:$O$98,AD98,$T$29:$T$98)+SUMIF($AD$29:$AD$98,AD98,$AJ$29:$AJ$98)</f>
        <v>0</v>
      </c>
      <c r="AQ98" s="112">
        <f>SUMIF($O$29:$O$98,AD98,$U$29:$U$98)+SUMIF($AD$29:$AD$98,AD98,$AK$29:$AK$98)</f>
        <v>0</v>
      </c>
      <c r="AR98" s="40"/>
      <c r="AS98" s="177" t="str">
        <f t="shared" ref="AS98" si="121">IF(AT98="","",C98)</f>
        <v/>
      </c>
      <c r="AT98" s="77"/>
      <c r="AU98" s="77"/>
      <c r="AV98" s="84"/>
      <c r="AW98" s="108" t="str">
        <f t="shared" ref="AW98" si="122">IF(AX98&gt;0,AX98,IF(AY98&gt;0,AY98,IF(AZ98&gt;0,AZ98,"")))</f>
        <v/>
      </c>
      <c r="AX98" s="94"/>
      <c r="AY98" s="98"/>
      <c r="AZ98" s="101" t="str">
        <f>IF(ISNUMBER(AS98)=FALSE,"",SUM(BA98:BA$98))</f>
        <v/>
      </c>
      <c r="BA98" s="109" t="str">
        <f t="shared" si="111"/>
        <v/>
      </c>
      <c r="BB98" s="133" t="str">
        <f>IF(ISNUMBER(AS98)=FALSE,"",SUMIF($E$29:$E$98,AT98,$D$29:$D$98))</f>
        <v/>
      </c>
      <c r="BC98" s="135" t="str">
        <f>IF(ISNUMBER(AS98)=FALSE,"",SUMIF($E$29:$E$98,AT98,$I$29:$I$98))</f>
        <v/>
      </c>
      <c r="BD98" s="110">
        <f>SUMIF($O$29:$O$98,AT98,$S$29:$S$98)+SUMIF($AD$29:$AD$98,AT98,$AI$29:$AI$98)+SUMIF($AT$29:$AT$98,AT98,$AX$29:$AX$98)</f>
        <v>0</v>
      </c>
      <c r="BE98" s="111">
        <f>SUMIF($O$29:$O$98,AT98,$T$29:$T$98)+SUMIF($AD$29:$AD$98,AT98,$AJ$29:$AJ$98)+SUMIF($AT$29:$AT$98,AT98,$AY$29:$AY$98)</f>
        <v>0</v>
      </c>
      <c r="BF98" s="112">
        <f>SUMIF($O$29:$O$98,AT98,$U$29:$U$98)+SUMIF($AD$29:$AD$98,AT98,$AK$29:$AK$98)+SUMIF($AT$29:$AT$98,AT98,$AZ$29:$AZ$98)</f>
        <v>0</v>
      </c>
      <c r="BG98" s="40"/>
      <c r="BH98" s="172" t="str">
        <f t="shared" ref="BH98" si="123">IF(BI98="","",C98)</f>
        <v/>
      </c>
      <c r="BI98" s="58"/>
      <c r="BJ98" s="59"/>
      <c r="BK98" s="113" t="str">
        <f t="shared" ref="BK98" si="124">IF(BL98&gt;0,BL98,IF(BM98&gt;0,BM98,IF(BN98&gt;0,BN98,"")))</f>
        <v/>
      </c>
      <c r="BL98" s="94"/>
      <c r="BM98" s="98"/>
      <c r="BN98" s="101" t="str">
        <f>IF(ISNUMBER(BH98)=FALSE,"",SUM(BO98:BO$98))</f>
        <v/>
      </c>
      <c r="BO98" s="109" t="str">
        <f t="shared" si="109"/>
        <v/>
      </c>
      <c r="BP98" s="134" t="str">
        <f>IF(ISNUMBER(BH98)=FALSE,"",SUMIF($E$29:$E$98,BI98,$D$29:$D$98))</f>
        <v/>
      </c>
      <c r="BQ98" s="136" t="str">
        <f>IF(ISNUMBER(BH98)=FALSE,"",SUMIF($E$29:$E$98,BI98,$I$29:$I$98))</f>
        <v/>
      </c>
      <c r="BR98" s="110">
        <f>SUMIF($O$29:$O$98,BI98,$S$29:$S$98)+SUMIF($AD$29:$AD$98,BI98,$AI$29:$AI$98)+SUMIF($AT$29:$AT$98,BI98,$AX$29:$AX$98)+SUMIF($BI$29:$BI$98,BI98,$BL$29:$BL$98)</f>
        <v>0</v>
      </c>
      <c r="BS98" s="111">
        <f>SUMIF($O$29:$O$98,BI98,$T$29:$T$98)+SUMIF($AD$29:$AD$98,BI98,$AJ$29:$AJ$98)+SUMIF($AT$29:$AT$98,BI98,$AY$29:$AY$98)+SUMIF($BI$29:$BI$98,BI98,$BM$29:$BM$98)</f>
        <v>0</v>
      </c>
      <c r="BT98" s="112">
        <f>SUMIF($O$29:$O$98,BI98,$U$29:$U$98)+SUMIF($AD$29:$AD$98,BI98,$AK$29:$AK$98)+SUMIF($AT$29:$AT$98,BI98,$AZ$29:$AZ$98)+SUMIF($BI$29:$BI$98,BI98,$BN$29:$BN$98)</f>
        <v>0</v>
      </c>
      <c r="BU98" s="40"/>
      <c r="BV98" s="177" t="str">
        <f t="shared" ref="BV98" si="125">IF(BW98="","",C98)</f>
        <v/>
      </c>
      <c r="BW98" s="77"/>
      <c r="BX98" s="84"/>
      <c r="BY98" s="108" t="str">
        <f t="shared" ref="BY98" si="126">IF(BZ98&gt;0,BZ98,IF(CA98&gt;0,CA98,IF(CB98&gt;0,CB98,"")))</f>
        <v/>
      </c>
      <c r="BZ98" s="94"/>
      <c r="CA98" s="98"/>
      <c r="CB98" s="101" t="str">
        <f>IF(ISNUMBER(BV98)=FALSE,"",SUM(CC98:CC$98))</f>
        <v/>
      </c>
      <c r="CC98" s="109" t="str">
        <f t="shared" si="105"/>
        <v/>
      </c>
      <c r="CD98" s="133" t="str">
        <f>IF(ISNUMBER(BV98)=FALSE,"",SUMIF($E$29:$E$98,BW98,$D$29:$D$98))</f>
        <v/>
      </c>
      <c r="CE98" s="135" t="str">
        <f>IF(ISNUMBER(BV98)=FALSE,"",SUMIF($E$29:$E$98,BW98,$I$29:$I$98))</f>
        <v/>
      </c>
      <c r="CF98" s="110">
        <f>SUMIF($O$29:$O$98,BW98,$S$29:$S$98)+SUMIF($AD$29:$AD$98,BW98,$AI$29:$AI$98)+SUMIF($AT$29:$AT$98,BW98,$AX$29:$AX$98)+SUMIF($BI$29:$BI$98,BW98,$BL$29:$BL$98)+SUMIF($BW$29:$BW$98,BW98,$BZ$29:$BZ$98)</f>
        <v>0</v>
      </c>
      <c r="CG98" s="111">
        <f>SUMIF($O$29:$O$98,BW98,$T$29:$T$98)+SUMIF($AD$29:$AD$98,BW98,$AJ$29:$AJ$98)+SUMIF($AT$29:$AT$98,BW98,$AY$29:$AY$98)+SUMIF($BI$29:$BI$98,BW98,$BM$29:$BM$98)+SUMIF($BW$29:$BW$98,BW98,$CA$29:$CA$98)</f>
        <v>0</v>
      </c>
      <c r="CH98" s="112">
        <f>SUMIF($O$29:$O$98,BW98,$U$29:$U$98)+SUMIF($AD$29:$AD$98,BW98,$AK$29:$AK$98)+SUMIF($AT$29:$AT$98,BW98,$AZ$29:$AZ$98)+SUMIF($BI$29:$BI$98,BW98,$BN$29:$BN$98)+SUMIF($BW$29:$BW$98,BW98,$CB$29:$CB$98)</f>
        <v>0</v>
      </c>
      <c r="CI98" s="40"/>
      <c r="CJ98" s="181" t="str">
        <f t="shared" ref="CJ98" si="127">IF(CK98="","",C98)</f>
        <v/>
      </c>
      <c r="CK98" s="58"/>
      <c r="CL98" s="59"/>
      <c r="CM98" s="113" t="str">
        <f t="shared" ref="CM98" si="128">IF(CN98&gt;0,CN98,IF(CO98&gt;0,CO98,IF(CP98&gt;0,CP98,"")))</f>
        <v/>
      </c>
      <c r="CN98" s="94"/>
      <c r="CO98" s="98"/>
      <c r="CP98" s="101" t="str">
        <f>IF(ISNUMBER(CJ98)=FALSE,"",SUM(CQ98:CQ$98))</f>
        <v/>
      </c>
      <c r="CQ98" s="109" t="str">
        <f t="shared" si="103"/>
        <v/>
      </c>
      <c r="CR98" s="134" t="str">
        <f>IF(ISNUMBER(CJ98)=FALSE,"",SUMIF($E$29:$E$98,CK98,$D$29:$D$98))</f>
        <v/>
      </c>
      <c r="CS98" s="136" t="str">
        <f>IF(ISNUMBER(CJ98)=FALSE,"",SUMIF($E$29:$E$98,CK98,$I$29:$I$98))</f>
        <v/>
      </c>
      <c r="CT98" s="110">
        <f>SUMIF($O$29:$O$98,CK98,$S$29:$S$98)+SUMIF($AD$29:$AD$98,CK98,$AI$29:$AI$98)+SUMIF($AT$29:$AT$98,CK98,$AX$29:$AX$98)+SUMIF($BI$29:$BI$98,CK98,$BL$29:$BL$98)+SUMIF($BW$29:$BW$98,CK98,$BZ$29:$BZ$98)+SUMIF($CK$29:$CK$98,CK98,$CN$29:$CN$98)</f>
        <v>0</v>
      </c>
      <c r="CU98" s="111">
        <f>SUMIF($O$29:$O$98,CK98,$T$29:$T$98)+SUMIF($AD$29:$AD$98,CK98,$AJ$29:$AJ$98)+SUMIF($AT$29:$AT$98,CK98,$AY$29:$AY$98)+SUMIF($BI$29:$BI$98,CK98,$BM$29:$BM$98)+SUMIF($BW$29:$BW$98,CK98,$CA$29:$CA$98)+SUMIF($CK$29:$CK$98,CK98,$CO$29:$CO$98)</f>
        <v>0</v>
      </c>
      <c r="CV98" s="112">
        <f>SUMIF($O$29:$O$98,CK98,$U$29:$U$98)+SUMIF($AD$29:$AD$98,CK98,$AK$29:$AK$98)+SUMIF($AT$29:$AT$98,CK98,$AZ$29:$AZ$98)+SUMIF($BI$29:$BI$98,CK98,$BN$29:$BN$98)+SUMIF($BW$29:$BW$98,CK98,$CB$29:$CB$98)+SUMIF($CK$29:$CK$98,CK98,$CP$29:$CP$98)</f>
        <v>0</v>
      </c>
      <c r="CW98" s="40"/>
      <c r="CX98" s="35"/>
    </row>
    <row r="99" spans="1:102" ht="3" customHeight="1" thickBot="1">
      <c r="A99" s="12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160"/>
      <c r="O99" s="76"/>
      <c r="P99" s="213"/>
      <c r="Q99" s="76"/>
      <c r="R99" s="6"/>
      <c r="S99" s="76"/>
      <c r="T99" s="76"/>
      <c r="U99" s="76"/>
      <c r="V99" s="76"/>
      <c r="W99" s="160"/>
      <c r="X99" s="76"/>
      <c r="Y99" s="76"/>
      <c r="Z99" s="76"/>
      <c r="AA99" s="76"/>
      <c r="AB99" s="6"/>
      <c r="AC99" s="167"/>
      <c r="AD99" s="6"/>
      <c r="AE99" s="6"/>
      <c r="AF99" s="6"/>
      <c r="AG99" s="6"/>
      <c r="AH99" s="6"/>
      <c r="AI99" s="76"/>
      <c r="AJ99" s="76"/>
      <c r="AK99" s="76"/>
      <c r="AL99" s="76"/>
      <c r="AM99" s="167"/>
      <c r="AN99" s="6"/>
      <c r="AO99" s="76"/>
      <c r="AP99" s="76"/>
      <c r="AQ99" s="76"/>
      <c r="AR99" s="6"/>
      <c r="AS99" s="160"/>
      <c r="AT99" s="76"/>
      <c r="AU99" s="76"/>
      <c r="AV99" s="76"/>
      <c r="AW99" s="6"/>
      <c r="AX99" s="76"/>
      <c r="AY99" s="76"/>
      <c r="AZ99" s="76"/>
      <c r="BA99" s="76"/>
      <c r="BB99" s="160"/>
      <c r="BC99" s="76"/>
      <c r="BD99" s="76"/>
      <c r="BE99" s="76"/>
      <c r="BF99" s="76"/>
      <c r="BG99" s="6"/>
      <c r="BH99" s="167"/>
      <c r="BI99" s="6"/>
      <c r="BJ99" s="6"/>
      <c r="BK99" s="6"/>
      <c r="BL99" s="76"/>
      <c r="BM99" s="76"/>
      <c r="BN99" s="76"/>
      <c r="BO99" s="76"/>
      <c r="BP99" s="167"/>
      <c r="BQ99" s="6"/>
      <c r="BR99" s="76"/>
      <c r="BS99" s="76"/>
      <c r="BT99" s="76"/>
      <c r="BU99" s="6"/>
      <c r="BV99" s="160"/>
      <c r="BW99" s="76"/>
      <c r="BX99" s="76"/>
      <c r="BY99" s="6"/>
      <c r="BZ99" s="76"/>
      <c r="CA99" s="76"/>
      <c r="CB99" s="76"/>
      <c r="CC99" s="76"/>
      <c r="CD99" s="160"/>
      <c r="CE99" s="76"/>
      <c r="CF99" s="76"/>
      <c r="CG99" s="76"/>
      <c r="CH99" s="76"/>
      <c r="CI99" s="6"/>
      <c r="CJ99" s="167"/>
      <c r="CK99" s="6"/>
      <c r="CL99" s="6"/>
      <c r="CM99" s="6"/>
      <c r="CN99" s="76"/>
      <c r="CO99" s="76"/>
      <c r="CP99" s="76"/>
      <c r="CQ99" s="76"/>
      <c r="CR99" s="167"/>
      <c r="CS99" s="7"/>
      <c r="CT99" s="76"/>
      <c r="CU99" s="76"/>
      <c r="CV99" s="76"/>
      <c r="CW99" s="62"/>
      <c r="CX99" s="35"/>
    </row>
    <row r="100" spans="1:102" ht="15" customHeight="1">
      <c r="A100" s="42"/>
      <c r="B100" s="326" t="s">
        <v>23</v>
      </c>
      <c r="C100" s="207">
        <v>1</v>
      </c>
      <c r="D100" s="262">
        <f t="shared" ref="D100:D163" si="129">IF(E100="","",C100)</f>
        <v>1</v>
      </c>
      <c r="E100" s="263" t="s">
        <v>35</v>
      </c>
      <c r="F100" s="264">
        <v>1979</v>
      </c>
      <c r="G100" s="264">
        <f t="shared" ref="G100:G163" si="130">SUMIF($O$100:$O$192,E100,$V$100:$V$192)+SUMIF($AD$100:$AD$192,E100,$AL$100:$AL$192)+SUMIF($AT$100:$AT$192,E100,$BA$100:$BA$192)+SUMIF($BI$100:$BI$192,E100,$BO$100:$BO$192)+SUMIF($BW$100:$BW$192,E100,$CC$100:$CC$192)+SUMIF($CK$100:$CK$192,E100,$CQ$100:$CQ$192)</f>
        <v>4</v>
      </c>
      <c r="H100" s="264"/>
      <c r="I100" s="264">
        <f>SUMIF($O$100:$O$114,E100,$R$100:$R$114)+SUMIF($AD$100:$AD$114,E100,$AH$100:$AH$114)+SUMIF($AT$100:$AT$114,E100,$AW$100:$AW$114)+SUMIF($BI$100:$BI$114,E100,$BK$100:$BK$114)+SUMIF($BW$100:$BW$114,E100,$BY$100:$BY$114)+SUMIF($CK$100:$CK$114,E100,$CM$100:$CM$114)</f>
        <v>70</v>
      </c>
      <c r="J100" s="265">
        <f t="shared" ref="J100:J118" si="131">SUMIF($O$100:$O$192,E100,$S$100:$S$192)+SUMIF($AD$100:$AD$192,E100,$AI$100:$AI$192)+SUMIF($AT$100:$AT$192,E100,$AX$100:$AX$192)+SUMIF($BI$100:$BI$192,E100,$BL$100:$BL$192)+SUMIF($BW$100:$BW$192,E100,$BZ$100:$BZ$192)+SUMIF($CK$100:$CK$192,E100,$CN$100:$CN$192)</f>
        <v>0</v>
      </c>
      <c r="K100" s="266">
        <f t="shared" ref="K100:K110" si="132">SUMIF($O$100:$O$192,E100,$T$100:$T$192)+SUMIF($AD$100:$AD$192,E100,$AJ$100:$AJ$192)+SUMIF($AT$100:$AT$192,E100,$AY$100:$AY$192)+SUMIF($BI$100:$BI$192,E100,$BM$100:$BM$192)+SUMIF($BW$100:$BW$192,E100,$CA$100:$CA$192)+SUMIF($CK$100:$CK$192,E100,$CO$100:$CO$192)</f>
        <v>0</v>
      </c>
      <c r="L100" s="267">
        <f t="shared" ref="L100:L163" si="133">SUMIF($O$100:$O$192,E100,$U$100:$U$192)+SUMIF($AD$100:$AD$192,E100,$AK$100:$AK$192)+SUMIF($AT$100:$AT$192,E100,$AZ$100:$AZ$192)+SUMIF($BI$100:$BI$192,E100,$BN$100:$BN$192)+SUMIF($BW$100:$BW$192,E100,$CB$100:$CB$192)+SUMIF($CK$100:$CK$192,E100,$CP$100:$CP$192)</f>
        <v>0</v>
      </c>
      <c r="M100" s="66"/>
      <c r="N100" s="163">
        <f t="shared" ref="N100:N163" si="134">IF(O100="","",C100)</f>
        <v>1</v>
      </c>
      <c r="O100" s="67" t="s">
        <v>35</v>
      </c>
      <c r="P100" s="216">
        <v>224.5</v>
      </c>
      <c r="Q100" s="68">
        <v>0.48402777777777778</v>
      </c>
      <c r="R100" s="67">
        <v>18</v>
      </c>
      <c r="S100" s="92"/>
      <c r="T100" s="96"/>
      <c r="U100" s="100"/>
      <c r="V100" s="104">
        <v>1</v>
      </c>
      <c r="W100" s="133">
        <v>1</v>
      </c>
      <c r="X100" s="135">
        <v>18</v>
      </c>
      <c r="Y100" s="92">
        <f t="shared" ref="Y100:Y163" si="135">SUMIF($O$29:$O$98,O100,$S$29:$S$98)</f>
        <v>0</v>
      </c>
      <c r="Z100" s="96">
        <f t="shared" ref="Z100:Z163" si="136">SUMIF($O$29:$O$98,O100,$T$29:$T$98)</f>
        <v>0</v>
      </c>
      <c r="AA100" s="100">
        <f t="shared" ref="AA100:AA163" si="137">SUMIF($O$29:$O$98,O100,$U$29:$U$98)</f>
        <v>0</v>
      </c>
      <c r="AB100" s="40"/>
      <c r="AC100" s="171">
        <f t="shared" ref="AC100:AC163" si="138">IF(AD100="","",C100)</f>
        <v>1</v>
      </c>
      <c r="AD100" s="60" t="s">
        <v>35</v>
      </c>
      <c r="AE100" s="61">
        <v>0.1728587962962963</v>
      </c>
      <c r="AF100" s="61">
        <v>0.17951388888888886</v>
      </c>
      <c r="AG100" s="61">
        <v>0.35237268518518516</v>
      </c>
      <c r="AH100" s="72">
        <f>IF(ISNUMBER(AC100)=FALSE,"",SUM(AL100:$AL114)+3)</f>
        <v>18</v>
      </c>
      <c r="AI100" s="92"/>
      <c r="AJ100" s="96"/>
      <c r="AK100" s="100"/>
      <c r="AL100" s="104">
        <f t="shared" ref="AL100:AL124" si="139">IF(ISNUMBER(AC100)=FALSE,"",1)</f>
        <v>1</v>
      </c>
      <c r="AM100" s="134">
        <f t="shared" ref="AM100:AM124" si="140">IF(ISNUMBER(AC100)=FALSE,"",SUMIF($E$100:$E$191,AD100,$D$100:$D$191))</f>
        <v>1</v>
      </c>
      <c r="AN100" s="136">
        <v>36</v>
      </c>
      <c r="AO100" s="92">
        <f t="shared" ref="AO100:AO163" si="141">SUMIF($O$29:$O$98,AD100,$S$29:$S$98)+SUMIF($AD$29:$AD$98,AD100,$AI$29:$AI$98)</f>
        <v>0</v>
      </c>
      <c r="AP100" s="96">
        <f t="shared" ref="AP100:AP163" si="142">SUMIF($O$29:$O$98,AD100,$T$29:$T$98)+SUMIF($AD$29:$AD$98,AD100,$AJ$29:$AJ$98)</f>
        <v>0</v>
      </c>
      <c r="AQ100" s="100">
        <f t="shared" ref="AQ100:AQ163" si="143">SUMIF($O$29:$O$98,AD100,$U$29:$U$98)+SUMIF($AD$29:$AD$98,AD100,$AK$29:$AK$98)</f>
        <v>0</v>
      </c>
      <c r="AR100" s="40"/>
      <c r="AS100" s="236">
        <v>1</v>
      </c>
      <c r="AT100" s="251" t="s">
        <v>35</v>
      </c>
      <c r="AU100" s="243">
        <v>358</v>
      </c>
      <c r="AV100" s="252">
        <v>0.77777777777777779</v>
      </c>
      <c r="AW100" s="246">
        <v>18</v>
      </c>
      <c r="AX100" s="92"/>
      <c r="AY100" s="96"/>
      <c r="AZ100" s="100"/>
      <c r="BA100" s="104">
        <v>1</v>
      </c>
      <c r="BB100" s="133">
        <v>1</v>
      </c>
      <c r="BC100" s="135">
        <v>54</v>
      </c>
      <c r="BD100" s="92">
        <f t="shared" ref="BD100:BD163" si="144">SUMIF($O$29:$O$98,AT100,$S$29:$S$98)+SUMIF($AD$29:$AD$98,AT100,$AI$29:$AI$98)+SUMIF($AT$29:$AT$98,AT100,$AX$29:$AX$98)</f>
        <v>0</v>
      </c>
      <c r="BE100" s="96">
        <f t="shared" ref="BE100:BE163" si="145">SUMIF($O$29:$O$98,AT100,$T$29:$T$98)+SUMIF($AD$29:$AD$98,AT100,$AJ$29:$AJ$98)+SUMIF($AT$29:$AT$98,AT100,$AY$29:$AY$98)</f>
        <v>0</v>
      </c>
      <c r="BF100" s="100">
        <f t="shared" ref="BF100:BF163" si="146">SUMIF($O$29:$O$98,AT100,$U$29:$U$98)+SUMIF($AD$29:$AD$98,AT100,$AK$29:$AK$98)+SUMIF($AT$29:$AT$98,AT100,$AZ$29:$AZ$98)</f>
        <v>0</v>
      </c>
      <c r="BG100" s="40"/>
      <c r="BH100" s="171">
        <f t="shared" ref="BH100:BH163" si="147">IF(BI100="","",C100)</f>
        <v>1</v>
      </c>
      <c r="BI100" s="289" t="s">
        <v>194</v>
      </c>
      <c r="BJ100" s="275">
        <v>0.21666666666666667</v>
      </c>
      <c r="BK100" s="72">
        <v>18</v>
      </c>
      <c r="BL100" s="92"/>
      <c r="BM100" s="96"/>
      <c r="BN100" s="100"/>
      <c r="BO100" s="104">
        <v>1</v>
      </c>
      <c r="BP100" s="134">
        <v>12</v>
      </c>
      <c r="BQ100" s="136">
        <v>18</v>
      </c>
      <c r="BR100" s="92">
        <f t="shared" ref="BR100:BR163" si="148">SUMIF($O$29:$O$98,BI100,$S$29:$S$98)+SUMIF($AD$29:$AD$98,BI100,$AI$29:$AI$98)+SUMIF($AT$29:$AT$98,BI100,$AX$29:$AX$98)+SUMIF($BI$29:$BI$98,BI100,$BL$29:$BL$98)</f>
        <v>0</v>
      </c>
      <c r="BS100" s="96">
        <f t="shared" ref="BS100:BS163" si="149">SUMIF($O$29:$O$98,BI100,$T$29:$T$98)+SUMIF($AD$29:$AD$98,BI100,$AJ$29:$AJ$98)+SUMIF($AT$29:$AT$98,BI100,$AY$29:$AY$98)+SUMIF($BI$29:$BI$98,BI100,$BM$29:$BM$98)</f>
        <v>0</v>
      </c>
      <c r="BT100" s="100">
        <f t="shared" ref="BT100:BT163" si="150">SUMIF($O$29:$O$98,BI100,$U$29:$U$98)+SUMIF($AD$29:$AD$98,BI100,$AK$29:$AK$98)+SUMIF($AT$29:$AT$98,BI100,$AZ$29:$AZ$98)+SUMIF($BI$29:$BI$98,BI100,$BN$29:$BN$98)</f>
        <v>0</v>
      </c>
      <c r="BU100" s="40"/>
      <c r="BV100" s="176">
        <f t="shared" ref="BV100:BV163" si="151">IF(BW100="","",C100)</f>
        <v>1</v>
      </c>
      <c r="BW100" s="251" t="s">
        <v>194</v>
      </c>
      <c r="BX100" s="288">
        <v>0.24999999999999994</v>
      </c>
      <c r="BY100" s="67">
        <v>18</v>
      </c>
      <c r="BZ100" s="92"/>
      <c r="CA100" s="96"/>
      <c r="CB100" s="100"/>
      <c r="CC100" s="104">
        <v>1</v>
      </c>
      <c r="CD100" s="133">
        <v>5</v>
      </c>
      <c r="CE100" s="135">
        <v>36</v>
      </c>
      <c r="CF100" s="92">
        <f t="shared" ref="CF100:CF163" si="152">SUMIF($O$29:$O$98,BW100,$S$29:$S$98)+SUMIF($AD$29:$AD$98,BW100,$AI$29:$AI$98)+SUMIF($AT$29:$AT$98,BW100,$AX$29:$AX$98)+SUMIF($BI$29:$BI$98,BW100,$BL$29:$BL$98)+SUMIF($BW$29:$BW$98,BW100,$BZ$29:$BZ$98)</f>
        <v>0</v>
      </c>
      <c r="CG100" s="96">
        <f t="shared" ref="CG100:CG163" si="153">SUMIF($O$29:$O$98,BW100,$T$29:$T$98)+SUMIF($AD$29:$AD$98,BW100,$AJ$29:$AJ$98)+SUMIF($AT$29:$AT$98,BW100,$AY$29:$AY$98)+SUMIF($BI$29:$BI$98,BW100,$BM$29:$BM$98)+SUMIF($BW$29:$BW$98,BW100,$CA$29:$CA$98)</f>
        <v>0</v>
      </c>
      <c r="CH100" s="100">
        <f t="shared" ref="CH100:CH163" si="154">SUMIF($O$29:$O$98,BW100,$U$29:$U$98)+SUMIF($AD$29:$AD$98,BW100,$AK$29:$AK$98)+SUMIF($AT$29:$AT$98,BW100,$AZ$29:$AZ$98)+SUMIF($BI$29:$BI$98,BW100,$BN$29:$BN$98)+SUMIF($BW$29:$BW$98,BW100,$CB$29:$CB$98)</f>
        <v>0</v>
      </c>
      <c r="CI100" s="40"/>
      <c r="CJ100" s="171">
        <f t="shared" ref="CJ100:CJ163" si="155">IF(CK100="","",C100)</f>
        <v>1</v>
      </c>
      <c r="CK100" s="72" t="s">
        <v>0</v>
      </c>
      <c r="CL100" s="61">
        <v>0.20625000000000002</v>
      </c>
      <c r="CM100" s="72">
        <f>IF(ISNUMBER(CJ100)=FALSE,"",SUM(CQ100:CQ$114)+3)</f>
        <v>18</v>
      </c>
      <c r="CN100" s="93"/>
      <c r="CO100" s="96"/>
      <c r="CP100" s="100"/>
      <c r="CQ100" s="104">
        <f t="shared" ref="CQ100:CQ121" si="156">IF(ISNUMBER(CJ100)=FALSE,"",1)</f>
        <v>1</v>
      </c>
      <c r="CR100" s="134">
        <f t="shared" ref="CR100:CR122" si="157">IF(ISNUMBER(CJ100)=FALSE,"",SUMIF($E$100:$E$191,CK100,$D$100:$D$191))</f>
        <v>2</v>
      </c>
      <c r="CS100" s="136">
        <f t="shared" ref="CS100:CS122" si="158">IF(ISNUMBER(CJ100)=FALSE,"",IF(SUMIF($E$100:$E$191,CK100,$I$100:$I$191)&gt;0,SUMIF($E$100:$E$191,CK100,$I$100:$I$191),IF(SUMIF($E$100:$E$191,CK100,$J$100:$J$191)&gt;0,SUMIF($E$100:$E$191,CK100,$J$100:$J$191),IF(SUMIF($E$100:$E$191,CK100,$K$100:$K$191)&gt;0,SUMIF($E$100:$E$191,CK100,$K$100:$K$191),SUMIF($E$100:$E$191,CK100,$L$100:$L$191)))))</f>
        <v>64</v>
      </c>
      <c r="CT100" s="92">
        <f t="shared" ref="CT100:CT163" si="159">SUMIF($O$29:$O$98,CK100,$S$29:$S$98)+SUMIF($AD$29:$AD$98,CK100,$AI$29:$AI$98)+SUMIF($AT$29:$AT$98,CK100,$AX$29:$AX$98)+SUMIF($BI$29:$BI$98,CK100,$BL$29:$BL$98)+SUMIF($BW$29:$BW$98,CK100,$BZ$29:$BZ$98)+SUMIF($CK$29:$CK$98,CK100,$CN$29:$CN$98)</f>
        <v>0</v>
      </c>
      <c r="CU100" s="96">
        <f t="shared" ref="CU100:CU163" si="160">SUMIF($O$29:$O$98,CK100,$T$29:$T$98)+SUMIF($AD$29:$AD$98,CK100,$AJ$29:$AJ$98)+SUMIF($AT$29:$AT$98,CK100,$AY$29:$AY$98)+SUMIF($BI$29:$BI$98,CK100,$BM$29:$BM$98)+SUMIF($BW$29:$BW$98,CK100,$CA$29:$CA$98)+SUMIF($CK$29:$CK$98,CK100,$CO$29:$CO$98)</f>
        <v>0</v>
      </c>
      <c r="CV100" s="100">
        <f t="shared" ref="CV100:CV163" si="161">SUMIF($O$29:$O$98,CK100,$U$29:$U$98)+SUMIF($AD$29:$AD$98,CK100,$AK$29:$AK$98)+SUMIF($AT$29:$AT$98,CK100,$AZ$29:$AZ$98)+SUMIF($BI$29:$BI$98,CK100,$BN$29:$BN$98)+SUMIF($BW$29:$BW$98,CK100,$CB$29:$CB$98)+SUMIF($CK$29:$CK$98,CK100,$CP$29:$CP$98)</f>
        <v>0</v>
      </c>
      <c r="CW100" s="40"/>
      <c r="CX100" s="35"/>
    </row>
    <row r="101" spans="1:102" ht="15" customHeight="1">
      <c r="A101" s="42"/>
      <c r="B101" s="327"/>
      <c r="C101" s="207">
        <v>2</v>
      </c>
      <c r="D101" s="208">
        <f t="shared" si="129"/>
        <v>2</v>
      </c>
      <c r="E101" s="209" t="s">
        <v>0</v>
      </c>
      <c r="F101" s="207">
        <v>1980</v>
      </c>
      <c r="G101" s="207">
        <f t="shared" si="130"/>
        <v>4</v>
      </c>
      <c r="H101" s="207"/>
      <c r="I101" s="207">
        <f>SUMIF($O$100:$O$114,E101,$R$100:$R$114)+SUMIF($AD$100:$AD$114,E101,$AH$100:$AH$114)+SUMIF($AT$100:$AT$114,E101,$AW$100:$AW$114)+SUMIF($BI$100:$BI$114,E101,$BK$100:$BK$114)+SUMIF($BW$100:$BW$114,E101,$BY$100:$BY$114)+SUMIF($CK$100:$CK$114,E101,$CM$100:$CM$114)</f>
        <v>64</v>
      </c>
      <c r="J101" s="210">
        <f t="shared" si="131"/>
        <v>0</v>
      </c>
      <c r="K101" s="211">
        <f t="shared" si="132"/>
        <v>0</v>
      </c>
      <c r="L101" s="212">
        <f t="shared" si="133"/>
        <v>0</v>
      </c>
      <c r="M101" s="66"/>
      <c r="N101" s="163">
        <f t="shared" si="134"/>
        <v>2</v>
      </c>
      <c r="O101" s="69" t="s">
        <v>0</v>
      </c>
      <c r="P101" s="217">
        <v>224.5</v>
      </c>
      <c r="Q101" s="70">
        <v>0.49513888888888885</v>
      </c>
      <c r="R101" s="67">
        <v>16</v>
      </c>
      <c r="S101" s="93"/>
      <c r="T101" s="97"/>
      <c r="U101" s="101"/>
      <c r="V101" s="104">
        <v>1</v>
      </c>
      <c r="W101" s="133">
        <v>2</v>
      </c>
      <c r="X101" s="135">
        <v>16</v>
      </c>
      <c r="Y101" s="92">
        <f t="shared" si="135"/>
        <v>0</v>
      </c>
      <c r="Z101" s="96">
        <f t="shared" si="136"/>
        <v>0</v>
      </c>
      <c r="AA101" s="100">
        <f t="shared" si="137"/>
        <v>0</v>
      </c>
      <c r="AB101" s="40"/>
      <c r="AC101" s="171">
        <f t="shared" si="138"/>
        <v>2</v>
      </c>
      <c r="AD101" s="21" t="s">
        <v>0</v>
      </c>
      <c r="AE101" s="47">
        <v>0.1762731481481481</v>
      </c>
      <c r="AF101" s="47">
        <v>0.18064814814814811</v>
      </c>
      <c r="AG101" s="47">
        <v>0.35692129629629621</v>
      </c>
      <c r="AH101" s="72">
        <f>IF(ISNUMBER(AC101)=FALSE,"",SUM(AL101:AL$114)+2)</f>
        <v>16</v>
      </c>
      <c r="AI101" s="93"/>
      <c r="AJ101" s="97"/>
      <c r="AK101" s="101"/>
      <c r="AL101" s="104">
        <f t="shared" si="139"/>
        <v>1</v>
      </c>
      <c r="AM101" s="134">
        <f t="shared" si="140"/>
        <v>2</v>
      </c>
      <c r="AN101" s="136">
        <v>32</v>
      </c>
      <c r="AO101" s="92">
        <f t="shared" si="141"/>
        <v>0</v>
      </c>
      <c r="AP101" s="96">
        <f t="shared" si="142"/>
        <v>0</v>
      </c>
      <c r="AQ101" s="100">
        <f t="shared" si="143"/>
        <v>0</v>
      </c>
      <c r="AR101" s="40"/>
      <c r="AS101" s="236">
        <v>2</v>
      </c>
      <c r="AT101" s="253" t="s">
        <v>37</v>
      </c>
      <c r="AU101" s="238">
        <v>355</v>
      </c>
      <c r="AV101" s="254">
        <v>0.8340277777777777</v>
      </c>
      <c r="AW101" s="246">
        <v>16</v>
      </c>
      <c r="AX101" s="93"/>
      <c r="AY101" s="97"/>
      <c r="AZ101" s="101"/>
      <c r="BA101" s="104">
        <v>1</v>
      </c>
      <c r="BB101" s="133">
        <v>2</v>
      </c>
      <c r="BC101" s="135">
        <v>32</v>
      </c>
      <c r="BD101" s="92">
        <f t="shared" si="144"/>
        <v>0</v>
      </c>
      <c r="BE101" s="96">
        <f t="shared" si="145"/>
        <v>0</v>
      </c>
      <c r="BF101" s="100">
        <f t="shared" si="146"/>
        <v>0</v>
      </c>
      <c r="BG101" s="40"/>
      <c r="BH101" s="171">
        <f t="shared" si="147"/>
        <v>2</v>
      </c>
      <c r="BI101" s="290" t="s">
        <v>195</v>
      </c>
      <c r="BJ101" s="276">
        <v>0.22013888888888888</v>
      </c>
      <c r="BK101" s="72">
        <v>16</v>
      </c>
      <c r="BL101" s="93"/>
      <c r="BM101" s="97"/>
      <c r="BN101" s="101"/>
      <c r="BO101" s="104">
        <v>1</v>
      </c>
      <c r="BP101" s="134">
        <v>14</v>
      </c>
      <c r="BQ101" s="136">
        <v>16</v>
      </c>
      <c r="BR101" s="92">
        <f t="shared" si="148"/>
        <v>0</v>
      </c>
      <c r="BS101" s="96">
        <f t="shared" si="149"/>
        <v>0</v>
      </c>
      <c r="BT101" s="100">
        <f t="shared" si="150"/>
        <v>0</v>
      </c>
      <c r="BU101" s="40"/>
      <c r="BV101" s="176">
        <f t="shared" si="151"/>
        <v>2</v>
      </c>
      <c r="BW101" s="253" t="s">
        <v>35</v>
      </c>
      <c r="BX101" s="287">
        <v>0.25486111111111104</v>
      </c>
      <c r="BY101" s="67">
        <v>16</v>
      </c>
      <c r="BZ101" s="93"/>
      <c r="CA101" s="97"/>
      <c r="CB101" s="101"/>
      <c r="CC101" s="104">
        <v>1</v>
      </c>
      <c r="CD101" s="133">
        <v>1</v>
      </c>
      <c r="CE101" s="135">
        <v>70</v>
      </c>
      <c r="CF101" s="92">
        <f t="shared" si="152"/>
        <v>0</v>
      </c>
      <c r="CG101" s="96">
        <f t="shared" si="153"/>
        <v>0</v>
      </c>
      <c r="CH101" s="100">
        <f t="shared" si="154"/>
        <v>0</v>
      </c>
      <c r="CI101" s="40"/>
      <c r="CJ101" s="180">
        <f t="shared" si="155"/>
        <v>2</v>
      </c>
      <c r="CK101" s="74" t="s">
        <v>108</v>
      </c>
      <c r="CL101" s="47">
        <v>0.21388888888888891</v>
      </c>
      <c r="CM101" s="72">
        <f>IF(ISNUMBER(CJ101)=FALSE,"",SUM(CQ101:CQ$114)+2)</f>
        <v>16</v>
      </c>
      <c r="CN101" s="93"/>
      <c r="CO101" s="97"/>
      <c r="CP101" s="101"/>
      <c r="CQ101" s="104">
        <f t="shared" si="156"/>
        <v>1</v>
      </c>
      <c r="CR101" s="134">
        <f t="shared" si="157"/>
        <v>11</v>
      </c>
      <c r="CS101" s="136">
        <f t="shared" si="158"/>
        <v>27</v>
      </c>
      <c r="CT101" s="92">
        <f t="shared" si="159"/>
        <v>0</v>
      </c>
      <c r="CU101" s="96">
        <f t="shared" si="160"/>
        <v>0</v>
      </c>
      <c r="CV101" s="100">
        <f t="shared" si="161"/>
        <v>0</v>
      </c>
      <c r="CW101" s="40"/>
      <c r="CX101" s="35"/>
    </row>
    <row r="102" spans="1:102" ht="15" customHeight="1">
      <c r="A102" s="42"/>
      <c r="B102" s="327"/>
      <c r="C102" s="207">
        <v>3</v>
      </c>
      <c r="D102" s="208">
        <f t="shared" si="129"/>
        <v>3</v>
      </c>
      <c r="E102" s="209" t="s">
        <v>38</v>
      </c>
      <c r="F102" s="207">
        <v>1971</v>
      </c>
      <c r="G102" s="207">
        <f t="shared" si="130"/>
        <v>6</v>
      </c>
      <c r="H102" s="207"/>
      <c r="I102" s="207">
        <f>SUMIF($O$100:$O$114,E102,$R$100:$R$114)+SUMIF($AD$100:$AD$114,E102,$AH$100:$AH$114)+SUMIF($AT$100:$AT$114,E102,$AW$100:$AW$114)+SUMIF($BI$100:$BI$114,E102,$BK$100:$BK$114)+SUMIF($BW$100:$BW$114,E102,$BY$100:$BY$114)+SUMIF($CK$100:$CK$114,E102,$CM$100:$CM$114)-AW110-BK110+2</f>
        <v>46</v>
      </c>
      <c r="J102" s="210">
        <f t="shared" si="131"/>
        <v>0</v>
      </c>
      <c r="K102" s="211">
        <f t="shared" si="132"/>
        <v>0</v>
      </c>
      <c r="L102" s="212">
        <f t="shared" si="133"/>
        <v>0</v>
      </c>
      <c r="M102" s="66"/>
      <c r="N102" s="163">
        <f t="shared" si="134"/>
        <v>3</v>
      </c>
      <c r="O102" s="69" t="s">
        <v>36</v>
      </c>
      <c r="P102" s="217">
        <v>206.5</v>
      </c>
      <c r="Q102" s="70">
        <v>0.48749999999999999</v>
      </c>
      <c r="R102" s="67">
        <v>14</v>
      </c>
      <c r="S102" s="93"/>
      <c r="T102" s="97"/>
      <c r="U102" s="101"/>
      <c r="V102" s="104">
        <v>1</v>
      </c>
      <c r="W102" s="133">
        <v>3</v>
      </c>
      <c r="X102" s="135">
        <v>14</v>
      </c>
      <c r="Y102" s="92">
        <f t="shared" si="135"/>
        <v>0</v>
      </c>
      <c r="Z102" s="96">
        <f t="shared" si="136"/>
        <v>0</v>
      </c>
      <c r="AA102" s="100">
        <f t="shared" si="137"/>
        <v>0</v>
      </c>
      <c r="AB102" s="40"/>
      <c r="AC102" s="171">
        <f t="shared" si="138"/>
        <v>3</v>
      </c>
      <c r="AD102" s="21" t="s">
        <v>67</v>
      </c>
      <c r="AE102" s="47">
        <v>0.17942129629629633</v>
      </c>
      <c r="AF102" s="47">
        <v>0.19311342592592584</v>
      </c>
      <c r="AG102" s="47">
        <v>0.37253472222222217</v>
      </c>
      <c r="AH102" s="72">
        <f>IF(ISNUMBER(AC102)=FALSE,"",SUM(AL102:AL$114)+1)</f>
        <v>14</v>
      </c>
      <c r="AI102" s="93"/>
      <c r="AJ102" s="97"/>
      <c r="AK102" s="101"/>
      <c r="AL102" s="104">
        <f t="shared" si="139"/>
        <v>1</v>
      </c>
      <c r="AM102" s="134">
        <f t="shared" si="140"/>
        <v>15</v>
      </c>
      <c r="AN102" s="136">
        <v>14</v>
      </c>
      <c r="AO102" s="92">
        <f t="shared" si="141"/>
        <v>0</v>
      </c>
      <c r="AP102" s="96">
        <f t="shared" si="142"/>
        <v>0</v>
      </c>
      <c r="AQ102" s="100">
        <f t="shared" si="143"/>
        <v>0</v>
      </c>
      <c r="AR102" s="40"/>
      <c r="AS102" s="236">
        <v>3</v>
      </c>
      <c r="AT102" s="237" t="s">
        <v>31</v>
      </c>
      <c r="AU102" s="238">
        <v>355</v>
      </c>
      <c r="AV102" s="254">
        <v>0.86458333333333337</v>
      </c>
      <c r="AW102" s="246">
        <v>14</v>
      </c>
      <c r="AX102" s="93"/>
      <c r="AY102" s="97"/>
      <c r="AZ102" s="101"/>
      <c r="BA102" s="104">
        <v>1</v>
      </c>
      <c r="BB102" s="133">
        <v>4</v>
      </c>
      <c r="BC102" s="135">
        <v>29</v>
      </c>
      <c r="BD102" s="92">
        <f t="shared" si="144"/>
        <v>0</v>
      </c>
      <c r="BE102" s="96">
        <f t="shared" si="145"/>
        <v>0</v>
      </c>
      <c r="BF102" s="100">
        <f t="shared" si="146"/>
        <v>0</v>
      </c>
      <c r="BG102" s="40"/>
      <c r="BH102" s="171">
        <f t="shared" si="147"/>
        <v>3</v>
      </c>
      <c r="BI102" s="290" t="s">
        <v>0</v>
      </c>
      <c r="BJ102" s="276">
        <v>0.22361111111111109</v>
      </c>
      <c r="BK102" s="72">
        <v>14</v>
      </c>
      <c r="BL102" s="93"/>
      <c r="BM102" s="97"/>
      <c r="BN102" s="101"/>
      <c r="BO102" s="104">
        <v>1</v>
      </c>
      <c r="BP102" s="134">
        <v>2</v>
      </c>
      <c r="BQ102" s="136">
        <v>46</v>
      </c>
      <c r="BR102" s="92">
        <f t="shared" si="148"/>
        <v>0</v>
      </c>
      <c r="BS102" s="96">
        <f t="shared" si="149"/>
        <v>0</v>
      </c>
      <c r="BT102" s="100">
        <f t="shared" si="150"/>
        <v>0</v>
      </c>
      <c r="BU102" s="40"/>
      <c r="BV102" s="176">
        <f t="shared" si="151"/>
        <v>3</v>
      </c>
      <c r="BW102" s="253" t="s">
        <v>203</v>
      </c>
      <c r="BX102" s="287">
        <v>0.27499999999999997</v>
      </c>
      <c r="BY102" s="67">
        <v>14</v>
      </c>
      <c r="BZ102" s="93"/>
      <c r="CA102" s="97"/>
      <c r="CB102" s="101"/>
      <c r="CC102" s="104">
        <v>1</v>
      </c>
      <c r="CD102" s="133">
        <v>20</v>
      </c>
      <c r="CE102" s="135">
        <v>14</v>
      </c>
      <c r="CF102" s="92">
        <f t="shared" si="152"/>
        <v>0</v>
      </c>
      <c r="CG102" s="96">
        <f t="shared" si="153"/>
        <v>0</v>
      </c>
      <c r="CH102" s="100">
        <f t="shared" si="154"/>
        <v>0</v>
      </c>
      <c r="CI102" s="40"/>
      <c r="CJ102" s="180">
        <f t="shared" si="155"/>
        <v>3</v>
      </c>
      <c r="CK102" s="74" t="s">
        <v>40</v>
      </c>
      <c r="CL102" s="47">
        <v>0.22500000000000001</v>
      </c>
      <c r="CM102" s="72">
        <f>IF(ISNUMBER(CJ102)=FALSE,"",SUM(CQ102:CQ$114)+1)</f>
        <v>14</v>
      </c>
      <c r="CN102" s="93"/>
      <c r="CO102" s="97"/>
      <c r="CP102" s="101"/>
      <c r="CQ102" s="104">
        <f t="shared" si="156"/>
        <v>1</v>
      </c>
      <c r="CR102" s="134">
        <f t="shared" si="157"/>
        <v>6</v>
      </c>
      <c r="CS102" s="136">
        <f t="shared" si="158"/>
        <v>33</v>
      </c>
      <c r="CT102" s="92">
        <f t="shared" si="159"/>
        <v>0</v>
      </c>
      <c r="CU102" s="96">
        <f t="shared" si="160"/>
        <v>0</v>
      </c>
      <c r="CV102" s="100">
        <f t="shared" si="161"/>
        <v>0</v>
      </c>
      <c r="CW102" s="40"/>
      <c r="CX102" s="35"/>
    </row>
    <row r="103" spans="1:102" ht="15" customHeight="1">
      <c r="A103" s="42"/>
      <c r="B103" s="327"/>
      <c r="C103" s="207">
        <v>4</v>
      </c>
      <c r="D103" s="208">
        <f t="shared" si="129"/>
        <v>4</v>
      </c>
      <c r="E103" s="209" t="s">
        <v>31</v>
      </c>
      <c r="F103" s="207">
        <v>1983</v>
      </c>
      <c r="G103" s="230">
        <f t="shared" si="130"/>
        <v>4</v>
      </c>
      <c r="H103" s="230"/>
      <c r="I103" s="230">
        <f t="shared" ref="I103:I137" si="162">SUMIF($O$100:$O$114,E103,$R$100:$R$114)+SUMIF($AD$100:$AD$114,E103,$AH$100:$AH$114)+SUMIF($AT$100:$AT$114,E103,$AW$100:$AW$114)+SUMIF($BI$100:$BI$114,E103,$BK$100:$BK$114)+SUMIF($BW$100:$BW$114,E103,$BY$100:$BY$114)+SUMIF($CK$100:$CK$114,E103,$CM$100:$CM$114)</f>
        <v>38</v>
      </c>
      <c r="J103" s="210">
        <f t="shared" si="131"/>
        <v>0</v>
      </c>
      <c r="K103" s="211">
        <f t="shared" si="132"/>
        <v>0</v>
      </c>
      <c r="L103" s="212">
        <f t="shared" si="133"/>
        <v>0</v>
      </c>
      <c r="M103" s="66"/>
      <c r="N103" s="163">
        <f t="shared" si="134"/>
        <v>4</v>
      </c>
      <c r="O103" s="69" t="s">
        <v>42</v>
      </c>
      <c r="P103" s="217">
        <v>197.5</v>
      </c>
      <c r="Q103" s="70">
        <v>0.49305555555555552</v>
      </c>
      <c r="R103" s="67">
        <v>12</v>
      </c>
      <c r="S103" s="93"/>
      <c r="T103" s="97"/>
      <c r="U103" s="101"/>
      <c r="V103" s="104">
        <v>1</v>
      </c>
      <c r="W103" s="133">
        <v>4</v>
      </c>
      <c r="X103" s="135">
        <v>12</v>
      </c>
      <c r="Y103" s="92">
        <f t="shared" si="135"/>
        <v>0</v>
      </c>
      <c r="Z103" s="96">
        <f t="shared" si="136"/>
        <v>0</v>
      </c>
      <c r="AA103" s="100">
        <f t="shared" si="137"/>
        <v>0</v>
      </c>
      <c r="AB103" s="40"/>
      <c r="AC103" s="171">
        <f t="shared" si="138"/>
        <v>4</v>
      </c>
      <c r="AD103" s="21" t="s">
        <v>68</v>
      </c>
      <c r="AE103" s="47">
        <v>0.19200231481481478</v>
      </c>
      <c r="AF103" s="47">
        <v>0.2032638888888888</v>
      </c>
      <c r="AG103" s="47">
        <v>0.39526620370370358</v>
      </c>
      <c r="AH103" s="72">
        <f>IF(ISNUMBER(AC103)=FALSE,"",SUM(AL103:AL$114))</f>
        <v>12</v>
      </c>
      <c r="AI103" s="93"/>
      <c r="AJ103" s="97"/>
      <c r="AK103" s="101"/>
      <c r="AL103" s="104">
        <f t="shared" si="139"/>
        <v>1</v>
      </c>
      <c r="AM103" s="134">
        <f t="shared" si="140"/>
        <v>9</v>
      </c>
      <c r="AN103" s="136">
        <v>12</v>
      </c>
      <c r="AO103" s="92">
        <f t="shared" si="141"/>
        <v>0</v>
      </c>
      <c r="AP103" s="96">
        <f t="shared" si="142"/>
        <v>0</v>
      </c>
      <c r="AQ103" s="100">
        <f t="shared" si="143"/>
        <v>0</v>
      </c>
      <c r="AR103" s="40"/>
      <c r="AS103" s="236">
        <v>4</v>
      </c>
      <c r="AT103" s="253" t="s">
        <v>107</v>
      </c>
      <c r="AU103" s="238">
        <v>358</v>
      </c>
      <c r="AV103" s="254">
        <v>0.89722222222222225</v>
      </c>
      <c r="AW103" s="246">
        <v>12</v>
      </c>
      <c r="AX103" s="93"/>
      <c r="AY103" s="97"/>
      <c r="AZ103" s="101"/>
      <c r="BA103" s="104">
        <v>1</v>
      </c>
      <c r="BB103" s="133">
        <v>13</v>
      </c>
      <c r="BC103" s="135">
        <v>12</v>
      </c>
      <c r="BD103" s="92">
        <f t="shared" si="144"/>
        <v>0</v>
      </c>
      <c r="BE103" s="96">
        <f t="shared" si="145"/>
        <v>0</v>
      </c>
      <c r="BF103" s="100">
        <f t="shared" si="146"/>
        <v>0</v>
      </c>
      <c r="BG103" s="40"/>
      <c r="BH103" s="171">
        <f t="shared" si="147"/>
        <v>4</v>
      </c>
      <c r="BI103" s="290" t="s">
        <v>39</v>
      </c>
      <c r="BJ103" s="276">
        <v>0.25555555555555559</v>
      </c>
      <c r="BK103" s="72">
        <v>12</v>
      </c>
      <c r="BL103" s="93"/>
      <c r="BM103" s="97"/>
      <c r="BN103" s="101"/>
      <c r="BO103" s="104">
        <v>1</v>
      </c>
      <c r="BP103" s="134">
        <v>4</v>
      </c>
      <c r="BQ103" s="136">
        <v>33</v>
      </c>
      <c r="BR103" s="92">
        <f t="shared" si="148"/>
        <v>0</v>
      </c>
      <c r="BS103" s="96">
        <f t="shared" si="149"/>
        <v>0</v>
      </c>
      <c r="BT103" s="100">
        <f t="shared" si="150"/>
        <v>0</v>
      </c>
      <c r="BU103" s="40"/>
      <c r="BV103" s="176">
        <f t="shared" si="151"/>
        <v>4</v>
      </c>
      <c r="BW103" s="253" t="s">
        <v>38</v>
      </c>
      <c r="BX103" s="287">
        <v>0.30069444444444443</v>
      </c>
      <c r="BY103" s="67">
        <v>12</v>
      </c>
      <c r="BZ103" s="93"/>
      <c r="CA103" s="97"/>
      <c r="CB103" s="101"/>
      <c r="CC103" s="104">
        <v>1</v>
      </c>
      <c r="CD103" s="133">
        <v>3</v>
      </c>
      <c r="CE103" s="135">
        <v>42</v>
      </c>
      <c r="CF103" s="92">
        <f t="shared" si="152"/>
        <v>0</v>
      </c>
      <c r="CG103" s="96">
        <f t="shared" si="153"/>
        <v>0</v>
      </c>
      <c r="CH103" s="100">
        <f t="shared" si="154"/>
        <v>0</v>
      </c>
      <c r="CI103" s="40"/>
      <c r="CJ103" s="180">
        <f t="shared" si="155"/>
        <v>4</v>
      </c>
      <c r="CK103" s="74" t="s">
        <v>38</v>
      </c>
      <c r="CL103" s="75">
        <v>0.22500000000000001</v>
      </c>
      <c r="CM103" s="72">
        <f>IF(ISNUMBER(CJ103)=FALSE,"",SUM(CQ103:CQ$114))</f>
        <v>12</v>
      </c>
      <c r="CN103" s="93"/>
      <c r="CO103" s="97"/>
      <c r="CP103" s="101"/>
      <c r="CQ103" s="104">
        <f t="shared" si="156"/>
        <v>1</v>
      </c>
      <c r="CR103" s="134">
        <f t="shared" si="157"/>
        <v>3</v>
      </c>
      <c r="CS103" s="136">
        <f t="shared" si="158"/>
        <v>46</v>
      </c>
      <c r="CT103" s="92">
        <f t="shared" si="159"/>
        <v>0</v>
      </c>
      <c r="CU103" s="96">
        <f t="shared" si="160"/>
        <v>0</v>
      </c>
      <c r="CV103" s="100">
        <f t="shared" si="161"/>
        <v>0</v>
      </c>
      <c r="CW103" s="40"/>
      <c r="CX103" s="35"/>
    </row>
    <row r="104" spans="1:102" ht="15" customHeight="1">
      <c r="A104" s="42"/>
      <c r="B104" s="327"/>
      <c r="C104" s="207">
        <v>5</v>
      </c>
      <c r="D104" s="208">
        <f t="shared" si="129"/>
        <v>5</v>
      </c>
      <c r="E104" s="223" t="s">
        <v>194</v>
      </c>
      <c r="F104" s="230">
        <v>1977</v>
      </c>
      <c r="G104" s="230">
        <f t="shared" si="130"/>
        <v>2</v>
      </c>
      <c r="H104" s="230"/>
      <c r="I104" s="230">
        <f t="shared" si="162"/>
        <v>36</v>
      </c>
      <c r="J104" s="210">
        <f t="shared" si="131"/>
        <v>0</v>
      </c>
      <c r="K104" s="211">
        <f t="shared" si="132"/>
        <v>0</v>
      </c>
      <c r="L104" s="212">
        <f t="shared" si="133"/>
        <v>0</v>
      </c>
      <c r="M104" s="66"/>
      <c r="N104" s="163">
        <f t="shared" si="134"/>
        <v>5</v>
      </c>
      <c r="O104" s="69" t="s">
        <v>39</v>
      </c>
      <c r="P104" s="217">
        <v>185</v>
      </c>
      <c r="Q104" s="70">
        <v>0.45208333333333323</v>
      </c>
      <c r="R104" s="67">
        <v>11</v>
      </c>
      <c r="S104" s="93"/>
      <c r="T104" s="97"/>
      <c r="U104" s="101"/>
      <c r="V104" s="104">
        <v>1</v>
      </c>
      <c r="W104" s="133">
        <v>5</v>
      </c>
      <c r="X104" s="135">
        <v>11</v>
      </c>
      <c r="Y104" s="92">
        <f t="shared" si="135"/>
        <v>0</v>
      </c>
      <c r="Z104" s="96">
        <f t="shared" si="136"/>
        <v>0</v>
      </c>
      <c r="AA104" s="100">
        <f t="shared" si="137"/>
        <v>0</v>
      </c>
      <c r="AB104" s="40"/>
      <c r="AC104" s="171">
        <f t="shared" si="138"/>
        <v>5</v>
      </c>
      <c r="AD104" s="21" t="s">
        <v>38</v>
      </c>
      <c r="AE104" s="47">
        <v>0.19502314814814814</v>
      </c>
      <c r="AF104" s="47">
        <v>0.20180555555555546</v>
      </c>
      <c r="AG104" s="47">
        <v>0.3968287037037036</v>
      </c>
      <c r="AH104" s="72">
        <f>IF(ISNUMBER(AC104)=FALSE,"",SUM(AL104:AL$114))</f>
        <v>11</v>
      </c>
      <c r="AI104" s="93"/>
      <c r="AJ104" s="97"/>
      <c r="AK104" s="101"/>
      <c r="AL104" s="104">
        <f t="shared" si="139"/>
        <v>1</v>
      </c>
      <c r="AM104" s="134">
        <f t="shared" si="140"/>
        <v>3</v>
      </c>
      <c r="AN104" s="136">
        <v>20</v>
      </c>
      <c r="AO104" s="92">
        <f t="shared" si="141"/>
        <v>0</v>
      </c>
      <c r="AP104" s="96">
        <f t="shared" si="142"/>
        <v>0</v>
      </c>
      <c r="AQ104" s="100">
        <f t="shared" si="143"/>
        <v>0</v>
      </c>
      <c r="AR104" s="40"/>
      <c r="AS104" s="236">
        <v>5</v>
      </c>
      <c r="AT104" s="253" t="s">
        <v>108</v>
      </c>
      <c r="AU104" s="238">
        <v>355</v>
      </c>
      <c r="AV104" s="254">
        <v>0.9145833333333333</v>
      </c>
      <c r="AW104" s="246">
        <v>11</v>
      </c>
      <c r="AX104" s="93"/>
      <c r="AY104" s="97"/>
      <c r="AZ104" s="101"/>
      <c r="BA104" s="104">
        <v>1</v>
      </c>
      <c r="BB104" s="133">
        <v>15</v>
      </c>
      <c r="BC104" s="135">
        <v>11</v>
      </c>
      <c r="BD104" s="92">
        <f t="shared" si="144"/>
        <v>0</v>
      </c>
      <c r="BE104" s="96">
        <f t="shared" si="145"/>
        <v>0</v>
      </c>
      <c r="BF104" s="100">
        <f t="shared" si="146"/>
        <v>0</v>
      </c>
      <c r="BG104" s="40"/>
      <c r="BH104" s="171">
        <f t="shared" si="147"/>
        <v>5</v>
      </c>
      <c r="BI104" s="290" t="s">
        <v>110</v>
      </c>
      <c r="BJ104" s="276">
        <v>0.26458333333333334</v>
      </c>
      <c r="BK104" s="72">
        <v>11</v>
      </c>
      <c r="BL104" s="93"/>
      <c r="BM104" s="97"/>
      <c r="BN104" s="101"/>
      <c r="BO104" s="104">
        <v>1</v>
      </c>
      <c r="BP104" s="134">
        <v>18</v>
      </c>
      <c r="BQ104" s="136">
        <v>12</v>
      </c>
      <c r="BR104" s="92">
        <f t="shared" si="148"/>
        <v>0</v>
      </c>
      <c r="BS104" s="96">
        <f t="shared" si="149"/>
        <v>0</v>
      </c>
      <c r="BT104" s="100">
        <f t="shared" si="150"/>
        <v>0</v>
      </c>
      <c r="BU104" s="40"/>
      <c r="BV104" s="176">
        <f t="shared" si="151"/>
        <v>5</v>
      </c>
      <c r="BW104" s="253" t="s">
        <v>109</v>
      </c>
      <c r="BX104" s="287">
        <v>0.30138888888888887</v>
      </c>
      <c r="BY104" s="67">
        <v>11</v>
      </c>
      <c r="BZ104" s="93"/>
      <c r="CA104" s="97"/>
      <c r="CB104" s="101"/>
      <c r="CC104" s="104">
        <v>1</v>
      </c>
      <c r="CD104" s="133">
        <v>19</v>
      </c>
      <c r="CE104" s="135">
        <v>14</v>
      </c>
      <c r="CF104" s="92">
        <f t="shared" si="152"/>
        <v>0</v>
      </c>
      <c r="CG104" s="96">
        <f t="shared" si="153"/>
        <v>0</v>
      </c>
      <c r="CH104" s="100">
        <f t="shared" si="154"/>
        <v>0</v>
      </c>
      <c r="CI104" s="40"/>
      <c r="CJ104" s="180">
        <f t="shared" si="155"/>
        <v>5</v>
      </c>
      <c r="CK104" s="74" t="s">
        <v>110</v>
      </c>
      <c r="CL104" s="75">
        <v>0.22638888888888889</v>
      </c>
      <c r="CM104" s="72">
        <f>IF(ISNUMBER(CJ104)=FALSE,"",SUM(CQ104:CQ$114))</f>
        <v>11</v>
      </c>
      <c r="CN104" s="93"/>
      <c r="CO104" s="97"/>
      <c r="CP104" s="101"/>
      <c r="CQ104" s="104">
        <f t="shared" si="156"/>
        <v>1</v>
      </c>
      <c r="CR104" s="134">
        <f t="shared" si="157"/>
        <v>14</v>
      </c>
      <c r="CS104" s="136">
        <f t="shared" si="158"/>
        <v>23</v>
      </c>
      <c r="CT104" s="92">
        <f t="shared" si="159"/>
        <v>0</v>
      </c>
      <c r="CU104" s="96">
        <f t="shared" si="160"/>
        <v>0</v>
      </c>
      <c r="CV104" s="100">
        <f t="shared" si="161"/>
        <v>0</v>
      </c>
      <c r="CW104" s="40"/>
      <c r="CX104" s="35"/>
    </row>
    <row r="105" spans="1:102" ht="15" customHeight="1">
      <c r="A105" s="42"/>
      <c r="B105" s="327"/>
      <c r="C105" s="207">
        <v>6</v>
      </c>
      <c r="D105" s="208">
        <f t="shared" si="129"/>
        <v>6</v>
      </c>
      <c r="E105" s="209" t="s">
        <v>40</v>
      </c>
      <c r="F105" s="207">
        <v>1982</v>
      </c>
      <c r="G105" s="207">
        <f t="shared" si="130"/>
        <v>4</v>
      </c>
      <c r="H105" s="207"/>
      <c r="I105" s="207">
        <f t="shared" si="162"/>
        <v>33</v>
      </c>
      <c r="J105" s="210">
        <f t="shared" si="131"/>
        <v>0</v>
      </c>
      <c r="K105" s="211">
        <f t="shared" si="132"/>
        <v>0</v>
      </c>
      <c r="L105" s="212">
        <f t="shared" si="133"/>
        <v>0</v>
      </c>
      <c r="M105" s="66"/>
      <c r="N105" s="163">
        <f t="shared" si="134"/>
        <v>6</v>
      </c>
      <c r="O105" s="69" t="s">
        <v>46</v>
      </c>
      <c r="P105" s="217">
        <v>185</v>
      </c>
      <c r="Q105" s="70">
        <v>0.48541666666666666</v>
      </c>
      <c r="R105" s="67">
        <v>10</v>
      </c>
      <c r="S105" s="93"/>
      <c r="T105" s="97"/>
      <c r="U105" s="101"/>
      <c r="V105" s="104">
        <v>1</v>
      </c>
      <c r="W105" s="133">
        <v>6</v>
      </c>
      <c r="X105" s="135">
        <v>10</v>
      </c>
      <c r="Y105" s="92">
        <f t="shared" si="135"/>
        <v>0</v>
      </c>
      <c r="Z105" s="96">
        <f t="shared" si="136"/>
        <v>0</v>
      </c>
      <c r="AA105" s="100">
        <f t="shared" si="137"/>
        <v>0</v>
      </c>
      <c r="AB105" s="45"/>
      <c r="AC105" s="171">
        <f t="shared" si="138"/>
        <v>6</v>
      </c>
      <c r="AD105" s="21" t="s">
        <v>37</v>
      </c>
      <c r="AE105" s="75">
        <v>0.19608796296296294</v>
      </c>
      <c r="AF105" s="75">
        <v>0.20163194444444443</v>
      </c>
      <c r="AG105" s="75">
        <v>0.39771990740740737</v>
      </c>
      <c r="AH105" s="72">
        <f>IF(ISNUMBER(AC105)=FALSE,"",SUM(AL105:AL$114))</f>
        <v>10</v>
      </c>
      <c r="AI105" s="93"/>
      <c r="AJ105" s="97"/>
      <c r="AK105" s="101"/>
      <c r="AL105" s="104">
        <f t="shared" si="139"/>
        <v>1</v>
      </c>
      <c r="AM105" s="134">
        <f t="shared" si="140"/>
        <v>8</v>
      </c>
      <c r="AN105" s="136">
        <v>16</v>
      </c>
      <c r="AO105" s="92">
        <f t="shared" si="141"/>
        <v>0</v>
      </c>
      <c r="AP105" s="96">
        <f t="shared" si="142"/>
        <v>0</v>
      </c>
      <c r="AQ105" s="100">
        <f t="shared" si="143"/>
        <v>0</v>
      </c>
      <c r="AR105" s="45"/>
      <c r="AS105" s="236">
        <v>6</v>
      </c>
      <c r="AT105" s="253" t="s">
        <v>39</v>
      </c>
      <c r="AU105" s="238">
        <v>362</v>
      </c>
      <c r="AV105" s="254">
        <v>0.91875000000000007</v>
      </c>
      <c r="AW105" s="246">
        <v>10</v>
      </c>
      <c r="AX105" s="93"/>
      <c r="AY105" s="97"/>
      <c r="AZ105" s="101"/>
      <c r="BA105" s="104">
        <v>1</v>
      </c>
      <c r="BB105" s="133">
        <v>7</v>
      </c>
      <c r="BC105" s="135">
        <v>21</v>
      </c>
      <c r="BD105" s="92">
        <f t="shared" si="144"/>
        <v>0</v>
      </c>
      <c r="BE105" s="96">
        <f t="shared" si="145"/>
        <v>0</v>
      </c>
      <c r="BF105" s="100">
        <f t="shared" si="146"/>
        <v>0</v>
      </c>
      <c r="BG105" s="45"/>
      <c r="BH105" s="171">
        <f t="shared" si="147"/>
        <v>6</v>
      </c>
      <c r="BI105" s="290" t="s">
        <v>42</v>
      </c>
      <c r="BJ105" s="276">
        <v>0.26944444444444443</v>
      </c>
      <c r="BK105" s="72">
        <v>10</v>
      </c>
      <c r="BL105" s="93"/>
      <c r="BM105" s="97"/>
      <c r="BN105" s="101"/>
      <c r="BO105" s="104">
        <v>1</v>
      </c>
      <c r="BP105" s="134">
        <v>8</v>
      </c>
      <c r="BQ105" s="136">
        <v>22</v>
      </c>
      <c r="BR105" s="92">
        <f t="shared" si="148"/>
        <v>0</v>
      </c>
      <c r="BS105" s="96">
        <f t="shared" si="149"/>
        <v>0</v>
      </c>
      <c r="BT105" s="100">
        <f t="shared" si="150"/>
        <v>0</v>
      </c>
      <c r="BU105" s="45"/>
      <c r="BV105" s="176">
        <f t="shared" si="151"/>
        <v>6</v>
      </c>
      <c r="BW105" s="253" t="s">
        <v>41</v>
      </c>
      <c r="BX105" s="287">
        <v>0.3118055555555555</v>
      </c>
      <c r="BY105" s="67">
        <v>10</v>
      </c>
      <c r="BZ105" s="93"/>
      <c r="CA105" s="97"/>
      <c r="CB105" s="101"/>
      <c r="CC105" s="104">
        <v>1</v>
      </c>
      <c r="CD105" s="133">
        <v>17</v>
      </c>
      <c r="CE105" s="135">
        <v>14</v>
      </c>
      <c r="CF105" s="92">
        <f t="shared" si="152"/>
        <v>0</v>
      </c>
      <c r="CG105" s="96">
        <f t="shared" si="153"/>
        <v>0</v>
      </c>
      <c r="CH105" s="100">
        <f t="shared" si="154"/>
        <v>0</v>
      </c>
      <c r="CI105" s="45"/>
      <c r="CJ105" s="180">
        <f t="shared" si="155"/>
        <v>6</v>
      </c>
      <c r="CK105" s="74" t="s">
        <v>68</v>
      </c>
      <c r="CL105" s="75">
        <v>0.2388888888888889</v>
      </c>
      <c r="CM105" s="72">
        <f>IF(ISNUMBER(CJ105)=FALSE,"",SUM(CQ105:CQ$114))</f>
        <v>10</v>
      </c>
      <c r="CN105" s="93"/>
      <c r="CO105" s="97"/>
      <c r="CP105" s="101"/>
      <c r="CQ105" s="104">
        <f t="shared" si="156"/>
        <v>1</v>
      </c>
      <c r="CR105" s="134">
        <f t="shared" si="157"/>
        <v>9</v>
      </c>
      <c r="CS105" s="136">
        <f t="shared" si="158"/>
        <v>31</v>
      </c>
      <c r="CT105" s="92">
        <f t="shared" si="159"/>
        <v>0</v>
      </c>
      <c r="CU105" s="96">
        <f t="shared" si="160"/>
        <v>0</v>
      </c>
      <c r="CV105" s="100">
        <f t="shared" si="161"/>
        <v>0</v>
      </c>
      <c r="CW105" s="40"/>
      <c r="CX105" s="35"/>
    </row>
    <row r="106" spans="1:102" ht="15" customHeight="1">
      <c r="A106" s="42"/>
      <c r="B106" s="327"/>
      <c r="C106" s="207">
        <v>7</v>
      </c>
      <c r="D106" s="208">
        <f t="shared" si="129"/>
        <v>7</v>
      </c>
      <c r="E106" s="207" t="s">
        <v>39</v>
      </c>
      <c r="F106" s="207">
        <v>1986</v>
      </c>
      <c r="G106" s="207">
        <f t="shared" si="130"/>
        <v>3</v>
      </c>
      <c r="H106" s="207"/>
      <c r="I106" s="207">
        <f t="shared" si="162"/>
        <v>33</v>
      </c>
      <c r="J106" s="210">
        <f t="shared" si="131"/>
        <v>0</v>
      </c>
      <c r="K106" s="211">
        <f t="shared" si="132"/>
        <v>0</v>
      </c>
      <c r="L106" s="212">
        <f t="shared" si="133"/>
        <v>0</v>
      </c>
      <c r="M106" s="66"/>
      <c r="N106" s="163">
        <f t="shared" si="134"/>
        <v>7</v>
      </c>
      <c r="O106" s="69" t="s">
        <v>38</v>
      </c>
      <c r="P106" s="217">
        <v>176</v>
      </c>
      <c r="Q106" s="70">
        <v>0.45277777777777778</v>
      </c>
      <c r="R106" s="67">
        <v>9</v>
      </c>
      <c r="S106" s="93"/>
      <c r="T106" s="97"/>
      <c r="U106" s="101"/>
      <c r="V106" s="104">
        <v>1</v>
      </c>
      <c r="W106" s="133">
        <v>7</v>
      </c>
      <c r="X106" s="135">
        <v>9</v>
      </c>
      <c r="Y106" s="92">
        <f t="shared" si="135"/>
        <v>0</v>
      </c>
      <c r="Z106" s="96">
        <f t="shared" si="136"/>
        <v>0</v>
      </c>
      <c r="AA106" s="100">
        <f t="shared" si="137"/>
        <v>0</v>
      </c>
      <c r="AB106" s="40"/>
      <c r="AC106" s="171">
        <f t="shared" si="138"/>
        <v>7</v>
      </c>
      <c r="AD106" s="21" t="s">
        <v>58</v>
      </c>
      <c r="AE106" s="47">
        <v>0.19672453703703707</v>
      </c>
      <c r="AF106" s="47">
        <v>0.2032638888888888</v>
      </c>
      <c r="AG106" s="47">
        <v>0.39998842592592587</v>
      </c>
      <c r="AH106" s="72">
        <f>IF(ISNUMBER(AC106)=FALSE,"",SUM(AL106:AL$114))</f>
        <v>9</v>
      </c>
      <c r="AI106" s="93"/>
      <c r="AJ106" s="97"/>
      <c r="AK106" s="101"/>
      <c r="AL106" s="104">
        <f t="shared" si="139"/>
        <v>1</v>
      </c>
      <c r="AM106" s="134">
        <f t="shared" si="140"/>
        <v>13</v>
      </c>
      <c r="AN106" s="136">
        <v>9</v>
      </c>
      <c r="AO106" s="92">
        <f t="shared" si="141"/>
        <v>0</v>
      </c>
      <c r="AP106" s="96">
        <f t="shared" si="142"/>
        <v>0</v>
      </c>
      <c r="AQ106" s="100">
        <f t="shared" si="143"/>
        <v>0</v>
      </c>
      <c r="AR106" s="40"/>
      <c r="AS106" s="236" t="s">
        <v>184</v>
      </c>
      <c r="AT106" s="253" t="s">
        <v>67</v>
      </c>
      <c r="AU106" s="238">
        <v>351</v>
      </c>
      <c r="AV106" s="254">
        <v>0.93055555555555547</v>
      </c>
      <c r="AW106" s="246">
        <v>9</v>
      </c>
      <c r="AX106" s="93"/>
      <c r="AY106" s="97"/>
      <c r="AZ106" s="101"/>
      <c r="BA106" s="104">
        <v>1</v>
      </c>
      <c r="BB106" s="133">
        <v>6</v>
      </c>
      <c r="BC106" s="135">
        <v>23</v>
      </c>
      <c r="BD106" s="92">
        <f t="shared" si="144"/>
        <v>0</v>
      </c>
      <c r="BE106" s="96">
        <f t="shared" si="145"/>
        <v>0</v>
      </c>
      <c r="BF106" s="100">
        <f t="shared" si="146"/>
        <v>0</v>
      </c>
      <c r="BG106" s="40"/>
      <c r="BH106" s="171">
        <f t="shared" si="147"/>
        <v>7</v>
      </c>
      <c r="BI106" s="290" t="s">
        <v>31</v>
      </c>
      <c r="BJ106" s="276">
        <v>0.26944444444444443</v>
      </c>
      <c r="BK106" s="72">
        <v>9</v>
      </c>
      <c r="BL106" s="93"/>
      <c r="BM106" s="97"/>
      <c r="BN106" s="101"/>
      <c r="BO106" s="104">
        <v>1</v>
      </c>
      <c r="BP106" s="134">
        <v>3</v>
      </c>
      <c r="BQ106" s="136">
        <v>38</v>
      </c>
      <c r="BR106" s="92">
        <f t="shared" si="148"/>
        <v>0</v>
      </c>
      <c r="BS106" s="96">
        <f t="shared" si="149"/>
        <v>0</v>
      </c>
      <c r="BT106" s="100">
        <f t="shared" si="150"/>
        <v>0</v>
      </c>
      <c r="BU106" s="40"/>
      <c r="BV106" s="176">
        <f t="shared" si="151"/>
        <v>7</v>
      </c>
      <c r="BW106" s="253" t="s">
        <v>47</v>
      </c>
      <c r="BX106" s="287">
        <v>0.31458333333333327</v>
      </c>
      <c r="BY106" s="67">
        <v>9</v>
      </c>
      <c r="BZ106" s="93"/>
      <c r="CA106" s="97"/>
      <c r="CB106" s="101"/>
      <c r="CC106" s="104">
        <v>1</v>
      </c>
      <c r="CD106" s="133">
        <v>14</v>
      </c>
      <c r="CE106" s="135">
        <v>17</v>
      </c>
      <c r="CF106" s="92">
        <f t="shared" si="152"/>
        <v>15</v>
      </c>
      <c r="CG106" s="96">
        <f t="shared" si="153"/>
        <v>0</v>
      </c>
      <c r="CH106" s="100">
        <f t="shared" si="154"/>
        <v>0</v>
      </c>
      <c r="CI106" s="40"/>
      <c r="CJ106" s="180">
        <f t="shared" si="155"/>
        <v>7</v>
      </c>
      <c r="CK106" s="74" t="s">
        <v>45</v>
      </c>
      <c r="CL106" s="47">
        <v>0.24027777777777778</v>
      </c>
      <c r="CM106" s="72">
        <f>IF(ISNUMBER(CJ106)=FALSE,"",SUM(CQ106:CQ$114))</f>
        <v>9</v>
      </c>
      <c r="CN106" s="93"/>
      <c r="CO106" s="97"/>
      <c r="CP106" s="101"/>
      <c r="CQ106" s="104">
        <f t="shared" si="156"/>
        <v>1</v>
      </c>
      <c r="CR106" s="134">
        <f t="shared" si="157"/>
        <v>20</v>
      </c>
      <c r="CS106" s="136">
        <f t="shared" si="158"/>
        <v>14</v>
      </c>
      <c r="CT106" s="92">
        <f t="shared" si="159"/>
        <v>0</v>
      </c>
      <c r="CU106" s="96">
        <f t="shared" si="160"/>
        <v>0</v>
      </c>
      <c r="CV106" s="100">
        <f t="shared" si="161"/>
        <v>0</v>
      </c>
      <c r="CW106" s="40"/>
      <c r="CX106" s="35"/>
    </row>
    <row r="107" spans="1:102" ht="15" customHeight="1">
      <c r="A107" s="42"/>
      <c r="B107" s="327"/>
      <c r="C107" s="207">
        <v>8</v>
      </c>
      <c r="D107" s="208">
        <f t="shared" si="129"/>
        <v>8</v>
      </c>
      <c r="E107" s="209" t="s">
        <v>37</v>
      </c>
      <c r="F107" s="207">
        <v>1978</v>
      </c>
      <c r="G107" s="207">
        <f t="shared" si="130"/>
        <v>3</v>
      </c>
      <c r="H107" s="207"/>
      <c r="I107" s="207">
        <f t="shared" si="162"/>
        <v>32</v>
      </c>
      <c r="J107" s="210">
        <f t="shared" si="131"/>
        <v>0</v>
      </c>
      <c r="K107" s="211">
        <f t="shared" si="132"/>
        <v>0</v>
      </c>
      <c r="L107" s="212">
        <f t="shared" si="133"/>
        <v>0</v>
      </c>
      <c r="M107" s="66"/>
      <c r="N107" s="163">
        <f t="shared" si="134"/>
        <v>8</v>
      </c>
      <c r="O107" s="69" t="s">
        <v>31</v>
      </c>
      <c r="P107" s="217">
        <v>176</v>
      </c>
      <c r="Q107" s="70">
        <v>0.47777777777777769</v>
      </c>
      <c r="R107" s="67">
        <v>8</v>
      </c>
      <c r="S107" s="93"/>
      <c r="T107" s="97"/>
      <c r="U107" s="101"/>
      <c r="V107" s="104">
        <v>1</v>
      </c>
      <c r="W107" s="133">
        <v>8</v>
      </c>
      <c r="X107" s="135">
        <v>8</v>
      </c>
      <c r="Y107" s="92">
        <f t="shared" si="135"/>
        <v>0</v>
      </c>
      <c r="Z107" s="96">
        <f t="shared" si="136"/>
        <v>0</v>
      </c>
      <c r="AA107" s="100">
        <f t="shared" si="137"/>
        <v>0</v>
      </c>
      <c r="AB107" s="40"/>
      <c r="AC107" s="171">
        <f t="shared" si="138"/>
        <v>8</v>
      </c>
      <c r="AD107" s="21" t="s">
        <v>40</v>
      </c>
      <c r="AE107" s="47">
        <v>0.19537037037037031</v>
      </c>
      <c r="AF107" s="47">
        <v>0.20474537037037033</v>
      </c>
      <c r="AG107" s="47">
        <v>0.40011574074074063</v>
      </c>
      <c r="AH107" s="72">
        <f>IF(ISNUMBER(AC107)=FALSE,"",SUM(AL107:AL$114))</f>
        <v>8</v>
      </c>
      <c r="AI107" s="93"/>
      <c r="AJ107" s="97"/>
      <c r="AK107" s="101"/>
      <c r="AL107" s="104">
        <f t="shared" si="139"/>
        <v>1</v>
      </c>
      <c r="AM107" s="134">
        <f t="shared" si="140"/>
        <v>6</v>
      </c>
      <c r="AN107" s="136">
        <v>15</v>
      </c>
      <c r="AO107" s="92">
        <f t="shared" si="141"/>
        <v>0</v>
      </c>
      <c r="AP107" s="96">
        <f t="shared" si="142"/>
        <v>0</v>
      </c>
      <c r="AQ107" s="100">
        <f t="shared" si="143"/>
        <v>0</v>
      </c>
      <c r="AR107" s="40"/>
      <c r="AS107" s="236" t="s">
        <v>184</v>
      </c>
      <c r="AT107" s="253" t="s">
        <v>68</v>
      </c>
      <c r="AU107" s="238">
        <v>353</v>
      </c>
      <c r="AV107" s="254">
        <v>0.93055555555555547</v>
      </c>
      <c r="AW107" s="246">
        <v>8</v>
      </c>
      <c r="AX107" s="93"/>
      <c r="AY107" s="97"/>
      <c r="AZ107" s="101"/>
      <c r="BA107" s="104">
        <v>1</v>
      </c>
      <c r="BB107" s="133">
        <v>14</v>
      </c>
      <c r="BC107" s="135">
        <v>20</v>
      </c>
      <c r="BD107" s="92">
        <f t="shared" si="144"/>
        <v>0</v>
      </c>
      <c r="BE107" s="96">
        <f t="shared" si="145"/>
        <v>0</v>
      </c>
      <c r="BF107" s="100">
        <f t="shared" si="146"/>
        <v>0</v>
      </c>
      <c r="BG107" s="40"/>
      <c r="BH107" s="171">
        <f t="shared" si="147"/>
        <v>8</v>
      </c>
      <c r="BI107" s="290" t="s">
        <v>43</v>
      </c>
      <c r="BJ107" s="276">
        <v>0.27638888888888885</v>
      </c>
      <c r="BK107" s="72">
        <v>8</v>
      </c>
      <c r="BL107" s="93"/>
      <c r="BM107" s="97"/>
      <c r="BN107" s="101"/>
      <c r="BO107" s="104">
        <v>1</v>
      </c>
      <c r="BP107" s="134">
        <v>15</v>
      </c>
      <c r="BQ107" s="136">
        <v>14</v>
      </c>
      <c r="BR107" s="92">
        <f t="shared" si="148"/>
        <v>4</v>
      </c>
      <c r="BS107" s="96">
        <f t="shared" si="149"/>
        <v>0</v>
      </c>
      <c r="BT107" s="100">
        <f t="shared" si="150"/>
        <v>0</v>
      </c>
      <c r="BU107" s="40"/>
      <c r="BV107" s="176">
        <f t="shared" si="151"/>
        <v>8</v>
      </c>
      <c r="BW107" s="253" t="s">
        <v>46</v>
      </c>
      <c r="BX107" s="287">
        <v>0.31597222222222227</v>
      </c>
      <c r="BY107" s="67">
        <v>8</v>
      </c>
      <c r="BZ107" s="93"/>
      <c r="CA107" s="97"/>
      <c r="CB107" s="101"/>
      <c r="CC107" s="104">
        <v>1</v>
      </c>
      <c r="CD107" s="133">
        <v>8</v>
      </c>
      <c r="CE107" s="135">
        <v>27</v>
      </c>
      <c r="CF107" s="92">
        <f t="shared" si="152"/>
        <v>0</v>
      </c>
      <c r="CG107" s="96">
        <f t="shared" si="153"/>
        <v>0</v>
      </c>
      <c r="CH107" s="100">
        <f t="shared" si="154"/>
        <v>0</v>
      </c>
      <c r="CI107" s="40"/>
      <c r="CJ107" s="180">
        <f t="shared" si="155"/>
        <v>8</v>
      </c>
      <c r="CK107" s="74" t="s">
        <v>211</v>
      </c>
      <c r="CL107" s="47">
        <v>0.24374999999999999</v>
      </c>
      <c r="CM107" s="72">
        <f>IF(ISNUMBER(CJ107)=FALSE,"",SUM(CQ107:CQ$114))</f>
        <v>8</v>
      </c>
      <c r="CN107" s="93"/>
      <c r="CO107" s="97"/>
      <c r="CP107" s="101"/>
      <c r="CQ107" s="104">
        <f t="shared" si="156"/>
        <v>1</v>
      </c>
      <c r="CR107" s="134">
        <f t="shared" si="157"/>
        <v>29</v>
      </c>
      <c r="CS107" s="136">
        <f t="shared" si="158"/>
        <v>8</v>
      </c>
      <c r="CT107" s="92">
        <f t="shared" si="159"/>
        <v>0</v>
      </c>
      <c r="CU107" s="96">
        <f t="shared" si="160"/>
        <v>0</v>
      </c>
      <c r="CV107" s="100">
        <f t="shared" si="161"/>
        <v>0</v>
      </c>
      <c r="CW107" s="40"/>
      <c r="CX107" s="35"/>
    </row>
    <row r="108" spans="1:102" ht="15" customHeight="1">
      <c r="A108" s="42"/>
      <c r="B108" s="327"/>
      <c r="C108" s="207">
        <v>9</v>
      </c>
      <c r="D108" s="208">
        <f t="shared" si="129"/>
        <v>9</v>
      </c>
      <c r="E108" s="230" t="s">
        <v>68</v>
      </c>
      <c r="F108" s="230">
        <v>1991</v>
      </c>
      <c r="G108" s="230">
        <f t="shared" si="130"/>
        <v>4</v>
      </c>
      <c r="H108" s="230"/>
      <c r="I108" s="230">
        <f t="shared" si="162"/>
        <v>31</v>
      </c>
      <c r="J108" s="210">
        <f t="shared" si="131"/>
        <v>0</v>
      </c>
      <c r="K108" s="211">
        <f t="shared" si="132"/>
        <v>0</v>
      </c>
      <c r="L108" s="212">
        <f t="shared" si="133"/>
        <v>0</v>
      </c>
      <c r="M108" s="66"/>
      <c r="N108" s="163">
        <f t="shared" si="134"/>
        <v>9</v>
      </c>
      <c r="O108" s="69" t="s">
        <v>40</v>
      </c>
      <c r="P108" s="217">
        <v>176</v>
      </c>
      <c r="Q108" s="70">
        <v>0.48402777777777778</v>
      </c>
      <c r="R108" s="67">
        <v>7</v>
      </c>
      <c r="S108" s="93"/>
      <c r="T108" s="97"/>
      <c r="U108" s="101"/>
      <c r="V108" s="104">
        <v>1</v>
      </c>
      <c r="W108" s="133">
        <v>9</v>
      </c>
      <c r="X108" s="135">
        <v>7</v>
      </c>
      <c r="Y108" s="92">
        <f t="shared" si="135"/>
        <v>0</v>
      </c>
      <c r="Z108" s="96">
        <f t="shared" si="136"/>
        <v>0</v>
      </c>
      <c r="AA108" s="100">
        <f t="shared" si="137"/>
        <v>0</v>
      </c>
      <c r="AB108" s="40"/>
      <c r="AC108" s="171">
        <f t="shared" si="138"/>
        <v>9</v>
      </c>
      <c r="AD108" s="21" t="s">
        <v>31</v>
      </c>
      <c r="AE108" s="47">
        <v>0.20395833333333335</v>
      </c>
      <c r="AF108" s="47">
        <v>0.21439814814814817</v>
      </c>
      <c r="AG108" s="47">
        <v>0.41835648148148152</v>
      </c>
      <c r="AH108" s="72">
        <f>IF(ISNUMBER(AC108)=FALSE,"",SUM(AL108:AL$114))</f>
        <v>7</v>
      </c>
      <c r="AI108" s="93"/>
      <c r="AJ108" s="97"/>
      <c r="AK108" s="101"/>
      <c r="AL108" s="104">
        <f t="shared" si="139"/>
        <v>1</v>
      </c>
      <c r="AM108" s="134">
        <f t="shared" si="140"/>
        <v>4</v>
      </c>
      <c r="AN108" s="136">
        <v>15</v>
      </c>
      <c r="AO108" s="92">
        <f t="shared" si="141"/>
        <v>0</v>
      </c>
      <c r="AP108" s="96">
        <f t="shared" si="142"/>
        <v>0</v>
      </c>
      <c r="AQ108" s="100">
        <f t="shared" si="143"/>
        <v>0</v>
      </c>
      <c r="AR108" s="40"/>
      <c r="AS108" s="236" t="s">
        <v>184</v>
      </c>
      <c r="AT108" s="237" t="s">
        <v>58</v>
      </c>
      <c r="AU108" s="238">
        <v>353</v>
      </c>
      <c r="AV108" s="254">
        <v>0.93055555555555547</v>
      </c>
      <c r="AW108" s="246">
        <v>7</v>
      </c>
      <c r="AX108" s="93"/>
      <c r="AY108" s="97"/>
      <c r="AZ108" s="101"/>
      <c r="BA108" s="104">
        <v>1</v>
      </c>
      <c r="BB108" s="133">
        <v>9</v>
      </c>
      <c r="BC108" s="135">
        <v>16</v>
      </c>
      <c r="BD108" s="92">
        <f t="shared" si="144"/>
        <v>0</v>
      </c>
      <c r="BE108" s="96">
        <f t="shared" si="145"/>
        <v>0</v>
      </c>
      <c r="BF108" s="100">
        <f t="shared" si="146"/>
        <v>0</v>
      </c>
      <c r="BG108" s="40"/>
      <c r="BH108" s="171">
        <f t="shared" si="147"/>
        <v>9</v>
      </c>
      <c r="BI108" s="290" t="s">
        <v>46</v>
      </c>
      <c r="BJ108" s="276">
        <v>0.28541666666666665</v>
      </c>
      <c r="BK108" s="72">
        <v>7</v>
      </c>
      <c r="BL108" s="93"/>
      <c r="BM108" s="97"/>
      <c r="BN108" s="101"/>
      <c r="BO108" s="104">
        <v>1</v>
      </c>
      <c r="BP108" s="134">
        <v>11</v>
      </c>
      <c r="BQ108" s="136">
        <v>19</v>
      </c>
      <c r="BR108" s="92">
        <f t="shared" si="148"/>
        <v>0</v>
      </c>
      <c r="BS108" s="96">
        <f t="shared" si="149"/>
        <v>0</v>
      </c>
      <c r="BT108" s="100">
        <f t="shared" si="150"/>
        <v>0</v>
      </c>
      <c r="BU108" s="40"/>
      <c r="BV108" s="176">
        <f t="shared" si="151"/>
        <v>9</v>
      </c>
      <c r="BW108" s="253" t="s">
        <v>204</v>
      </c>
      <c r="BX108" s="287">
        <v>0.3166666666666666</v>
      </c>
      <c r="BY108" s="67">
        <v>7</v>
      </c>
      <c r="BZ108" s="93"/>
      <c r="CA108" s="97"/>
      <c r="CB108" s="101"/>
      <c r="CC108" s="104">
        <v>1</v>
      </c>
      <c r="CD108" s="133">
        <v>27</v>
      </c>
      <c r="CE108" s="135">
        <v>7</v>
      </c>
      <c r="CF108" s="92">
        <f t="shared" si="152"/>
        <v>0</v>
      </c>
      <c r="CG108" s="96">
        <f t="shared" si="153"/>
        <v>0</v>
      </c>
      <c r="CH108" s="100">
        <f t="shared" si="154"/>
        <v>0</v>
      </c>
      <c r="CI108" s="40"/>
      <c r="CJ108" s="180">
        <f t="shared" si="155"/>
        <v>9</v>
      </c>
      <c r="CK108" s="74" t="s">
        <v>58</v>
      </c>
      <c r="CL108" s="75">
        <v>0.24374999999999999</v>
      </c>
      <c r="CM108" s="72">
        <f>IF(ISNUMBER(CJ108)=FALSE,"",SUM(CQ108:CQ$114))</f>
        <v>7</v>
      </c>
      <c r="CN108" s="93"/>
      <c r="CO108" s="97"/>
      <c r="CP108" s="101"/>
      <c r="CQ108" s="104">
        <f t="shared" si="156"/>
        <v>1</v>
      </c>
      <c r="CR108" s="134">
        <f t="shared" si="157"/>
        <v>13</v>
      </c>
      <c r="CS108" s="136">
        <f t="shared" si="158"/>
        <v>23</v>
      </c>
      <c r="CT108" s="92">
        <f t="shared" si="159"/>
        <v>0</v>
      </c>
      <c r="CU108" s="96">
        <f t="shared" si="160"/>
        <v>0</v>
      </c>
      <c r="CV108" s="100">
        <f t="shared" si="161"/>
        <v>0</v>
      </c>
      <c r="CW108" s="40"/>
      <c r="CX108" s="35"/>
    </row>
    <row r="109" spans="1:102" ht="15" customHeight="1">
      <c r="A109" s="42"/>
      <c r="B109" s="327"/>
      <c r="C109" s="207">
        <v>10</v>
      </c>
      <c r="D109" s="208">
        <f t="shared" si="129"/>
        <v>10</v>
      </c>
      <c r="E109" s="209" t="s">
        <v>46</v>
      </c>
      <c r="F109" s="207">
        <v>1978</v>
      </c>
      <c r="G109" s="207">
        <f t="shared" si="130"/>
        <v>4</v>
      </c>
      <c r="H109" s="207"/>
      <c r="I109" s="207">
        <f t="shared" si="162"/>
        <v>27</v>
      </c>
      <c r="J109" s="210">
        <f t="shared" si="131"/>
        <v>0</v>
      </c>
      <c r="K109" s="211">
        <f t="shared" si="132"/>
        <v>0</v>
      </c>
      <c r="L109" s="212">
        <f t="shared" si="133"/>
        <v>0</v>
      </c>
      <c r="M109" s="66"/>
      <c r="N109" s="163">
        <f t="shared" si="134"/>
        <v>10</v>
      </c>
      <c r="O109" s="69" t="s">
        <v>37</v>
      </c>
      <c r="P109" s="217">
        <v>158</v>
      </c>
      <c r="Q109" s="70">
        <v>0.43263888888888885</v>
      </c>
      <c r="R109" s="67">
        <v>6</v>
      </c>
      <c r="S109" s="93"/>
      <c r="T109" s="97"/>
      <c r="U109" s="101"/>
      <c r="V109" s="104">
        <v>1</v>
      </c>
      <c r="W109" s="133">
        <v>10</v>
      </c>
      <c r="X109" s="135">
        <v>6</v>
      </c>
      <c r="Y109" s="92">
        <f t="shared" si="135"/>
        <v>0</v>
      </c>
      <c r="Z109" s="96">
        <f t="shared" si="136"/>
        <v>0</v>
      </c>
      <c r="AA109" s="100">
        <f t="shared" si="137"/>
        <v>0</v>
      </c>
      <c r="AB109" s="40"/>
      <c r="AC109" s="171">
        <f t="shared" si="138"/>
        <v>10</v>
      </c>
      <c r="AD109" s="21" t="s">
        <v>43</v>
      </c>
      <c r="AE109" s="47">
        <v>0.20442129629629624</v>
      </c>
      <c r="AF109" s="47">
        <v>0.22152777777777777</v>
      </c>
      <c r="AG109" s="47">
        <v>0.42594907407407401</v>
      </c>
      <c r="AH109" s="72">
        <f>IF(ISNUMBER(AC109)=FALSE,"",SUM(AL109:AL$114))</f>
        <v>6</v>
      </c>
      <c r="AI109" s="93"/>
      <c r="AJ109" s="97"/>
      <c r="AK109" s="101"/>
      <c r="AL109" s="104">
        <f t="shared" si="139"/>
        <v>1</v>
      </c>
      <c r="AM109" s="134">
        <f t="shared" si="140"/>
        <v>12</v>
      </c>
      <c r="AN109" s="136">
        <v>6</v>
      </c>
      <c r="AO109" s="92">
        <f t="shared" si="141"/>
        <v>0</v>
      </c>
      <c r="AP109" s="96">
        <f t="shared" si="142"/>
        <v>0</v>
      </c>
      <c r="AQ109" s="100">
        <f t="shared" si="143"/>
        <v>0</v>
      </c>
      <c r="AR109" s="40"/>
      <c r="AS109" s="236">
        <v>10</v>
      </c>
      <c r="AT109" s="253" t="s">
        <v>69</v>
      </c>
      <c r="AU109" s="238">
        <v>355</v>
      </c>
      <c r="AV109" s="254">
        <v>0.95833333333333337</v>
      </c>
      <c r="AW109" s="246">
        <v>6</v>
      </c>
      <c r="AX109" s="93"/>
      <c r="AY109" s="97"/>
      <c r="AZ109" s="101"/>
      <c r="BA109" s="104">
        <v>1</v>
      </c>
      <c r="BB109" s="133">
        <v>16</v>
      </c>
      <c r="BC109" s="135">
        <v>10</v>
      </c>
      <c r="BD109" s="92">
        <f t="shared" si="144"/>
        <v>0</v>
      </c>
      <c r="BE109" s="96">
        <f t="shared" si="145"/>
        <v>0</v>
      </c>
      <c r="BF109" s="100">
        <f t="shared" si="146"/>
        <v>0</v>
      </c>
      <c r="BG109" s="40"/>
      <c r="BH109" s="171">
        <f t="shared" si="147"/>
        <v>10</v>
      </c>
      <c r="BI109" s="290" t="s">
        <v>50</v>
      </c>
      <c r="BJ109" s="276">
        <v>0.2951388888888889</v>
      </c>
      <c r="BK109" s="72">
        <v>6</v>
      </c>
      <c r="BL109" s="93"/>
      <c r="BM109" s="97"/>
      <c r="BN109" s="101"/>
      <c r="BO109" s="104">
        <v>1</v>
      </c>
      <c r="BP109" s="134">
        <v>21</v>
      </c>
      <c r="BQ109" s="136">
        <v>10</v>
      </c>
      <c r="BR109" s="92">
        <f t="shared" si="148"/>
        <v>0</v>
      </c>
      <c r="BS109" s="96">
        <f t="shared" si="149"/>
        <v>0</v>
      </c>
      <c r="BT109" s="100">
        <f t="shared" si="150"/>
        <v>0</v>
      </c>
      <c r="BU109" s="40"/>
      <c r="BV109" s="176">
        <f t="shared" si="151"/>
        <v>10</v>
      </c>
      <c r="BW109" s="253" t="s">
        <v>43</v>
      </c>
      <c r="BX109" s="287">
        <v>0.3263888888888889</v>
      </c>
      <c r="BY109" s="67">
        <v>6</v>
      </c>
      <c r="BZ109" s="93"/>
      <c r="CA109" s="97"/>
      <c r="CB109" s="101"/>
      <c r="CC109" s="104">
        <v>1</v>
      </c>
      <c r="CD109" s="133">
        <v>12</v>
      </c>
      <c r="CE109" s="135">
        <v>20</v>
      </c>
      <c r="CF109" s="92">
        <f t="shared" si="152"/>
        <v>4</v>
      </c>
      <c r="CG109" s="96">
        <f t="shared" si="153"/>
        <v>0</v>
      </c>
      <c r="CH109" s="100">
        <f t="shared" si="154"/>
        <v>0</v>
      </c>
      <c r="CI109" s="40"/>
      <c r="CJ109" s="180">
        <f t="shared" si="155"/>
        <v>10</v>
      </c>
      <c r="CK109" s="74" t="s">
        <v>43</v>
      </c>
      <c r="CL109" s="47">
        <v>0.24444444444444446</v>
      </c>
      <c r="CM109" s="72">
        <f>IF(ISNUMBER(CJ109)=FALSE,"",SUM(CQ109:CQ$114))</f>
        <v>6</v>
      </c>
      <c r="CN109" s="93"/>
      <c r="CO109" s="97"/>
      <c r="CP109" s="101"/>
      <c r="CQ109" s="104">
        <f t="shared" si="156"/>
        <v>1</v>
      </c>
      <c r="CR109" s="134">
        <f t="shared" si="157"/>
        <v>12</v>
      </c>
      <c r="CS109" s="136">
        <f t="shared" si="158"/>
        <v>26</v>
      </c>
      <c r="CT109" s="92">
        <f t="shared" si="159"/>
        <v>4</v>
      </c>
      <c r="CU109" s="96">
        <f t="shared" si="160"/>
        <v>0</v>
      </c>
      <c r="CV109" s="100">
        <f t="shared" si="161"/>
        <v>0</v>
      </c>
      <c r="CW109" s="40"/>
      <c r="CX109" s="35"/>
    </row>
    <row r="110" spans="1:102" ht="15" customHeight="1">
      <c r="A110" s="42"/>
      <c r="B110" s="327"/>
      <c r="C110" s="207">
        <v>11</v>
      </c>
      <c r="D110" s="208">
        <f t="shared" si="129"/>
        <v>11</v>
      </c>
      <c r="E110" s="230" t="s">
        <v>108</v>
      </c>
      <c r="F110" s="230">
        <v>1978</v>
      </c>
      <c r="G110" s="207">
        <f t="shared" si="130"/>
        <v>2</v>
      </c>
      <c r="H110" s="207"/>
      <c r="I110" s="207">
        <f t="shared" si="162"/>
        <v>27</v>
      </c>
      <c r="J110" s="210">
        <f t="shared" si="131"/>
        <v>0</v>
      </c>
      <c r="K110" s="211">
        <f t="shared" si="132"/>
        <v>0</v>
      </c>
      <c r="L110" s="212">
        <f t="shared" si="133"/>
        <v>0</v>
      </c>
      <c r="M110" s="66"/>
      <c r="N110" s="163">
        <f t="shared" si="134"/>
        <v>11</v>
      </c>
      <c r="O110" s="69" t="s">
        <v>47</v>
      </c>
      <c r="P110" s="217">
        <v>158</v>
      </c>
      <c r="Q110" s="70">
        <v>0.46736111111111106</v>
      </c>
      <c r="R110" s="67">
        <v>5</v>
      </c>
      <c r="S110" s="93"/>
      <c r="T110" s="97"/>
      <c r="U110" s="101"/>
      <c r="V110" s="104">
        <v>1</v>
      </c>
      <c r="W110" s="133">
        <v>11</v>
      </c>
      <c r="X110" s="135">
        <v>5</v>
      </c>
      <c r="Y110" s="92">
        <f t="shared" si="135"/>
        <v>0</v>
      </c>
      <c r="Z110" s="96">
        <f t="shared" si="136"/>
        <v>0</v>
      </c>
      <c r="AA110" s="100">
        <f t="shared" si="137"/>
        <v>0</v>
      </c>
      <c r="AB110" s="40"/>
      <c r="AC110" s="171">
        <f t="shared" si="138"/>
        <v>11</v>
      </c>
      <c r="AD110" s="21" t="s">
        <v>59</v>
      </c>
      <c r="AE110" s="47">
        <v>0.21085648148148139</v>
      </c>
      <c r="AF110" s="47">
        <v>0.21930555555555553</v>
      </c>
      <c r="AG110" s="47">
        <v>0.43016203703703693</v>
      </c>
      <c r="AH110" s="72">
        <f>IF(ISNUMBER(AC110)=FALSE,"",SUM(AL110:AL$114))</f>
        <v>5</v>
      </c>
      <c r="AI110" s="93"/>
      <c r="AJ110" s="97"/>
      <c r="AK110" s="101"/>
      <c r="AL110" s="104">
        <f t="shared" si="139"/>
        <v>1</v>
      </c>
      <c r="AM110" s="134">
        <f t="shared" si="140"/>
        <v>24</v>
      </c>
      <c r="AN110" s="136">
        <v>5</v>
      </c>
      <c r="AO110" s="92">
        <f t="shared" si="141"/>
        <v>0</v>
      </c>
      <c r="AP110" s="96">
        <f t="shared" si="142"/>
        <v>0</v>
      </c>
      <c r="AQ110" s="100">
        <f t="shared" si="143"/>
        <v>0</v>
      </c>
      <c r="AR110" s="40"/>
      <c r="AS110" s="236">
        <v>11</v>
      </c>
      <c r="AT110" s="253" t="s">
        <v>38</v>
      </c>
      <c r="AU110" s="238">
        <v>356</v>
      </c>
      <c r="AV110" s="254">
        <v>0.96458333333333324</v>
      </c>
      <c r="AW110" s="246">
        <v>5</v>
      </c>
      <c r="AX110" s="93"/>
      <c r="AY110" s="97"/>
      <c r="AZ110" s="101"/>
      <c r="BA110" s="104">
        <v>1</v>
      </c>
      <c r="BB110" s="133">
        <v>5</v>
      </c>
      <c r="BC110" s="135">
        <v>25</v>
      </c>
      <c r="BD110" s="92">
        <f t="shared" si="144"/>
        <v>0</v>
      </c>
      <c r="BE110" s="96">
        <f t="shared" si="145"/>
        <v>0</v>
      </c>
      <c r="BF110" s="100">
        <f t="shared" si="146"/>
        <v>0</v>
      </c>
      <c r="BG110" s="40"/>
      <c r="BH110" s="171">
        <f t="shared" si="147"/>
        <v>11</v>
      </c>
      <c r="BI110" s="290" t="s">
        <v>38</v>
      </c>
      <c r="BJ110" s="276">
        <v>0.2951388888888889</v>
      </c>
      <c r="BK110" s="72">
        <v>5</v>
      </c>
      <c r="BL110" s="93"/>
      <c r="BM110" s="97"/>
      <c r="BN110" s="101"/>
      <c r="BO110" s="104">
        <v>1</v>
      </c>
      <c r="BP110" s="134">
        <v>6</v>
      </c>
      <c r="BQ110" s="136">
        <v>30</v>
      </c>
      <c r="BR110" s="92">
        <f t="shared" si="148"/>
        <v>0</v>
      </c>
      <c r="BS110" s="96">
        <f t="shared" si="149"/>
        <v>0</v>
      </c>
      <c r="BT110" s="100">
        <f t="shared" si="150"/>
        <v>0</v>
      </c>
      <c r="BU110" s="40"/>
      <c r="BV110" s="176">
        <f t="shared" si="151"/>
        <v>11</v>
      </c>
      <c r="BW110" s="253" t="s">
        <v>205</v>
      </c>
      <c r="BX110" s="287">
        <v>0.34027777777777773</v>
      </c>
      <c r="BY110" s="67">
        <v>5</v>
      </c>
      <c r="BZ110" s="93"/>
      <c r="CA110" s="97"/>
      <c r="CB110" s="101"/>
      <c r="CC110" s="104">
        <v>1</v>
      </c>
      <c r="CD110" s="133">
        <v>29</v>
      </c>
      <c r="CE110" s="135">
        <v>5</v>
      </c>
      <c r="CF110" s="92">
        <f t="shared" si="152"/>
        <v>0</v>
      </c>
      <c r="CG110" s="96">
        <f t="shared" si="153"/>
        <v>0</v>
      </c>
      <c r="CH110" s="100">
        <f t="shared" si="154"/>
        <v>0</v>
      </c>
      <c r="CI110" s="40"/>
      <c r="CJ110" s="180">
        <f t="shared" si="155"/>
        <v>11</v>
      </c>
      <c r="CK110" s="74" t="s">
        <v>59</v>
      </c>
      <c r="CL110" s="75">
        <v>0.26041666666666669</v>
      </c>
      <c r="CM110" s="72">
        <f>IF(ISNUMBER(CJ110)=FALSE,"",SUM(CQ110:CQ$114))</f>
        <v>5</v>
      </c>
      <c r="CN110" s="93"/>
      <c r="CO110" s="97"/>
      <c r="CP110" s="101"/>
      <c r="CQ110" s="104">
        <f t="shared" si="156"/>
        <v>1</v>
      </c>
      <c r="CR110" s="134">
        <f t="shared" si="157"/>
        <v>24</v>
      </c>
      <c r="CS110" s="136">
        <f t="shared" si="158"/>
        <v>13</v>
      </c>
      <c r="CT110" s="92">
        <f t="shared" si="159"/>
        <v>0</v>
      </c>
      <c r="CU110" s="96">
        <f t="shared" si="160"/>
        <v>0</v>
      </c>
      <c r="CV110" s="100">
        <f t="shared" si="161"/>
        <v>0</v>
      </c>
      <c r="CW110" s="40"/>
      <c r="CX110" s="35"/>
    </row>
    <row r="111" spans="1:102" ht="15" customHeight="1">
      <c r="A111" s="42"/>
      <c r="B111" s="327"/>
      <c r="C111" s="207">
        <v>12</v>
      </c>
      <c r="D111" s="208">
        <f t="shared" si="129"/>
        <v>12</v>
      </c>
      <c r="E111" s="230" t="s">
        <v>43</v>
      </c>
      <c r="F111" s="230">
        <v>1969</v>
      </c>
      <c r="G111" s="230">
        <f t="shared" si="130"/>
        <v>5</v>
      </c>
      <c r="H111" s="230"/>
      <c r="I111" s="230">
        <f t="shared" si="162"/>
        <v>26</v>
      </c>
      <c r="J111" s="210">
        <f t="shared" ref="J111" si="163">SUMIF($O$100:$O$192,E111,$S$100:$S$192)+SUMIF($AD$100:$AD$192,E111,$AI$100:$AI$192)+SUMIF($AT$100:$AT$192,E111,$AX$100:$AX$192)+SUMIF($BI$100:$BI$192,E111,$BL$100:$BL$192)+SUMIF($BW$100:$BW$192,E111,$BZ$100:$BZ$192)+SUMIF($CK$100:$CK$192,E111,$CN$100:$CN$192)</f>
        <v>0</v>
      </c>
      <c r="K111" s="211">
        <f t="shared" ref="K111" si="164">SUMIF($O$100:$O$192,E111,$T$100:$T$192)+SUMIF($AD$100:$AD$192,E111,$AJ$100:$AJ$192)+SUMIF($AT$100:$AT$192,E111,$AY$100:$AY$192)+SUMIF($BI$100:$BI$192,E111,$BM$100:$BM$192)+SUMIF($BW$100:$BW$192,E111,$CA$100:$CA$192)+SUMIF($CK$100:$CK$192,E111,$CO$100:$CO$192)</f>
        <v>12</v>
      </c>
      <c r="L111" s="212">
        <f t="shared" ref="L111" si="165">SUMIF($O$100:$O$192,E111,$U$100:$U$192)+SUMIF($AD$100:$AD$192,E111,$AK$100:$AK$192)+SUMIF($AT$100:$AT$192,E111,$AZ$100:$AZ$192)+SUMIF($BI$100:$BI$192,E111,$BN$100:$BN$192)+SUMIF($BW$100:$BW$192,E111,$CB$100:$CB$192)+SUMIF($CK$100:$CK$192,E111,$CP$100:$CP$192)</f>
        <v>0</v>
      </c>
      <c r="M111" s="66"/>
      <c r="N111" s="163">
        <f t="shared" si="134"/>
        <v>12</v>
      </c>
      <c r="O111" s="69" t="s">
        <v>41</v>
      </c>
      <c r="P111" s="217">
        <v>158</v>
      </c>
      <c r="Q111" s="70">
        <v>0.47916666666666669</v>
      </c>
      <c r="R111" s="67">
        <v>4</v>
      </c>
      <c r="S111" s="93"/>
      <c r="T111" s="97"/>
      <c r="U111" s="101"/>
      <c r="V111" s="104">
        <v>1</v>
      </c>
      <c r="W111" s="133">
        <v>12</v>
      </c>
      <c r="X111" s="135">
        <v>4</v>
      </c>
      <c r="Y111" s="92">
        <f t="shared" si="135"/>
        <v>0</v>
      </c>
      <c r="Z111" s="96">
        <f t="shared" si="136"/>
        <v>0</v>
      </c>
      <c r="AA111" s="100">
        <f t="shared" si="137"/>
        <v>0</v>
      </c>
      <c r="AB111" s="40"/>
      <c r="AC111" s="171">
        <f t="shared" si="138"/>
        <v>12</v>
      </c>
      <c r="AD111" s="21" t="s">
        <v>69</v>
      </c>
      <c r="AE111" s="47">
        <v>0.22037037037037033</v>
      </c>
      <c r="AF111" s="47">
        <v>0.21756944444444437</v>
      </c>
      <c r="AG111" s="47">
        <v>0.4379398148148147</v>
      </c>
      <c r="AH111" s="72">
        <f>IF(ISNUMBER(AC111)=FALSE,"",SUM(AL111:AL$114))</f>
        <v>4</v>
      </c>
      <c r="AI111" s="93"/>
      <c r="AJ111" s="97"/>
      <c r="AK111" s="101"/>
      <c r="AL111" s="104">
        <f t="shared" si="139"/>
        <v>1</v>
      </c>
      <c r="AM111" s="134">
        <f t="shared" si="140"/>
        <v>27</v>
      </c>
      <c r="AN111" s="136">
        <v>4</v>
      </c>
      <c r="AO111" s="92">
        <f t="shared" si="141"/>
        <v>0</v>
      </c>
      <c r="AP111" s="96">
        <f t="shared" si="142"/>
        <v>0</v>
      </c>
      <c r="AQ111" s="100">
        <f t="shared" si="143"/>
        <v>0</v>
      </c>
      <c r="AR111" s="40"/>
      <c r="AS111" s="236">
        <v>12</v>
      </c>
      <c r="AT111" s="253" t="s">
        <v>40</v>
      </c>
      <c r="AU111" s="238">
        <v>356</v>
      </c>
      <c r="AV111" s="254">
        <v>0.96527777777777779</v>
      </c>
      <c r="AW111" s="246">
        <v>4</v>
      </c>
      <c r="AX111" s="93"/>
      <c r="AY111" s="97"/>
      <c r="AZ111" s="101"/>
      <c r="BA111" s="104">
        <v>1</v>
      </c>
      <c r="BB111" s="133">
        <v>8</v>
      </c>
      <c r="BC111" s="135">
        <v>19</v>
      </c>
      <c r="BD111" s="92">
        <f t="shared" si="144"/>
        <v>0</v>
      </c>
      <c r="BE111" s="96">
        <f t="shared" si="145"/>
        <v>0</v>
      </c>
      <c r="BF111" s="100">
        <f t="shared" si="146"/>
        <v>0</v>
      </c>
      <c r="BG111" s="40"/>
      <c r="BH111" s="171">
        <f t="shared" si="147"/>
        <v>12</v>
      </c>
      <c r="BI111" s="290" t="s">
        <v>34</v>
      </c>
      <c r="BJ111" s="276">
        <v>0.3034722222222222</v>
      </c>
      <c r="BK111" s="72">
        <v>4</v>
      </c>
      <c r="BL111" s="93"/>
      <c r="BM111" s="97"/>
      <c r="BN111" s="101"/>
      <c r="BO111" s="104">
        <v>1</v>
      </c>
      <c r="BP111" s="134">
        <v>25</v>
      </c>
      <c r="BQ111" s="136">
        <v>4</v>
      </c>
      <c r="BR111" s="92">
        <f t="shared" si="148"/>
        <v>0</v>
      </c>
      <c r="BS111" s="96">
        <f t="shared" si="149"/>
        <v>0</v>
      </c>
      <c r="BT111" s="100">
        <f t="shared" si="150"/>
        <v>0</v>
      </c>
      <c r="BU111" s="40"/>
      <c r="BV111" s="176">
        <f t="shared" si="151"/>
        <v>12</v>
      </c>
      <c r="BW111" s="253" t="s">
        <v>45</v>
      </c>
      <c r="BX111" s="287">
        <v>0.34097222222222218</v>
      </c>
      <c r="BY111" s="67">
        <v>4</v>
      </c>
      <c r="BZ111" s="93"/>
      <c r="CA111" s="97"/>
      <c r="CB111" s="101"/>
      <c r="CC111" s="104">
        <v>1</v>
      </c>
      <c r="CD111" s="133">
        <v>28</v>
      </c>
      <c r="CE111" s="135">
        <v>5</v>
      </c>
      <c r="CF111" s="92">
        <f t="shared" si="152"/>
        <v>0</v>
      </c>
      <c r="CG111" s="96">
        <f t="shared" si="153"/>
        <v>0</v>
      </c>
      <c r="CH111" s="100">
        <f t="shared" si="154"/>
        <v>0</v>
      </c>
      <c r="CI111" s="40"/>
      <c r="CJ111" s="180">
        <f t="shared" si="155"/>
        <v>12</v>
      </c>
      <c r="CK111" s="74" t="s">
        <v>205</v>
      </c>
      <c r="CL111" s="47">
        <v>0.26111111111111113</v>
      </c>
      <c r="CM111" s="72">
        <f>IF(ISNUMBER(CJ111)=FALSE,"",SUM(CQ111:CQ$114))</f>
        <v>4</v>
      </c>
      <c r="CN111" s="93"/>
      <c r="CO111" s="97"/>
      <c r="CP111" s="101"/>
      <c r="CQ111" s="104">
        <f t="shared" si="156"/>
        <v>1</v>
      </c>
      <c r="CR111" s="134">
        <f t="shared" si="157"/>
        <v>28</v>
      </c>
      <c r="CS111" s="136">
        <f t="shared" si="158"/>
        <v>9</v>
      </c>
      <c r="CT111" s="92">
        <f t="shared" si="159"/>
        <v>0</v>
      </c>
      <c r="CU111" s="96">
        <f t="shared" si="160"/>
        <v>0</v>
      </c>
      <c r="CV111" s="100">
        <f t="shared" si="161"/>
        <v>0</v>
      </c>
      <c r="CW111" s="40"/>
      <c r="CX111" s="35"/>
    </row>
    <row r="112" spans="1:102" ht="15" customHeight="1">
      <c r="A112" s="42"/>
      <c r="B112" s="327"/>
      <c r="C112" s="207">
        <v>13</v>
      </c>
      <c r="D112" s="208">
        <f t="shared" si="129"/>
        <v>13</v>
      </c>
      <c r="E112" s="209" t="s">
        <v>58</v>
      </c>
      <c r="F112" s="207">
        <v>1993</v>
      </c>
      <c r="G112" s="230">
        <f t="shared" si="130"/>
        <v>4</v>
      </c>
      <c r="H112" s="230"/>
      <c r="I112" s="230">
        <f t="shared" si="162"/>
        <v>23</v>
      </c>
      <c r="J112" s="210">
        <f t="shared" si="131"/>
        <v>7</v>
      </c>
      <c r="K112" s="211">
        <f t="shared" ref="K112:K175" si="166">SUMIF($O$100:$O$192,E112,$T$100:$T$192)+SUMIF($AD$100:$AD$192,E112,$AJ$100:$AJ$192)+SUMIF($AT$100:$AT$192,E112,$AY$100:$AY$192)+SUMIF($BI$100:$BI$192,E112,$BM$100:$BM$192)+SUMIF($BW$100:$BW$192,E112,$CA$100:$CA$192)+SUMIF($CK$100:$CK$192,E112,$CO$100:$CO$192)</f>
        <v>0</v>
      </c>
      <c r="L112" s="212">
        <f t="shared" si="133"/>
        <v>0</v>
      </c>
      <c r="M112" s="66"/>
      <c r="N112" s="163">
        <f t="shared" si="134"/>
        <v>13</v>
      </c>
      <c r="O112" s="69" t="s">
        <v>50</v>
      </c>
      <c r="P112" s="217">
        <v>154.5</v>
      </c>
      <c r="Q112" s="70">
        <v>0.47222222222222215</v>
      </c>
      <c r="R112" s="67">
        <v>3</v>
      </c>
      <c r="S112" s="93"/>
      <c r="T112" s="97"/>
      <c r="U112" s="101"/>
      <c r="V112" s="104">
        <v>1</v>
      </c>
      <c r="W112" s="133">
        <v>13</v>
      </c>
      <c r="X112" s="135">
        <v>3</v>
      </c>
      <c r="Y112" s="92">
        <f t="shared" si="135"/>
        <v>0</v>
      </c>
      <c r="Z112" s="96">
        <f t="shared" si="136"/>
        <v>0</v>
      </c>
      <c r="AA112" s="100">
        <f t="shared" si="137"/>
        <v>0</v>
      </c>
      <c r="AB112" s="40"/>
      <c r="AC112" s="171">
        <f t="shared" si="138"/>
        <v>13</v>
      </c>
      <c r="AD112" s="21" t="s">
        <v>47</v>
      </c>
      <c r="AE112" s="47">
        <v>0.22216435185185179</v>
      </c>
      <c r="AF112" s="47">
        <v>0.21717592592592594</v>
      </c>
      <c r="AG112" s="47">
        <v>0.43934027777777773</v>
      </c>
      <c r="AH112" s="72">
        <f>IF(ISNUMBER(AC112)=FALSE,"",SUM(AL112:AL$114))</f>
        <v>3</v>
      </c>
      <c r="AI112" s="93"/>
      <c r="AJ112" s="97"/>
      <c r="AK112" s="101"/>
      <c r="AL112" s="104">
        <f t="shared" si="139"/>
        <v>1</v>
      </c>
      <c r="AM112" s="134">
        <f t="shared" si="140"/>
        <v>17</v>
      </c>
      <c r="AN112" s="136">
        <v>8</v>
      </c>
      <c r="AO112" s="92">
        <f t="shared" si="141"/>
        <v>0</v>
      </c>
      <c r="AP112" s="96">
        <f t="shared" si="142"/>
        <v>0</v>
      </c>
      <c r="AQ112" s="100">
        <f t="shared" si="143"/>
        <v>0</v>
      </c>
      <c r="AR112" s="40"/>
      <c r="AS112" s="236">
        <v>13</v>
      </c>
      <c r="AT112" s="253" t="s">
        <v>109</v>
      </c>
      <c r="AU112" s="238">
        <v>350</v>
      </c>
      <c r="AV112" s="254">
        <v>0.96666666666666667</v>
      </c>
      <c r="AW112" s="246">
        <v>3</v>
      </c>
      <c r="AX112" s="93"/>
      <c r="AY112" s="97"/>
      <c r="AZ112" s="101"/>
      <c r="BA112" s="104">
        <v>1</v>
      </c>
      <c r="BB112" s="133">
        <v>23</v>
      </c>
      <c r="BC112" s="135">
        <v>3</v>
      </c>
      <c r="BD112" s="92">
        <f t="shared" si="144"/>
        <v>0</v>
      </c>
      <c r="BE112" s="96">
        <f t="shared" si="145"/>
        <v>0</v>
      </c>
      <c r="BF112" s="100">
        <f t="shared" si="146"/>
        <v>0</v>
      </c>
      <c r="BG112" s="40"/>
      <c r="BH112" s="171">
        <f t="shared" si="147"/>
        <v>13</v>
      </c>
      <c r="BI112" s="290" t="s">
        <v>59</v>
      </c>
      <c r="BJ112" s="276">
        <v>0.31805555555555554</v>
      </c>
      <c r="BK112" s="72">
        <v>3</v>
      </c>
      <c r="BL112" s="93"/>
      <c r="BM112" s="97"/>
      <c r="BN112" s="101"/>
      <c r="BO112" s="104">
        <v>1</v>
      </c>
      <c r="BP112" s="134">
        <v>22</v>
      </c>
      <c r="BQ112" s="136">
        <v>8</v>
      </c>
      <c r="BR112" s="92">
        <f t="shared" si="148"/>
        <v>0</v>
      </c>
      <c r="BS112" s="96">
        <f t="shared" si="149"/>
        <v>0</v>
      </c>
      <c r="BT112" s="100">
        <f t="shared" si="150"/>
        <v>0</v>
      </c>
      <c r="BU112" s="40"/>
      <c r="BV112" s="176">
        <f t="shared" si="151"/>
        <v>13</v>
      </c>
      <c r="BW112" s="253" t="s">
        <v>50</v>
      </c>
      <c r="BX112" s="287">
        <v>0.38819444444444434</v>
      </c>
      <c r="BY112" s="67">
        <v>3</v>
      </c>
      <c r="BZ112" s="93"/>
      <c r="CA112" s="97"/>
      <c r="CB112" s="101"/>
      <c r="CC112" s="104">
        <v>1</v>
      </c>
      <c r="CD112" s="133">
        <v>21</v>
      </c>
      <c r="CE112" s="135">
        <v>13</v>
      </c>
      <c r="CF112" s="92">
        <f t="shared" si="152"/>
        <v>0</v>
      </c>
      <c r="CG112" s="96">
        <f t="shared" si="153"/>
        <v>0</v>
      </c>
      <c r="CH112" s="100">
        <f t="shared" si="154"/>
        <v>0</v>
      </c>
      <c r="CI112" s="40"/>
      <c r="CJ112" s="180">
        <f t="shared" si="155"/>
        <v>13</v>
      </c>
      <c r="CK112" s="74" t="s">
        <v>212</v>
      </c>
      <c r="CL112" s="47">
        <v>0.27430555555555552</v>
      </c>
      <c r="CM112" s="72">
        <f>IF(ISNUMBER(CJ112)=FALSE,"",SUM(CQ112:CQ$114))</f>
        <v>3</v>
      </c>
      <c r="CN112" s="93"/>
      <c r="CO112" s="97"/>
      <c r="CP112" s="101"/>
      <c r="CQ112" s="104">
        <f t="shared" si="156"/>
        <v>1</v>
      </c>
      <c r="CR112" s="134">
        <f t="shared" si="157"/>
        <v>33</v>
      </c>
      <c r="CS112" s="136">
        <f t="shared" si="158"/>
        <v>3</v>
      </c>
      <c r="CT112" s="92">
        <f t="shared" si="159"/>
        <v>0</v>
      </c>
      <c r="CU112" s="96">
        <f t="shared" si="160"/>
        <v>0</v>
      </c>
      <c r="CV112" s="100">
        <f t="shared" si="161"/>
        <v>0</v>
      </c>
      <c r="CW112" s="40"/>
      <c r="CX112" s="35"/>
    </row>
    <row r="113" spans="1:102" ht="15" customHeight="1">
      <c r="A113" s="42"/>
      <c r="B113" s="327"/>
      <c r="C113" s="207">
        <v>14</v>
      </c>
      <c r="D113" s="208">
        <f t="shared" si="129"/>
        <v>14</v>
      </c>
      <c r="E113" s="230" t="s">
        <v>110</v>
      </c>
      <c r="F113" s="230">
        <v>1982</v>
      </c>
      <c r="G113" s="207">
        <f t="shared" si="130"/>
        <v>3</v>
      </c>
      <c r="H113" s="207"/>
      <c r="I113" s="207">
        <f t="shared" si="162"/>
        <v>23</v>
      </c>
      <c r="J113" s="210">
        <f t="shared" si="131"/>
        <v>0</v>
      </c>
      <c r="K113" s="211">
        <f t="shared" si="166"/>
        <v>0</v>
      </c>
      <c r="L113" s="212">
        <f t="shared" si="133"/>
        <v>0</v>
      </c>
      <c r="M113" s="66"/>
      <c r="N113" s="163">
        <f t="shared" si="134"/>
        <v>14</v>
      </c>
      <c r="O113" s="69" t="s">
        <v>44</v>
      </c>
      <c r="P113" s="217">
        <v>145.5</v>
      </c>
      <c r="Q113" s="70">
        <v>0.45624999999999999</v>
      </c>
      <c r="R113" s="67">
        <v>2</v>
      </c>
      <c r="S113" s="93"/>
      <c r="T113" s="97"/>
      <c r="U113" s="101"/>
      <c r="V113" s="104">
        <v>1</v>
      </c>
      <c r="W113" s="133">
        <v>14</v>
      </c>
      <c r="X113" s="135">
        <v>2</v>
      </c>
      <c r="Y113" s="92">
        <f t="shared" si="135"/>
        <v>0</v>
      </c>
      <c r="Z113" s="96">
        <f t="shared" si="136"/>
        <v>0</v>
      </c>
      <c r="AA113" s="100">
        <f t="shared" si="137"/>
        <v>0</v>
      </c>
      <c r="AB113" s="40"/>
      <c r="AC113" s="171">
        <f t="shared" si="138"/>
        <v>14</v>
      </c>
      <c r="AD113" s="21" t="s">
        <v>44</v>
      </c>
      <c r="AE113" s="47">
        <v>0.21197916666666672</v>
      </c>
      <c r="AF113" s="47">
        <v>0.23210648148148144</v>
      </c>
      <c r="AG113" s="47">
        <v>0.44408564814814816</v>
      </c>
      <c r="AH113" s="72">
        <f>IF(ISNUMBER(AC113)=FALSE,"",SUM(AL113:AL$114))</f>
        <v>2</v>
      </c>
      <c r="AI113" s="93"/>
      <c r="AJ113" s="97"/>
      <c r="AK113" s="101"/>
      <c r="AL113" s="104">
        <f t="shared" si="139"/>
        <v>1</v>
      </c>
      <c r="AM113" s="134">
        <f t="shared" si="140"/>
        <v>32</v>
      </c>
      <c r="AN113" s="136">
        <v>4</v>
      </c>
      <c r="AO113" s="92">
        <f t="shared" si="141"/>
        <v>0</v>
      </c>
      <c r="AP113" s="96">
        <f t="shared" si="142"/>
        <v>0</v>
      </c>
      <c r="AQ113" s="100">
        <f t="shared" si="143"/>
        <v>0</v>
      </c>
      <c r="AR113" s="40"/>
      <c r="AS113" s="236">
        <v>14</v>
      </c>
      <c r="AT113" s="253" t="s">
        <v>46</v>
      </c>
      <c r="AU113" s="238">
        <v>357</v>
      </c>
      <c r="AV113" s="254">
        <v>1.0118055555555556</v>
      </c>
      <c r="AW113" s="246">
        <v>2</v>
      </c>
      <c r="AX113" s="93"/>
      <c r="AY113" s="97"/>
      <c r="AZ113" s="101"/>
      <c r="BA113" s="104">
        <v>1</v>
      </c>
      <c r="BB113" s="133">
        <v>11</v>
      </c>
      <c r="BC113" s="135">
        <v>12</v>
      </c>
      <c r="BD113" s="92">
        <f t="shared" si="144"/>
        <v>0</v>
      </c>
      <c r="BE113" s="96">
        <f t="shared" si="145"/>
        <v>0</v>
      </c>
      <c r="BF113" s="100">
        <f t="shared" si="146"/>
        <v>0</v>
      </c>
      <c r="BG113" s="40"/>
      <c r="BH113" s="171">
        <f t="shared" si="147"/>
        <v>14</v>
      </c>
      <c r="BI113" s="290" t="s">
        <v>196</v>
      </c>
      <c r="BJ113" s="276">
        <v>0.32083333333333336</v>
      </c>
      <c r="BK113" s="72">
        <v>2</v>
      </c>
      <c r="BL113" s="93"/>
      <c r="BM113" s="97"/>
      <c r="BN113" s="101"/>
      <c r="BO113" s="104">
        <v>1</v>
      </c>
      <c r="BP113" s="134">
        <v>28</v>
      </c>
      <c r="BQ113" s="136">
        <v>2</v>
      </c>
      <c r="BR113" s="92">
        <f t="shared" si="148"/>
        <v>0</v>
      </c>
      <c r="BS113" s="96">
        <f t="shared" si="149"/>
        <v>0</v>
      </c>
      <c r="BT113" s="100">
        <f t="shared" si="150"/>
        <v>0</v>
      </c>
      <c r="BU113" s="40"/>
      <c r="BV113" s="176">
        <f t="shared" si="151"/>
        <v>14</v>
      </c>
      <c r="BW113" s="253" t="s">
        <v>206</v>
      </c>
      <c r="BX113" s="287">
        <v>0.41458333333333325</v>
      </c>
      <c r="BY113" s="67">
        <v>2</v>
      </c>
      <c r="BZ113" s="93"/>
      <c r="CA113" s="97"/>
      <c r="CB113" s="101"/>
      <c r="CC113" s="104">
        <v>1</v>
      </c>
      <c r="CD113" s="133">
        <v>33</v>
      </c>
      <c r="CE113" s="135">
        <v>2</v>
      </c>
      <c r="CF113" s="92">
        <f t="shared" si="152"/>
        <v>0</v>
      </c>
      <c r="CG113" s="96">
        <f t="shared" si="153"/>
        <v>0</v>
      </c>
      <c r="CH113" s="100">
        <f t="shared" si="154"/>
        <v>0</v>
      </c>
      <c r="CI113" s="40"/>
      <c r="CJ113" s="180">
        <f t="shared" si="155"/>
        <v>14</v>
      </c>
      <c r="CK113" s="74" t="s">
        <v>213</v>
      </c>
      <c r="CL113" s="47">
        <v>0.27916666666666667</v>
      </c>
      <c r="CM113" s="72">
        <f>IF(ISNUMBER(CJ113)=FALSE,"",SUM(CQ113:CQ$114))</f>
        <v>2</v>
      </c>
      <c r="CN113" s="93"/>
      <c r="CO113" s="97"/>
      <c r="CP113" s="101"/>
      <c r="CQ113" s="104">
        <f t="shared" si="156"/>
        <v>1</v>
      </c>
      <c r="CR113" s="134">
        <f t="shared" si="157"/>
        <v>34</v>
      </c>
      <c r="CS113" s="136">
        <f t="shared" si="158"/>
        <v>2</v>
      </c>
      <c r="CT113" s="92">
        <f t="shared" si="159"/>
        <v>0</v>
      </c>
      <c r="CU113" s="96">
        <f t="shared" si="160"/>
        <v>0</v>
      </c>
      <c r="CV113" s="100">
        <f t="shared" si="161"/>
        <v>0</v>
      </c>
      <c r="CW113" s="40"/>
      <c r="CX113" s="35"/>
    </row>
    <row r="114" spans="1:102" ht="15" customHeight="1">
      <c r="A114" s="42"/>
      <c r="B114" s="327"/>
      <c r="C114" s="207">
        <v>15</v>
      </c>
      <c r="D114" s="208">
        <f t="shared" si="129"/>
        <v>15</v>
      </c>
      <c r="E114" s="230" t="s">
        <v>67</v>
      </c>
      <c r="F114" s="230">
        <v>1990</v>
      </c>
      <c r="G114" s="207">
        <f t="shared" si="130"/>
        <v>2</v>
      </c>
      <c r="H114" s="207"/>
      <c r="I114" s="207">
        <f t="shared" si="162"/>
        <v>23</v>
      </c>
      <c r="J114" s="210">
        <f t="shared" si="131"/>
        <v>0</v>
      </c>
      <c r="K114" s="211">
        <f t="shared" si="166"/>
        <v>0</v>
      </c>
      <c r="L114" s="212">
        <f t="shared" si="133"/>
        <v>0</v>
      </c>
      <c r="M114" s="66"/>
      <c r="N114" s="163">
        <f t="shared" si="134"/>
        <v>15</v>
      </c>
      <c r="O114" s="69" t="s">
        <v>45</v>
      </c>
      <c r="P114" s="217">
        <v>145.5</v>
      </c>
      <c r="Q114" s="70">
        <v>0.46875000000000006</v>
      </c>
      <c r="R114" s="67">
        <v>1</v>
      </c>
      <c r="S114" s="93"/>
      <c r="T114" s="97"/>
      <c r="U114" s="101"/>
      <c r="V114" s="104">
        <v>1</v>
      </c>
      <c r="W114" s="133">
        <v>15</v>
      </c>
      <c r="X114" s="135">
        <v>1</v>
      </c>
      <c r="Y114" s="92">
        <f t="shared" si="135"/>
        <v>0</v>
      </c>
      <c r="Z114" s="96">
        <f t="shared" si="136"/>
        <v>0</v>
      </c>
      <c r="AA114" s="100">
        <f t="shared" si="137"/>
        <v>0</v>
      </c>
      <c r="AB114" s="40"/>
      <c r="AC114" s="171">
        <f t="shared" si="138"/>
        <v>15</v>
      </c>
      <c r="AD114" s="21" t="s">
        <v>50</v>
      </c>
      <c r="AE114" s="47">
        <v>0.2364814814814814</v>
      </c>
      <c r="AF114" s="47">
        <v>0.22986111111111107</v>
      </c>
      <c r="AG114" s="47">
        <v>0.46634259259259248</v>
      </c>
      <c r="AH114" s="72">
        <f>IF(ISNUMBER(AC114)=FALSE,"",SUM(AL114:AL$114))</f>
        <v>1</v>
      </c>
      <c r="AI114" s="93"/>
      <c r="AJ114" s="97"/>
      <c r="AK114" s="101"/>
      <c r="AL114" s="104">
        <f t="shared" si="139"/>
        <v>1</v>
      </c>
      <c r="AM114" s="134">
        <f t="shared" si="140"/>
        <v>25</v>
      </c>
      <c r="AN114" s="136">
        <v>4</v>
      </c>
      <c r="AO114" s="92">
        <f t="shared" si="141"/>
        <v>0</v>
      </c>
      <c r="AP114" s="96">
        <f t="shared" si="142"/>
        <v>0</v>
      </c>
      <c r="AQ114" s="100">
        <f t="shared" si="143"/>
        <v>0</v>
      </c>
      <c r="AR114" s="40"/>
      <c r="AS114" s="236">
        <v>15</v>
      </c>
      <c r="AT114" s="253" t="s">
        <v>110</v>
      </c>
      <c r="AU114" s="238">
        <v>357</v>
      </c>
      <c r="AV114" s="254">
        <v>1.0152777777777777</v>
      </c>
      <c r="AW114" s="246">
        <v>1</v>
      </c>
      <c r="AX114" s="93"/>
      <c r="AY114" s="97"/>
      <c r="AZ114" s="101"/>
      <c r="BA114" s="104">
        <v>1</v>
      </c>
      <c r="BB114" s="133">
        <v>25</v>
      </c>
      <c r="BC114" s="135">
        <v>1</v>
      </c>
      <c r="BD114" s="92">
        <f t="shared" si="144"/>
        <v>0</v>
      </c>
      <c r="BE114" s="96">
        <f t="shared" si="145"/>
        <v>0</v>
      </c>
      <c r="BF114" s="100">
        <f t="shared" si="146"/>
        <v>0</v>
      </c>
      <c r="BG114" s="40"/>
      <c r="BH114" s="171">
        <f t="shared" si="147"/>
        <v>15</v>
      </c>
      <c r="BI114" s="290" t="s">
        <v>68</v>
      </c>
      <c r="BJ114" s="276">
        <v>0.32500000000000001</v>
      </c>
      <c r="BK114" s="72">
        <v>1</v>
      </c>
      <c r="BL114" s="93"/>
      <c r="BM114" s="97"/>
      <c r="BN114" s="101"/>
      <c r="BO114" s="104">
        <v>1</v>
      </c>
      <c r="BP114" s="134">
        <v>9</v>
      </c>
      <c r="BQ114" s="136">
        <v>21</v>
      </c>
      <c r="BR114" s="92">
        <f t="shared" si="148"/>
        <v>0</v>
      </c>
      <c r="BS114" s="96">
        <f t="shared" si="149"/>
        <v>0</v>
      </c>
      <c r="BT114" s="100">
        <f t="shared" si="150"/>
        <v>0</v>
      </c>
      <c r="BU114" s="40"/>
      <c r="BV114" s="176" t="s">
        <v>207</v>
      </c>
      <c r="BW114" s="69" t="s">
        <v>200</v>
      </c>
      <c r="BX114" s="70">
        <v>0.47847222222222219</v>
      </c>
      <c r="BY114" s="67">
        <v>0.5</v>
      </c>
      <c r="BZ114" s="93">
        <v>1</v>
      </c>
      <c r="CA114" s="97"/>
      <c r="CB114" s="101"/>
      <c r="CC114" s="104">
        <v>1</v>
      </c>
      <c r="CD114" s="133">
        <v>34</v>
      </c>
      <c r="CE114" s="135">
        <v>0.5</v>
      </c>
      <c r="CF114" s="92">
        <f t="shared" si="152"/>
        <v>0</v>
      </c>
      <c r="CG114" s="96">
        <f t="shared" si="153"/>
        <v>0</v>
      </c>
      <c r="CH114" s="100">
        <f t="shared" si="154"/>
        <v>0</v>
      </c>
      <c r="CI114" s="40"/>
      <c r="CJ114" s="180">
        <f t="shared" si="155"/>
        <v>15</v>
      </c>
      <c r="CK114" s="74" t="s">
        <v>214</v>
      </c>
      <c r="CL114" s="47">
        <v>0.28888888888888892</v>
      </c>
      <c r="CM114" s="72">
        <f>IF(ISNUMBER(CJ114)=FALSE,"",SUM(CQ114:CQ$114))</f>
        <v>1</v>
      </c>
      <c r="CN114" s="93"/>
      <c r="CO114" s="97"/>
      <c r="CP114" s="101"/>
      <c r="CQ114" s="104">
        <f t="shared" si="156"/>
        <v>1</v>
      </c>
      <c r="CR114" s="134">
        <f t="shared" si="157"/>
        <v>37</v>
      </c>
      <c r="CS114" s="136">
        <f t="shared" si="158"/>
        <v>1</v>
      </c>
      <c r="CT114" s="92">
        <f t="shared" si="159"/>
        <v>0</v>
      </c>
      <c r="CU114" s="96">
        <f t="shared" si="160"/>
        <v>0</v>
      </c>
      <c r="CV114" s="100">
        <f t="shared" si="161"/>
        <v>0</v>
      </c>
      <c r="CW114" s="40"/>
      <c r="CX114" s="35"/>
    </row>
    <row r="115" spans="1:102" ht="15" customHeight="1">
      <c r="A115" s="42"/>
      <c r="B115" s="327"/>
      <c r="C115" s="207">
        <v>16</v>
      </c>
      <c r="D115" s="208">
        <f t="shared" si="129"/>
        <v>16</v>
      </c>
      <c r="E115" s="207" t="s">
        <v>42</v>
      </c>
      <c r="F115" s="207">
        <v>1981</v>
      </c>
      <c r="G115" s="230">
        <f t="shared" si="130"/>
        <v>2</v>
      </c>
      <c r="H115" s="230"/>
      <c r="I115" s="230">
        <f t="shared" si="162"/>
        <v>22</v>
      </c>
      <c r="J115" s="210">
        <f t="shared" si="131"/>
        <v>0</v>
      </c>
      <c r="K115" s="211">
        <f t="shared" si="166"/>
        <v>0</v>
      </c>
      <c r="L115" s="212">
        <f t="shared" si="133"/>
        <v>0</v>
      </c>
      <c r="M115" s="66"/>
      <c r="N115" s="163">
        <f t="shared" si="134"/>
        <v>16</v>
      </c>
      <c r="O115" s="69" t="s">
        <v>32</v>
      </c>
      <c r="P115" s="217">
        <v>136.5</v>
      </c>
      <c r="Q115" s="70">
        <v>0.45277777777777778</v>
      </c>
      <c r="R115" s="23">
        <v>7</v>
      </c>
      <c r="S115" s="93">
        <v>7</v>
      </c>
      <c r="T115" s="97"/>
      <c r="U115" s="101"/>
      <c r="V115" s="104">
        <v>1</v>
      </c>
      <c r="W115" s="133">
        <v>16</v>
      </c>
      <c r="X115" s="23">
        <v>7</v>
      </c>
      <c r="Y115" s="92">
        <f t="shared" si="135"/>
        <v>0</v>
      </c>
      <c r="Z115" s="96">
        <f t="shared" si="136"/>
        <v>0</v>
      </c>
      <c r="AA115" s="100">
        <f t="shared" si="137"/>
        <v>0</v>
      </c>
      <c r="AB115" s="40"/>
      <c r="AC115" s="171">
        <f t="shared" si="138"/>
        <v>16</v>
      </c>
      <c r="AD115" s="21" t="s">
        <v>45</v>
      </c>
      <c r="AE115" s="47">
        <v>0.22504629629629624</v>
      </c>
      <c r="AF115" s="47">
        <v>0.24291666666666667</v>
      </c>
      <c r="AG115" s="47">
        <v>0.46796296296296291</v>
      </c>
      <c r="AH115" s="25">
        <f t="shared" ref="AH115:AH176" si="167">IF(AI115&gt;0,AI115,IF(AJ115&gt;0,AJ115,IF(AK115&gt;0,AK115,"")))</f>
        <v>10</v>
      </c>
      <c r="AI115" s="93">
        <f>IF(ISNUMBER(AC115)=FALSE,"",SUM(AL115:AL$129))</f>
        <v>10</v>
      </c>
      <c r="AJ115" s="97"/>
      <c r="AK115" s="101"/>
      <c r="AL115" s="104">
        <f t="shared" si="139"/>
        <v>1</v>
      </c>
      <c r="AM115" s="134">
        <f t="shared" si="140"/>
        <v>20</v>
      </c>
      <c r="AN115" s="136">
        <v>1</v>
      </c>
      <c r="AO115" s="92">
        <f t="shared" si="141"/>
        <v>0</v>
      </c>
      <c r="AP115" s="96">
        <f t="shared" si="142"/>
        <v>0</v>
      </c>
      <c r="AQ115" s="100">
        <f t="shared" si="143"/>
        <v>0</v>
      </c>
      <c r="AR115" s="40"/>
      <c r="AS115" s="236">
        <v>16</v>
      </c>
      <c r="AT115" s="237" t="s">
        <v>59</v>
      </c>
      <c r="AU115" s="238">
        <v>352</v>
      </c>
      <c r="AV115" s="254">
        <v>1.0194444444444444</v>
      </c>
      <c r="AW115" s="247">
        <v>15</v>
      </c>
      <c r="AX115" s="93">
        <v>15</v>
      </c>
      <c r="AY115" s="97"/>
      <c r="AZ115" s="101"/>
      <c r="BA115" s="104">
        <v>1</v>
      </c>
      <c r="BB115" s="133">
        <v>19</v>
      </c>
      <c r="BC115" s="135">
        <v>5</v>
      </c>
      <c r="BD115" s="92">
        <f t="shared" si="144"/>
        <v>0</v>
      </c>
      <c r="BE115" s="96">
        <f t="shared" si="145"/>
        <v>0</v>
      </c>
      <c r="BF115" s="100">
        <f t="shared" si="146"/>
        <v>0</v>
      </c>
      <c r="BG115" s="40"/>
      <c r="BH115" s="171">
        <f t="shared" si="147"/>
        <v>16</v>
      </c>
      <c r="BI115" s="290" t="s">
        <v>58</v>
      </c>
      <c r="BJ115" s="276">
        <v>0.32500000000000001</v>
      </c>
      <c r="BK115" s="25">
        <v>7</v>
      </c>
      <c r="BL115" s="93">
        <v>7</v>
      </c>
      <c r="BM115" s="97"/>
      <c r="BN115" s="101"/>
      <c r="BO115" s="104">
        <v>1</v>
      </c>
      <c r="BP115" s="134">
        <v>13</v>
      </c>
      <c r="BQ115" s="136">
        <v>16</v>
      </c>
      <c r="BR115" s="92">
        <f t="shared" si="148"/>
        <v>0</v>
      </c>
      <c r="BS115" s="96">
        <f t="shared" si="149"/>
        <v>0</v>
      </c>
      <c r="BT115" s="100">
        <f t="shared" si="150"/>
        <v>0</v>
      </c>
      <c r="BU115" s="40"/>
      <c r="BV115" s="176" t="s">
        <v>207</v>
      </c>
      <c r="BW115" s="67" t="s">
        <v>201</v>
      </c>
      <c r="BX115" s="68">
        <v>0.47847222222222219</v>
      </c>
      <c r="BY115" s="69">
        <v>0.5</v>
      </c>
      <c r="BZ115" s="93">
        <v>1</v>
      </c>
      <c r="CA115" s="97"/>
      <c r="CB115" s="101"/>
      <c r="CC115" s="104">
        <v>1</v>
      </c>
      <c r="CD115" s="133">
        <v>35</v>
      </c>
      <c r="CE115" s="135">
        <v>0.5</v>
      </c>
      <c r="CF115" s="92">
        <f t="shared" si="152"/>
        <v>0</v>
      </c>
      <c r="CG115" s="96">
        <f t="shared" si="153"/>
        <v>0</v>
      </c>
      <c r="CH115" s="100">
        <f t="shared" si="154"/>
        <v>0</v>
      </c>
      <c r="CI115" s="40"/>
      <c r="CJ115" s="180">
        <f t="shared" si="155"/>
        <v>16</v>
      </c>
      <c r="CK115" s="74" t="s">
        <v>215</v>
      </c>
      <c r="CL115" s="47">
        <v>0.2902777777777778</v>
      </c>
      <c r="CM115" s="25">
        <f t="shared" ref="CM115:CM120" si="168">IF(CN115&gt;0,CN115,IF(CO115&gt;0,CO115,IF(CP115&gt;0,CP115,"")))</f>
        <v>7</v>
      </c>
      <c r="CN115" s="93">
        <f>IF(ISNUMBER(CJ115)=FALSE,"",SUM(CQ115:CQ$129))</f>
        <v>7</v>
      </c>
      <c r="CO115" s="97"/>
      <c r="CP115" s="101"/>
      <c r="CQ115" s="104">
        <f t="shared" si="156"/>
        <v>1</v>
      </c>
      <c r="CR115" s="134">
        <f t="shared" si="157"/>
        <v>51</v>
      </c>
      <c r="CS115" s="136">
        <f t="shared" si="158"/>
        <v>7</v>
      </c>
      <c r="CT115" s="92">
        <f t="shared" si="159"/>
        <v>0</v>
      </c>
      <c r="CU115" s="96">
        <f t="shared" si="160"/>
        <v>0</v>
      </c>
      <c r="CV115" s="100">
        <f t="shared" si="161"/>
        <v>0</v>
      </c>
      <c r="CW115" s="40"/>
      <c r="CX115" s="35"/>
    </row>
    <row r="116" spans="1:102" ht="15" customHeight="1">
      <c r="A116" s="42"/>
      <c r="B116" s="327"/>
      <c r="C116" s="207">
        <v>17</v>
      </c>
      <c r="D116" s="208">
        <f t="shared" si="129"/>
        <v>17</v>
      </c>
      <c r="E116" s="207" t="s">
        <v>47</v>
      </c>
      <c r="F116" s="207">
        <v>1978</v>
      </c>
      <c r="G116" s="230">
        <f t="shared" si="130"/>
        <v>4</v>
      </c>
      <c r="H116" s="230"/>
      <c r="I116" s="230">
        <f t="shared" si="162"/>
        <v>17</v>
      </c>
      <c r="J116" s="210">
        <f t="shared" si="131"/>
        <v>12</v>
      </c>
      <c r="K116" s="211">
        <f t="shared" si="166"/>
        <v>0</v>
      </c>
      <c r="L116" s="212">
        <f t="shared" si="133"/>
        <v>0</v>
      </c>
      <c r="M116" s="66"/>
      <c r="N116" s="163">
        <f t="shared" si="134"/>
        <v>17</v>
      </c>
      <c r="O116" s="69" t="s">
        <v>33</v>
      </c>
      <c r="P116" s="217">
        <v>127.5</v>
      </c>
      <c r="Q116" s="70">
        <v>0.49236111111111108</v>
      </c>
      <c r="R116" s="23">
        <v>6</v>
      </c>
      <c r="S116" s="93">
        <v>6</v>
      </c>
      <c r="T116" s="97"/>
      <c r="U116" s="101"/>
      <c r="V116" s="104">
        <v>1</v>
      </c>
      <c r="W116" s="133">
        <v>17</v>
      </c>
      <c r="X116" s="23">
        <v>6</v>
      </c>
      <c r="Y116" s="92">
        <f t="shared" si="135"/>
        <v>0</v>
      </c>
      <c r="Z116" s="96">
        <f t="shared" si="136"/>
        <v>0</v>
      </c>
      <c r="AA116" s="100">
        <f t="shared" si="137"/>
        <v>0</v>
      </c>
      <c r="AB116" s="40"/>
      <c r="AC116" s="171">
        <f t="shared" si="138"/>
        <v>17</v>
      </c>
      <c r="AD116" s="21" t="s">
        <v>70</v>
      </c>
      <c r="AE116" s="47">
        <v>0.20376157407407403</v>
      </c>
      <c r="AF116" s="47">
        <v>0.26912037037037034</v>
      </c>
      <c r="AG116" s="47">
        <v>0.47288194444444437</v>
      </c>
      <c r="AH116" s="25">
        <f t="shared" si="167"/>
        <v>9</v>
      </c>
      <c r="AI116" s="93">
        <f>IF(ISNUMBER(AC116)=FALSE,"",SUM(AL116:AL$129))</f>
        <v>9</v>
      </c>
      <c r="AJ116" s="97"/>
      <c r="AK116" s="101"/>
      <c r="AL116" s="104">
        <f t="shared" si="139"/>
        <v>1</v>
      </c>
      <c r="AM116" s="134">
        <f t="shared" si="140"/>
        <v>48</v>
      </c>
      <c r="AN116" s="232">
        <v>9</v>
      </c>
      <c r="AO116" s="92">
        <f t="shared" si="141"/>
        <v>0</v>
      </c>
      <c r="AP116" s="96">
        <f t="shared" si="142"/>
        <v>0</v>
      </c>
      <c r="AQ116" s="100">
        <f t="shared" si="143"/>
        <v>0</v>
      </c>
      <c r="AR116" s="40"/>
      <c r="AS116" s="236">
        <v>17</v>
      </c>
      <c r="AT116" s="253" t="s">
        <v>111</v>
      </c>
      <c r="AU116" s="238">
        <v>355</v>
      </c>
      <c r="AV116" s="254">
        <v>1.03125</v>
      </c>
      <c r="AW116" s="247">
        <v>14</v>
      </c>
      <c r="AX116" s="93">
        <v>14</v>
      </c>
      <c r="AY116" s="97"/>
      <c r="AZ116" s="101"/>
      <c r="BA116" s="104">
        <v>1</v>
      </c>
      <c r="BB116" s="133">
        <v>28</v>
      </c>
      <c r="BC116" s="268">
        <v>14</v>
      </c>
      <c r="BD116" s="92">
        <f t="shared" si="144"/>
        <v>0</v>
      </c>
      <c r="BE116" s="96">
        <f t="shared" si="145"/>
        <v>0</v>
      </c>
      <c r="BF116" s="100">
        <f t="shared" si="146"/>
        <v>0</v>
      </c>
      <c r="BG116" s="40"/>
      <c r="BH116" s="171">
        <f t="shared" si="147"/>
        <v>17</v>
      </c>
      <c r="BI116" s="290" t="s">
        <v>45</v>
      </c>
      <c r="BJ116" s="276">
        <v>0.33888888888888885</v>
      </c>
      <c r="BK116" s="25">
        <v>6</v>
      </c>
      <c r="BL116" s="93">
        <v>6</v>
      </c>
      <c r="BM116" s="97"/>
      <c r="BN116" s="101"/>
      <c r="BO116" s="104">
        <v>1</v>
      </c>
      <c r="BP116" s="134">
        <v>29</v>
      </c>
      <c r="BQ116" s="136">
        <v>1</v>
      </c>
      <c r="BR116" s="92">
        <f t="shared" si="148"/>
        <v>0</v>
      </c>
      <c r="BS116" s="96">
        <f t="shared" si="149"/>
        <v>0</v>
      </c>
      <c r="BT116" s="100">
        <f t="shared" si="150"/>
        <v>0</v>
      </c>
      <c r="BU116" s="40"/>
      <c r="BV116" s="176">
        <f t="shared" si="151"/>
        <v>17</v>
      </c>
      <c r="BW116" s="69" t="s">
        <v>85</v>
      </c>
      <c r="BX116" s="70">
        <v>0.52013888888888882</v>
      </c>
      <c r="BY116" s="23">
        <v>1</v>
      </c>
      <c r="BZ116" s="93">
        <v>1</v>
      </c>
      <c r="CA116" s="97"/>
      <c r="CB116" s="101"/>
      <c r="CC116" s="104">
        <v>1</v>
      </c>
      <c r="CD116" s="133">
        <v>55</v>
      </c>
      <c r="CE116" s="268">
        <v>1</v>
      </c>
      <c r="CF116" s="92">
        <f t="shared" si="152"/>
        <v>0</v>
      </c>
      <c r="CG116" s="96">
        <f t="shared" si="153"/>
        <v>0</v>
      </c>
      <c r="CH116" s="100">
        <f t="shared" si="154"/>
        <v>0</v>
      </c>
      <c r="CI116" s="40"/>
      <c r="CJ116" s="180">
        <f t="shared" si="155"/>
        <v>17</v>
      </c>
      <c r="CK116" s="74" t="s">
        <v>79</v>
      </c>
      <c r="CL116" s="75">
        <v>0.31458333333333333</v>
      </c>
      <c r="CM116" s="25">
        <f t="shared" si="168"/>
        <v>6</v>
      </c>
      <c r="CN116" s="93">
        <f>IF(ISNUMBER(CJ116)=FALSE,"",SUM(CQ116:CQ$129))</f>
        <v>6</v>
      </c>
      <c r="CO116" s="97"/>
      <c r="CP116" s="101"/>
      <c r="CQ116" s="104">
        <f t="shared" si="156"/>
        <v>1</v>
      </c>
      <c r="CR116" s="134">
        <f t="shared" si="157"/>
        <v>52</v>
      </c>
      <c r="CS116" s="136">
        <f t="shared" si="158"/>
        <v>6</v>
      </c>
      <c r="CT116" s="92">
        <f t="shared" si="159"/>
        <v>0</v>
      </c>
      <c r="CU116" s="96">
        <f t="shared" si="160"/>
        <v>0</v>
      </c>
      <c r="CV116" s="100">
        <f t="shared" si="161"/>
        <v>0</v>
      </c>
      <c r="CW116" s="40"/>
      <c r="CX116" s="35"/>
    </row>
    <row r="117" spans="1:102" ht="15" customHeight="1">
      <c r="A117" s="42"/>
      <c r="B117" s="327"/>
      <c r="C117" s="207">
        <v>18</v>
      </c>
      <c r="D117" s="208">
        <f t="shared" si="129"/>
        <v>18</v>
      </c>
      <c r="E117" s="223" t="s">
        <v>195</v>
      </c>
      <c r="F117" s="230">
        <v>1979</v>
      </c>
      <c r="G117" s="230">
        <f t="shared" si="130"/>
        <v>1</v>
      </c>
      <c r="H117" s="230"/>
      <c r="I117" s="230">
        <f t="shared" si="162"/>
        <v>16</v>
      </c>
      <c r="J117" s="210">
        <f t="shared" si="131"/>
        <v>0</v>
      </c>
      <c r="K117" s="211">
        <f t="shared" si="166"/>
        <v>0</v>
      </c>
      <c r="L117" s="212">
        <f t="shared" si="133"/>
        <v>0</v>
      </c>
      <c r="M117" s="66"/>
      <c r="N117" s="163">
        <f t="shared" si="134"/>
        <v>18</v>
      </c>
      <c r="O117" s="69" t="s">
        <v>48</v>
      </c>
      <c r="P117" s="217">
        <v>118.5</v>
      </c>
      <c r="Q117" s="70">
        <v>0.39374999999999999</v>
      </c>
      <c r="R117" s="23">
        <v>5</v>
      </c>
      <c r="S117" s="93">
        <v>5</v>
      </c>
      <c r="T117" s="97"/>
      <c r="U117" s="101"/>
      <c r="V117" s="104">
        <v>1</v>
      </c>
      <c r="W117" s="133">
        <v>18</v>
      </c>
      <c r="X117" s="23">
        <v>5</v>
      </c>
      <c r="Y117" s="92">
        <f t="shared" si="135"/>
        <v>0</v>
      </c>
      <c r="Z117" s="96">
        <f t="shared" si="136"/>
        <v>0</v>
      </c>
      <c r="AA117" s="100">
        <f t="shared" si="137"/>
        <v>0</v>
      </c>
      <c r="AB117" s="40"/>
      <c r="AC117" s="171">
        <f t="shared" si="138"/>
        <v>18</v>
      </c>
      <c r="AD117" s="21" t="s">
        <v>71</v>
      </c>
      <c r="AE117" s="47">
        <v>0.23570601851851847</v>
      </c>
      <c r="AF117" s="47">
        <v>0.23797453703703703</v>
      </c>
      <c r="AG117" s="47">
        <v>0.47368055555555549</v>
      </c>
      <c r="AH117" s="25">
        <f t="shared" si="167"/>
        <v>8</v>
      </c>
      <c r="AI117" s="93">
        <f>IF(ISNUMBER(AC117)=FALSE,"",SUM(AL117:AL$129))</f>
        <v>8</v>
      </c>
      <c r="AJ117" s="97"/>
      <c r="AK117" s="101"/>
      <c r="AL117" s="104">
        <f t="shared" si="139"/>
        <v>1</v>
      </c>
      <c r="AM117" s="134">
        <f t="shared" si="140"/>
        <v>50</v>
      </c>
      <c r="AN117" s="232">
        <v>8</v>
      </c>
      <c r="AO117" s="92">
        <f t="shared" si="141"/>
        <v>0</v>
      </c>
      <c r="AP117" s="96">
        <f t="shared" si="142"/>
        <v>0</v>
      </c>
      <c r="AQ117" s="100">
        <f t="shared" si="143"/>
        <v>0</v>
      </c>
      <c r="AR117" s="40"/>
      <c r="AS117" s="236">
        <v>18</v>
      </c>
      <c r="AT117" s="253" t="s">
        <v>41</v>
      </c>
      <c r="AU117" s="238">
        <v>354</v>
      </c>
      <c r="AV117" s="254">
        <v>1.0347222222222221</v>
      </c>
      <c r="AW117" s="247">
        <v>13</v>
      </c>
      <c r="AX117" s="93">
        <v>13</v>
      </c>
      <c r="AY117" s="97"/>
      <c r="AZ117" s="101"/>
      <c r="BA117" s="104">
        <v>1</v>
      </c>
      <c r="BB117" s="133">
        <v>20</v>
      </c>
      <c r="BC117" s="135">
        <v>4</v>
      </c>
      <c r="BD117" s="92">
        <f t="shared" si="144"/>
        <v>0</v>
      </c>
      <c r="BE117" s="96">
        <f t="shared" si="145"/>
        <v>0</v>
      </c>
      <c r="BF117" s="100">
        <f t="shared" si="146"/>
        <v>0</v>
      </c>
      <c r="BG117" s="40"/>
      <c r="BH117" s="171" t="s">
        <v>180</v>
      </c>
      <c r="BI117" s="290" t="s">
        <v>32</v>
      </c>
      <c r="BJ117" s="276">
        <v>0.35625000000000001</v>
      </c>
      <c r="BK117" s="25">
        <v>4.5</v>
      </c>
      <c r="BL117" s="93">
        <v>4.5</v>
      </c>
      <c r="BM117" s="97"/>
      <c r="BN117" s="101"/>
      <c r="BO117" s="104">
        <v>1</v>
      </c>
      <c r="BP117" s="134" t="s">
        <v>198</v>
      </c>
      <c r="BQ117" s="136">
        <v>3</v>
      </c>
      <c r="BR117" s="92">
        <f t="shared" si="148"/>
        <v>0</v>
      </c>
      <c r="BS117" s="96">
        <f t="shared" si="149"/>
        <v>0</v>
      </c>
      <c r="BT117" s="100">
        <f t="shared" si="150"/>
        <v>0</v>
      </c>
      <c r="BU117" s="40"/>
      <c r="BV117" s="176">
        <f t="shared" si="151"/>
        <v>18</v>
      </c>
      <c r="BW117" s="69" t="s">
        <v>53</v>
      </c>
      <c r="BX117" s="70" t="s">
        <v>177</v>
      </c>
      <c r="BY117" s="23" t="s">
        <v>57</v>
      </c>
      <c r="BZ117" s="93"/>
      <c r="CA117" s="97"/>
      <c r="CB117" s="101"/>
      <c r="CC117" s="104"/>
      <c r="CD117" s="133">
        <v>51</v>
      </c>
      <c r="CE117" s="268">
        <v>3</v>
      </c>
      <c r="CF117" s="92">
        <f t="shared" si="152"/>
        <v>9</v>
      </c>
      <c r="CG117" s="96">
        <f t="shared" si="153"/>
        <v>0</v>
      </c>
      <c r="CH117" s="100">
        <f t="shared" si="154"/>
        <v>0</v>
      </c>
      <c r="CI117" s="40"/>
      <c r="CJ117" s="180">
        <f t="shared" si="155"/>
        <v>18</v>
      </c>
      <c r="CK117" s="74" t="s">
        <v>216</v>
      </c>
      <c r="CL117" s="47">
        <v>0.32708333333333334</v>
      </c>
      <c r="CM117" s="25">
        <f t="shared" si="168"/>
        <v>5</v>
      </c>
      <c r="CN117" s="93">
        <f>IF(ISNUMBER(CJ117)=FALSE,"",SUM(CQ117:CQ$129))</f>
        <v>5</v>
      </c>
      <c r="CO117" s="97"/>
      <c r="CP117" s="101"/>
      <c r="CQ117" s="104">
        <f t="shared" si="156"/>
        <v>1</v>
      </c>
      <c r="CR117" s="134">
        <f t="shared" si="157"/>
        <v>54</v>
      </c>
      <c r="CS117" s="136">
        <f t="shared" si="158"/>
        <v>5</v>
      </c>
      <c r="CT117" s="92">
        <f t="shared" si="159"/>
        <v>0</v>
      </c>
      <c r="CU117" s="96">
        <f t="shared" si="160"/>
        <v>0</v>
      </c>
      <c r="CV117" s="100">
        <f t="shared" si="161"/>
        <v>0</v>
      </c>
      <c r="CW117" s="40"/>
      <c r="CX117" s="35"/>
    </row>
    <row r="118" spans="1:102" ht="15" customHeight="1">
      <c r="A118" s="42"/>
      <c r="B118" s="327"/>
      <c r="C118" s="207">
        <v>19</v>
      </c>
      <c r="D118" s="208">
        <f>IF(E118="","",C118)</f>
        <v>19</v>
      </c>
      <c r="E118" s="209" t="s">
        <v>41</v>
      </c>
      <c r="F118" s="207">
        <v>1979</v>
      </c>
      <c r="G118" s="207">
        <f t="shared" si="130"/>
        <v>3</v>
      </c>
      <c r="H118" s="207"/>
      <c r="I118" s="207">
        <f t="shared" si="162"/>
        <v>14</v>
      </c>
      <c r="J118" s="210">
        <f t="shared" si="131"/>
        <v>13</v>
      </c>
      <c r="K118" s="211">
        <f t="shared" si="166"/>
        <v>0</v>
      </c>
      <c r="L118" s="212">
        <f t="shared" si="133"/>
        <v>0</v>
      </c>
      <c r="M118" s="66"/>
      <c r="N118" s="163">
        <f t="shared" si="134"/>
        <v>19</v>
      </c>
      <c r="O118" s="69" t="s">
        <v>51</v>
      </c>
      <c r="P118" s="217">
        <v>118.5</v>
      </c>
      <c r="Q118" s="70">
        <v>0.43124999999999997</v>
      </c>
      <c r="R118" s="23">
        <v>4</v>
      </c>
      <c r="S118" s="93">
        <v>4</v>
      </c>
      <c r="T118" s="97"/>
      <c r="U118" s="101"/>
      <c r="V118" s="104">
        <v>1</v>
      </c>
      <c r="W118" s="133">
        <v>19</v>
      </c>
      <c r="X118" s="23">
        <v>4</v>
      </c>
      <c r="Y118" s="92">
        <f t="shared" si="135"/>
        <v>3</v>
      </c>
      <c r="Z118" s="96">
        <f t="shared" si="136"/>
        <v>0</v>
      </c>
      <c r="AA118" s="100">
        <f t="shared" si="137"/>
        <v>0</v>
      </c>
      <c r="AB118" s="40"/>
      <c r="AC118" s="171">
        <f t="shared" si="138"/>
        <v>19</v>
      </c>
      <c r="AD118" s="21" t="s">
        <v>60</v>
      </c>
      <c r="AE118" s="47">
        <v>0.23767361111111107</v>
      </c>
      <c r="AF118" s="47">
        <v>0.24309027777777775</v>
      </c>
      <c r="AG118" s="47">
        <v>0.48076388888888882</v>
      </c>
      <c r="AH118" s="25">
        <f t="shared" si="167"/>
        <v>7</v>
      </c>
      <c r="AI118" s="93">
        <f>IF(ISNUMBER(AC118)=FALSE,"",SUM(AL118:AL$129))</f>
        <v>7</v>
      </c>
      <c r="AJ118" s="97"/>
      <c r="AK118" s="101"/>
      <c r="AL118" s="104">
        <f t="shared" si="139"/>
        <v>1</v>
      </c>
      <c r="AM118" s="134">
        <f t="shared" si="140"/>
        <v>42</v>
      </c>
      <c r="AN118" s="232">
        <v>7</v>
      </c>
      <c r="AO118" s="92">
        <f t="shared" si="141"/>
        <v>0</v>
      </c>
      <c r="AP118" s="96">
        <f t="shared" si="142"/>
        <v>0</v>
      </c>
      <c r="AQ118" s="100">
        <f t="shared" si="143"/>
        <v>0</v>
      </c>
      <c r="AR118" s="40"/>
      <c r="AS118" s="236">
        <v>19</v>
      </c>
      <c r="AT118" s="253" t="s">
        <v>47</v>
      </c>
      <c r="AU118" s="238">
        <v>356</v>
      </c>
      <c r="AV118" s="254">
        <v>1.0416666666666667</v>
      </c>
      <c r="AW118" s="247">
        <v>12</v>
      </c>
      <c r="AX118" s="93">
        <v>12</v>
      </c>
      <c r="AY118" s="97"/>
      <c r="AZ118" s="101"/>
      <c r="BA118" s="104">
        <v>1</v>
      </c>
      <c r="BB118" s="133">
        <v>17</v>
      </c>
      <c r="BC118" s="135">
        <v>8</v>
      </c>
      <c r="BD118" s="92">
        <f t="shared" si="144"/>
        <v>15</v>
      </c>
      <c r="BE118" s="96">
        <f t="shared" si="145"/>
        <v>0</v>
      </c>
      <c r="BF118" s="100">
        <f t="shared" si="146"/>
        <v>0</v>
      </c>
      <c r="BG118" s="40"/>
      <c r="BH118" s="171" t="s">
        <v>180</v>
      </c>
      <c r="BI118" s="290" t="s">
        <v>60</v>
      </c>
      <c r="BJ118" s="276">
        <v>0.35625000000000001</v>
      </c>
      <c r="BK118" s="25">
        <v>4.5</v>
      </c>
      <c r="BL118" s="93">
        <v>4.5</v>
      </c>
      <c r="BM118" s="97"/>
      <c r="BN118" s="101"/>
      <c r="BO118" s="104">
        <v>1</v>
      </c>
      <c r="BP118" s="134">
        <v>32</v>
      </c>
      <c r="BQ118" s="136">
        <v>3</v>
      </c>
      <c r="BR118" s="92">
        <f t="shared" si="148"/>
        <v>0</v>
      </c>
      <c r="BS118" s="96">
        <f t="shared" si="149"/>
        <v>0</v>
      </c>
      <c r="BT118" s="100">
        <f t="shared" si="150"/>
        <v>0</v>
      </c>
      <c r="BU118" s="40"/>
      <c r="BV118" s="176" t="str">
        <f t="shared" si="151"/>
        <v/>
      </c>
      <c r="BW118" s="69"/>
      <c r="BX118" s="70"/>
      <c r="BY118" s="23" t="str">
        <f t="shared" ref="BY118:BY176" si="169">IF(BZ118&gt;0,BZ118,IF(CA118&gt;0,CA118,IF(CB118&gt;0,CB118,"")))</f>
        <v/>
      </c>
      <c r="BZ118" s="93" t="str">
        <f>IF(ISNUMBER(BV118)=FALSE,"",SUM(CC118:CC$129))</f>
        <v/>
      </c>
      <c r="CA118" s="97"/>
      <c r="CB118" s="101"/>
      <c r="CC118" s="104" t="str">
        <f t="shared" ref="CC118:CC176" si="170">IF(ISNUMBER(BV118)=FALSE,"",1)</f>
        <v/>
      </c>
      <c r="CD118" s="133" t="str">
        <f t="shared" ref="CD118:CD176" si="171">IF(ISNUMBER(BV118)=FALSE,"",SUMIF($E$100:$E$191,BW118,$D$100:$D$191))</f>
        <v/>
      </c>
      <c r="CE118" s="135" t="str">
        <f t="shared" ref="CE118:CE176" si="172">IF(ISNUMBER(BV118)=FALSE,"",IF(SUMIF($E$100:$E$191,BW118,$I$100:$I$191)&gt;0,SUMIF($E$100:$E$191,BW118,$I$100:$I$191),IF(SUMIF($E$100:$E$191,BW118,$J$100:$J$191)&gt;0,SUMIF($E$100:$E$191,BW118,$J$100:$J$191),IF(SUMIF($E$100:$E$191,BW118,$K$100:$K$191)&gt;0,SUMIF($E$100:$E$191,BW118,$K$100:$K$191),SUMIF($E$100:$E$191,BW118,$L$100:$L$191)))))</f>
        <v/>
      </c>
      <c r="CF118" s="92">
        <f t="shared" si="152"/>
        <v>0</v>
      </c>
      <c r="CG118" s="96">
        <f t="shared" si="153"/>
        <v>0</v>
      </c>
      <c r="CH118" s="100">
        <f t="shared" si="154"/>
        <v>0</v>
      </c>
      <c r="CI118" s="40"/>
      <c r="CJ118" s="180">
        <f t="shared" si="155"/>
        <v>19</v>
      </c>
      <c r="CK118" s="74" t="s">
        <v>61</v>
      </c>
      <c r="CL118" s="75">
        <v>0.33611111111111108</v>
      </c>
      <c r="CM118" s="25">
        <f t="shared" si="168"/>
        <v>4</v>
      </c>
      <c r="CN118" s="93">
        <f>IF(ISNUMBER(CJ118)=FALSE,"",SUM(CQ118:CQ$129))</f>
        <v>4</v>
      </c>
      <c r="CO118" s="97"/>
      <c r="CP118" s="101"/>
      <c r="CQ118" s="104">
        <f t="shared" si="156"/>
        <v>1</v>
      </c>
      <c r="CR118" s="134">
        <f t="shared" si="157"/>
        <v>41</v>
      </c>
      <c r="CS118" s="136">
        <f t="shared" si="158"/>
        <v>18</v>
      </c>
      <c r="CT118" s="92">
        <f t="shared" si="159"/>
        <v>0</v>
      </c>
      <c r="CU118" s="96">
        <f t="shared" si="160"/>
        <v>0</v>
      </c>
      <c r="CV118" s="100">
        <f t="shared" si="161"/>
        <v>0</v>
      </c>
      <c r="CW118" s="40"/>
      <c r="CX118" s="35"/>
    </row>
    <row r="119" spans="1:102" ht="15" customHeight="1">
      <c r="A119" s="42"/>
      <c r="B119" s="327"/>
      <c r="C119" s="207">
        <v>20</v>
      </c>
      <c r="D119" s="208">
        <f>IF(E119="","",C119)</f>
        <v>20</v>
      </c>
      <c r="E119" s="207" t="s">
        <v>45</v>
      </c>
      <c r="F119" s="207">
        <v>1968</v>
      </c>
      <c r="G119" s="207">
        <f t="shared" si="130"/>
        <v>5</v>
      </c>
      <c r="H119" s="207"/>
      <c r="I119" s="207">
        <f t="shared" si="162"/>
        <v>14</v>
      </c>
      <c r="J119" s="210">
        <f>SUMIF($O$100:$O$192,E119,$S$100:$S$192)+SUMIF($AD$100:$AD$192,E119,$AI$100:$AI$192)+SUMIF($AT$100:$AT$192,E119,$AX$100:$AX$192)+SUMIF($BI$100:$BI$192,E119,$BL$100:$BL$192)+SUMIF($BW$100:$BW$192,E119,$BZ$100:$BZ$192)+SUMIF($CK$100:$CK$192,E119,$CN$100:$CN$192)-BK117</f>
        <v>11.5</v>
      </c>
      <c r="K119" s="211">
        <f t="shared" si="166"/>
        <v>0</v>
      </c>
      <c r="L119" s="212">
        <f t="shared" si="133"/>
        <v>0</v>
      </c>
      <c r="M119" s="66"/>
      <c r="N119" s="163">
        <f t="shared" si="134"/>
        <v>20</v>
      </c>
      <c r="O119" s="69" t="s">
        <v>34</v>
      </c>
      <c r="P119" s="217">
        <v>118.5</v>
      </c>
      <c r="Q119" s="70">
        <v>0.46736111111111106</v>
      </c>
      <c r="R119" s="23">
        <v>3</v>
      </c>
      <c r="S119" s="93">
        <v>3</v>
      </c>
      <c r="T119" s="97"/>
      <c r="U119" s="101"/>
      <c r="V119" s="104">
        <v>1</v>
      </c>
      <c r="W119" s="133">
        <v>20</v>
      </c>
      <c r="X119" s="23">
        <v>3</v>
      </c>
      <c r="Y119" s="92">
        <f t="shared" si="135"/>
        <v>0</v>
      </c>
      <c r="Z119" s="96">
        <f t="shared" si="136"/>
        <v>0</v>
      </c>
      <c r="AA119" s="100">
        <f t="shared" si="137"/>
        <v>0</v>
      </c>
      <c r="AB119" s="40"/>
      <c r="AC119" s="171">
        <f t="shared" si="138"/>
        <v>20</v>
      </c>
      <c r="AD119" s="21" t="s">
        <v>48</v>
      </c>
      <c r="AE119" s="47">
        <v>0.25099537037037034</v>
      </c>
      <c r="AF119" s="47">
        <v>0.25474537037037037</v>
      </c>
      <c r="AG119" s="47">
        <v>0.50574074074074071</v>
      </c>
      <c r="AH119" s="25">
        <f t="shared" si="167"/>
        <v>6</v>
      </c>
      <c r="AI119" s="93">
        <f>IF(ISNUMBER(AC119)=FALSE,"",SUM(AL119:AL$129))</f>
        <v>6</v>
      </c>
      <c r="AJ119" s="97"/>
      <c r="AK119" s="101"/>
      <c r="AL119" s="104">
        <f t="shared" si="139"/>
        <v>1</v>
      </c>
      <c r="AM119" s="134">
        <f t="shared" si="140"/>
        <v>45</v>
      </c>
      <c r="AN119" s="232">
        <v>11</v>
      </c>
      <c r="AO119" s="92">
        <f t="shared" si="141"/>
        <v>4</v>
      </c>
      <c r="AP119" s="96">
        <f t="shared" si="142"/>
        <v>0</v>
      </c>
      <c r="AQ119" s="100">
        <f t="shared" si="143"/>
        <v>0</v>
      </c>
      <c r="AR119" s="40"/>
      <c r="AS119" s="236">
        <v>20</v>
      </c>
      <c r="AT119" s="253" t="s">
        <v>72</v>
      </c>
      <c r="AU119" s="238">
        <v>353</v>
      </c>
      <c r="AV119" s="254">
        <v>1.0423611111111111</v>
      </c>
      <c r="AW119" s="247">
        <v>11</v>
      </c>
      <c r="AX119" s="93">
        <v>11</v>
      </c>
      <c r="AY119" s="97"/>
      <c r="AZ119" s="101"/>
      <c r="BA119" s="104">
        <v>1</v>
      </c>
      <c r="BB119" s="133">
        <v>26</v>
      </c>
      <c r="BC119" s="268">
        <v>16</v>
      </c>
      <c r="BD119" s="92">
        <f t="shared" si="144"/>
        <v>17</v>
      </c>
      <c r="BE119" s="96">
        <f t="shared" si="145"/>
        <v>0</v>
      </c>
      <c r="BF119" s="100">
        <f t="shared" si="146"/>
        <v>0</v>
      </c>
      <c r="BG119" s="40"/>
      <c r="BH119" s="171">
        <f t="shared" si="147"/>
        <v>20</v>
      </c>
      <c r="BI119" s="290" t="s">
        <v>61</v>
      </c>
      <c r="BJ119" s="276">
        <v>0.36805555555555558</v>
      </c>
      <c r="BK119" s="25">
        <v>3</v>
      </c>
      <c r="BL119" s="93">
        <v>3</v>
      </c>
      <c r="BM119" s="97"/>
      <c r="BN119" s="101"/>
      <c r="BO119" s="104">
        <v>1</v>
      </c>
      <c r="BP119" s="134">
        <v>33</v>
      </c>
      <c r="BQ119" s="136">
        <v>14</v>
      </c>
      <c r="BR119" s="92">
        <f t="shared" si="148"/>
        <v>0</v>
      </c>
      <c r="BS119" s="96">
        <f t="shared" si="149"/>
        <v>0</v>
      </c>
      <c r="BT119" s="100">
        <f t="shared" si="150"/>
        <v>0</v>
      </c>
      <c r="BU119" s="40"/>
      <c r="BV119" s="176" t="str">
        <f t="shared" si="151"/>
        <v/>
      </c>
      <c r="BW119" s="69"/>
      <c r="BX119" s="70"/>
      <c r="BY119" s="23" t="str">
        <f t="shared" si="169"/>
        <v/>
      </c>
      <c r="BZ119" s="93" t="str">
        <f>IF(ISNUMBER(BV119)=FALSE,"",SUM(CC119:CC$129))</f>
        <v/>
      </c>
      <c r="CA119" s="97"/>
      <c r="CB119" s="101"/>
      <c r="CC119" s="104" t="str">
        <f t="shared" si="170"/>
        <v/>
      </c>
      <c r="CD119" s="133" t="str">
        <f t="shared" si="171"/>
        <v/>
      </c>
      <c r="CE119" s="135" t="str">
        <f t="shared" si="172"/>
        <v/>
      </c>
      <c r="CF119" s="92">
        <f t="shared" si="152"/>
        <v>0</v>
      </c>
      <c r="CG119" s="96">
        <f t="shared" si="153"/>
        <v>0</v>
      </c>
      <c r="CH119" s="100">
        <f t="shared" si="154"/>
        <v>0</v>
      </c>
      <c r="CI119" s="40"/>
      <c r="CJ119" s="180">
        <f t="shared" si="155"/>
        <v>20</v>
      </c>
      <c r="CK119" s="72" t="s">
        <v>138</v>
      </c>
      <c r="CL119" s="61">
        <v>0.34583333333333338</v>
      </c>
      <c r="CM119" s="25">
        <f t="shared" si="168"/>
        <v>3</v>
      </c>
      <c r="CN119" s="93">
        <f>IF(ISNUMBER(CJ119)=FALSE,"",SUM(CQ119:CQ$129))</f>
        <v>3</v>
      </c>
      <c r="CO119" s="97"/>
      <c r="CP119" s="101"/>
      <c r="CQ119" s="104">
        <f t="shared" si="156"/>
        <v>1</v>
      </c>
      <c r="CR119" s="134">
        <f t="shared" si="157"/>
        <v>59</v>
      </c>
      <c r="CS119" s="136">
        <f t="shared" si="158"/>
        <v>3</v>
      </c>
      <c r="CT119" s="92">
        <f t="shared" si="159"/>
        <v>2</v>
      </c>
      <c r="CU119" s="96">
        <f t="shared" si="160"/>
        <v>0</v>
      </c>
      <c r="CV119" s="100">
        <f t="shared" si="161"/>
        <v>0</v>
      </c>
      <c r="CW119" s="40"/>
      <c r="CX119" s="35"/>
    </row>
    <row r="120" spans="1:102" ht="15" customHeight="1">
      <c r="A120" s="42"/>
      <c r="B120" s="327"/>
      <c r="C120" s="207">
        <v>21</v>
      </c>
      <c r="D120" s="208">
        <f t="shared" si="129"/>
        <v>21</v>
      </c>
      <c r="E120" s="230" t="s">
        <v>109</v>
      </c>
      <c r="F120" s="230">
        <v>1977</v>
      </c>
      <c r="G120" s="207">
        <f t="shared" si="130"/>
        <v>2</v>
      </c>
      <c r="H120" s="207"/>
      <c r="I120" s="207">
        <f t="shared" si="162"/>
        <v>14</v>
      </c>
      <c r="J120" s="210">
        <f t="shared" ref="J120:J183" si="173">SUMIF($O$100:$O$192,E120,$S$100:$S$192)+SUMIF($AD$100:$AD$192,E120,$AI$100:$AI$192)+SUMIF($AT$100:$AT$192,E120,$AX$100:$AX$192)+SUMIF($BI$100:$BI$192,E120,$BL$100:$BL$192)+SUMIF($BW$100:$BW$192,E120,$BZ$100:$BZ$192)+SUMIF($CK$100:$CK$192,E120,$CN$100:$CN$192)</f>
        <v>0</v>
      </c>
      <c r="K120" s="211">
        <f t="shared" si="166"/>
        <v>0</v>
      </c>
      <c r="L120" s="212">
        <f t="shared" si="133"/>
        <v>0</v>
      </c>
      <c r="M120" s="66"/>
      <c r="N120" s="163">
        <f t="shared" si="134"/>
        <v>21</v>
      </c>
      <c r="O120" s="69" t="s">
        <v>52</v>
      </c>
      <c r="P120" s="217">
        <v>106</v>
      </c>
      <c r="Q120" s="70">
        <v>0.3791666666666666</v>
      </c>
      <c r="R120" s="23">
        <v>2</v>
      </c>
      <c r="S120" s="93">
        <v>2</v>
      </c>
      <c r="T120" s="97"/>
      <c r="U120" s="101"/>
      <c r="V120" s="104">
        <v>1</v>
      </c>
      <c r="W120" s="133">
        <v>21</v>
      </c>
      <c r="X120" s="23">
        <v>2</v>
      </c>
      <c r="Y120" s="92">
        <f t="shared" si="135"/>
        <v>2</v>
      </c>
      <c r="Z120" s="96">
        <f t="shared" si="136"/>
        <v>0</v>
      </c>
      <c r="AA120" s="100">
        <f t="shared" si="137"/>
        <v>0</v>
      </c>
      <c r="AB120" s="40"/>
      <c r="AC120" s="171">
        <f t="shared" si="138"/>
        <v>21</v>
      </c>
      <c r="AD120" s="21" t="s">
        <v>72</v>
      </c>
      <c r="AE120" s="47">
        <v>0.23017361111111112</v>
      </c>
      <c r="AF120" s="47">
        <v>0.27766203703703696</v>
      </c>
      <c r="AG120" s="47">
        <v>0.50783564814814808</v>
      </c>
      <c r="AH120" s="25">
        <f t="shared" si="167"/>
        <v>5</v>
      </c>
      <c r="AI120" s="93">
        <f>IF(ISNUMBER(AC120)=FALSE,"",SUM(AL120:AL$129))</f>
        <v>5</v>
      </c>
      <c r="AJ120" s="97"/>
      <c r="AK120" s="101"/>
      <c r="AL120" s="104">
        <f t="shared" si="139"/>
        <v>1</v>
      </c>
      <c r="AM120" s="134">
        <f t="shared" si="140"/>
        <v>43</v>
      </c>
      <c r="AN120" s="232">
        <v>5</v>
      </c>
      <c r="AO120" s="92">
        <f t="shared" si="141"/>
        <v>3</v>
      </c>
      <c r="AP120" s="96">
        <f t="shared" si="142"/>
        <v>0</v>
      </c>
      <c r="AQ120" s="100">
        <f t="shared" si="143"/>
        <v>0</v>
      </c>
      <c r="AR120" s="40"/>
      <c r="AS120" s="236" t="s">
        <v>185</v>
      </c>
      <c r="AT120" s="253" t="s">
        <v>77</v>
      </c>
      <c r="AU120" s="238">
        <v>355</v>
      </c>
      <c r="AV120" s="254">
        <v>1.1076388888888888</v>
      </c>
      <c r="AW120" s="247">
        <v>10</v>
      </c>
      <c r="AX120" s="93">
        <v>10</v>
      </c>
      <c r="AY120" s="97"/>
      <c r="AZ120" s="101"/>
      <c r="BA120" s="104">
        <v>1</v>
      </c>
      <c r="BB120" s="133">
        <v>33</v>
      </c>
      <c r="BC120" s="268">
        <v>10</v>
      </c>
      <c r="BD120" s="92">
        <f t="shared" si="144"/>
        <v>13</v>
      </c>
      <c r="BE120" s="96">
        <f t="shared" si="145"/>
        <v>0</v>
      </c>
      <c r="BF120" s="100">
        <f t="shared" si="146"/>
        <v>0</v>
      </c>
      <c r="BG120" s="40"/>
      <c r="BH120" s="171">
        <f t="shared" si="147"/>
        <v>21</v>
      </c>
      <c r="BI120" s="290" t="s">
        <v>33</v>
      </c>
      <c r="BJ120" s="276">
        <v>0.41875000000000001</v>
      </c>
      <c r="BK120" s="25">
        <v>2</v>
      </c>
      <c r="BL120" s="93">
        <v>2</v>
      </c>
      <c r="BM120" s="97"/>
      <c r="BN120" s="101"/>
      <c r="BO120" s="104">
        <v>1</v>
      </c>
      <c r="BP120" s="134">
        <v>39</v>
      </c>
      <c r="BQ120" s="136">
        <v>8</v>
      </c>
      <c r="BR120" s="92">
        <f t="shared" si="148"/>
        <v>0</v>
      </c>
      <c r="BS120" s="96">
        <f t="shared" si="149"/>
        <v>0</v>
      </c>
      <c r="BT120" s="100">
        <f t="shared" si="150"/>
        <v>0</v>
      </c>
      <c r="BU120" s="40"/>
      <c r="BV120" s="176" t="str">
        <f t="shared" si="151"/>
        <v/>
      </c>
      <c r="BW120" s="69"/>
      <c r="BX120" s="70"/>
      <c r="BY120" s="23" t="str">
        <f t="shared" si="169"/>
        <v/>
      </c>
      <c r="BZ120" s="93" t="str">
        <f>IF(ISNUMBER(BV120)=FALSE,"",SUM(CC120:CC$129))</f>
        <v/>
      </c>
      <c r="CA120" s="97"/>
      <c r="CB120" s="101"/>
      <c r="CC120" s="104" t="str">
        <f t="shared" si="170"/>
        <v/>
      </c>
      <c r="CD120" s="133" t="str">
        <f t="shared" si="171"/>
        <v/>
      </c>
      <c r="CE120" s="135" t="str">
        <f t="shared" si="172"/>
        <v/>
      </c>
      <c r="CF120" s="92">
        <f t="shared" si="152"/>
        <v>0</v>
      </c>
      <c r="CG120" s="96">
        <f t="shared" si="153"/>
        <v>0</v>
      </c>
      <c r="CH120" s="100">
        <f t="shared" si="154"/>
        <v>0</v>
      </c>
      <c r="CI120" s="40"/>
      <c r="CJ120" s="180">
        <f t="shared" si="155"/>
        <v>21</v>
      </c>
      <c r="CK120" s="74" t="s">
        <v>210</v>
      </c>
      <c r="CL120" s="75">
        <v>0.34722222222222227</v>
      </c>
      <c r="CM120" s="25">
        <f t="shared" si="168"/>
        <v>2</v>
      </c>
      <c r="CN120" s="93">
        <f>IF(ISNUMBER(CJ120)=FALSE,"",SUM(CQ120:CQ$129))</f>
        <v>2</v>
      </c>
      <c r="CO120" s="97"/>
      <c r="CP120" s="101"/>
      <c r="CQ120" s="104">
        <f t="shared" si="156"/>
        <v>1</v>
      </c>
      <c r="CR120" s="134">
        <f t="shared" si="157"/>
        <v>61</v>
      </c>
      <c r="CS120" s="136">
        <f t="shared" si="158"/>
        <v>2</v>
      </c>
      <c r="CT120" s="92">
        <f t="shared" si="159"/>
        <v>0</v>
      </c>
      <c r="CU120" s="96">
        <f t="shared" si="160"/>
        <v>0</v>
      </c>
      <c r="CV120" s="100">
        <f t="shared" si="161"/>
        <v>0</v>
      </c>
      <c r="CW120" s="40"/>
      <c r="CX120" s="35"/>
    </row>
    <row r="121" spans="1:102" ht="15" customHeight="1">
      <c r="A121" s="42"/>
      <c r="B121" s="327"/>
      <c r="C121" s="207">
        <v>22</v>
      </c>
      <c r="D121" s="229">
        <f t="shared" si="129"/>
        <v>22</v>
      </c>
      <c r="E121" s="209" t="s">
        <v>36</v>
      </c>
      <c r="F121" s="207">
        <v>1974</v>
      </c>
      <c r="G121" s="230">
        <f t="shared" si="130"/>
        <v>1</v>
      </c>
      <c r="H121" s="230"/>
      <c r="I121" s="230">
        <f t="shared" si="162"/>
        <v>14</v>
      </c>
      <c r="J121" s="210">
        <f t="shared" si="173"/>
        <v>0</v>
      </c>
      <c r="K121" s="211">
        <f t="shared" si="166"/>
        <v>0</v>
      </c>
      <c r="L121" s="212">
        <f t="shared" si="133"/>
        <v>0</v>
      </c>
      <c r="M121" s="66"/>
      <c r="N121" s="163">
        <f t="shared" si="134"/>
        <v>22</v>
      </c>
      <c r="O121" s="69" t="s">
        <v>49</v>
      </c>
      <c r="P121" s="217">
        <v>106</v>
      </c>
      <c r="Q121" s="70">
        <v>0.4513888888888889</v>
      </c>
      <c r="R121" s="23">
        <v>1</v>
      </c>
      <c r="S121" s="93">
        <v>1</v>
      </c>
      <c r="T121" s="97"/>
      <c r="U121" s="101"/>
      <c r="V121" s="104">
        <v>1</v>
      </c>
      <c r="W121" s="133">
        <v>22</v>
      </c>
      <c r="X121" s="23">
        <v>1</v>
      </c>
      <c r="Y121" s="92">
        <f t="shared" si="135"/>
        <v>1</v>
      </c>
      <c r="Z121" s="96">
        <f t="shared" si="136"/>
        <v>0</v>
      </c>
      <c r="AA121" s="100">
        <f t="shared" si="137"/>
        <v>0</v>
      </c>
      <c r="AB121" s="40"/>
      <c r="AC121" s="171">
        <f t="shared" si="138"/>
        <v>22</v>
      </c>
      <c r="AD121" s="21" t="s">
        <v>61</v>
      </c>
      <c r="AE121" s="47">
        <v>0.25792824074074072</v>
      </c>
      <c r="AF121" s="21">
        <v>0.2725231481481481</v>
      </c>
      <c r="AG121" s="21">
        <v>0.53045138888888888</v>
      </c>
      <c r="AH121" s="25">
        <f t="shared" si="167"/>
        <v>4</v>
      </c>
      <c r="AI121" s="93">
        <f>IF(ISNUMBER(AC121)=FALSE,"",SUM(AL121:AL$129))</f>
        <v>4</v>
      </c>
      <c r="AJ121" s="97"/>
      <c r="AK121" s="101"/>
      <c r="AL121" s="104">
        <f t="shared" si="139"/>
        <v>1</v>
      </c>
      <c r="AM121" s="134">
        <f t="shared" si="140"/>
        <v>41</v>
      </c>
      <c r="AN121" s="232">
        <v>4</v>
      </c>
      <c r="AO121" s="92">
        <f t="shared" si="141"/>
        <v>0</v>
      </c>
      <c r="AP121" s="96">
        <f t="shared" si="142"/>
        <v>0</v>
      </c>
      <c r="AQ121" s="100">
        <f t="shared" si="143"/>
        <v>0</v>
      </c>
      <c r="AR121" s="40"/>
      <c r="AS121" s="236" t="s">
        <v>185</v>
      </c>
      <c r="AT121" s="253" t="s">
        <v>73</v>
      </c>
      <c r="AU121" s="238">
        <v>355</v>
      </c>
      <c r="AV121" s="254">
        <v>1.1076388888888888</v>
      </c>
      <c r="AW121" s="247">
        <v>9</v>
      </c>
      <c r="AX121" s="93">
        <v>9</v>
      </c>
      <c r="AY121" s="97"/>
      <c r="AZ121" s="101"/>
      <c r="BA121" s="104">
        <v>1</v>
      </c>
      <c r="BB121" s="133">
        <v>30</v>
      </c>
      <c r="BC121" s="268">
        <v>11</v>
      </c>
      <c r="BD121" s="92">
        <f t="shared" si="144"/>
        <v>14</v>
      </c>
      <c r="BE121" s="96">
        <f t="shared" si="145"/>
        <v>0</v>
      </c>
      <c r="BF121" s="100">
        <f t="shared" si="146"/>
        <v>0</v>
      </c>
      <c r="BG121" s="40"/>
      <c r="BH121" s="171">
        <f t="shared" si="147"/>
        <v>22</v>
      </c>
      <c r="BI121" s="290" t="s">
        <v>116</v>
      </c>
      <c r="BJ121" s="276">
        <v>0.44166666666666665</v>
      </c>
      <c r="BK121" s="25">
        <v>1</v>
      </c>
      <c r="BL121" s="93">
        <v>1</v>
      </c>
      <c r="BM121" s="97"/>
      <c r="BN121" s="101"/>
      <c r="BO121" s="104">
        <v>1</v>
      </c>
      <c r="BP121" s="134">
        <v>48</v>
      </c>
      <c r="BQ121" s="136">
        <v>1</v>
      </c>
      <c r="BR121" s="92">
        <f t="shared" si="148"/>
        <v>6</v>
      </c>
      <c r="BS121" s="96">
        <f t="shared" si="149"/>
        <v>0</v>
      </c>
      <c r="BT121" s="100">
        <f t="shared" si="150"/>
        <v>0</v>
      </c>
      <c r="BU121" s="40"/>
      <c r="BV121" s="176" t="str">
        <f t="shared" si="151"/>
        <v/>
      </c>
      <c r="BW121" s="69"/>
      <c r="BX121" s="70"/>
      <c r="BY121" s="23" t="str">
        <f t="shared" si="169"/>
        <v/>
      </c>
      <c r="BZ121" s="93" t="str">
        <f>IF(ISNUMBER(BV121)=FALSE,"",SUM(CC121:CC$129))</f>
        <v/>
      </c>
      <c r="CA121" s="97"/>
      <c r="CB121" s="101"/>
      <c r="CC121" s="104" t="str">
        <f t="shared" si="170"/>
        <v/>
      </c>
      <c r="CD121" s="133" t="str">
        <f t="shared" si="171"/>
        <v/>
      </c>
      <c r="CE121" s="135" t="str">
        <f t="shared" si="172"/>
        <v/>
      </c>
      <c r="CF121" s="92">
        <f t="shared" si="152"/>
        <v>0</v>
      </c>
      <c r="CG121" s="96">
        <f t="shared" si="153"/>
        <v>0</v>
      </c>
      <c r="CH121" s="100">
        <f t="shared" si="154"/>
        <v>0</v>
      </c>
      <c r="CI121" s="40"/>
      <c r="CJ121" s="180">
        <f t="shared" si="155"/>
        <v>22</v>
      </c>
      <c r="CK121" s="74" t="s">
        <v>116</v>
      </c>
      <c r="CL121" s="47">
        <v>0.3888888888888889</v>
      </c>
      <c r="CM121" s="25">
        <f>IF(CN121&gt;0,CN121,IF(CO121&gt;0,CO121,IF(CP121&gt;0,CP121,"")))</f>
        <v>1</v>
      </c>
      <c r="CN121" s="93">
        <f>IF(ISNUMBER(CJ121)=FALSE,"",SUM(CQ121:CQ$129))</f>
        <v>1</v>
      </c>
      <c r="CO121" s="97"/>
      <c r="CP121" s="101"/>
      <c r="CQ121" s="104">
        <f t="shared" si="156"/>
        <v>1</v>
      </c>
      <c r="CR121" s="134">
        <f t="shared" si="157"/>
        <v>60</v>
      </c>
      <c r="CS121" s="136">
        <f t="shared" si="158"/>
        <v>2</v>
      </c>
      <c r="CT121" s="92">
        <f t="shared" si="159"/>
        <v>7</v>
      </c>
      <c r="CU121" s="96">
        <f t="shared" si="160"/>
        <v>0</v>
      </c>
      <c r="CV121" s="100">
        <f t="shared" si="161"/>
        <v>0</v>
      </c>
      <c r="CW121" s="40"/>
      <c r="CX121" s="35"/>
    </row>
    <row r="122" spans="1:102" ht="15" customHeight="1">
      <c r="A122" s="42"/>
      <c r="B122" s="327"/>
      <c r="C122" s="207">
        <v>23</v>
      </c>
      <c r="D122" s="229">
        <f t="shared" si="129"/>
        <v>23</v>
      </c>
      <c r="E122" s="223" t="s">
        <v>203</v>
      </c>
      <c r="F122" s="230"/>
      <c r="G122" s="230">
        <f t="shared" si="130"/>
        <v>1</v>
      </c>
      <c r="H122" s="230"/>
      <c r="I122" s="230">
        <f t="shared" si="162"/>
        <v>14</v>
      </c>
      <c r="J122" s="210">
        <f t="shared" si="173"/>
        <v>0</v>
      </c>
      <c r="K122" s="211">
        <f t="shared" si="166"/>
        <v>0</v>
      </c>
      <c r="L122" s="212">
        <f t="shared" si="133"/>
        <v>0</v>
      </c>
      <c r="M122" s="66"/>
      <c r="N122" s="163">
        <f t="shared" si="134"/>
        <v>23</v>
      </c>
      <c r="O122" s="69" t="s">
        <v>53</v>
      </c>
      <c r="P122" s="217">
        <v>88</v>
      </c>
      <c r="Q122" s="70">
        <v>0.28888888888888881</v>
      </c>
      <c r="R122" s="23" t="s">
        <v>57</v>
      </c>
      <c r="S122" s="93"/>
      <c r="T122" s="97"/>
      <c r="U122" s="101"/>
      <c r="V122" s="104"/>
      <c r="W122" s="133"/>
      <c r="X122" s="135"/>
      <c r="Y122" s="92">
        <f t="shared" si="135"/>
        <v>0</v>
      </c>
      <c r="Z122" s="96">
        <f t="shared" si="136"/>
        <v>0</v>
      </c>
      <c r="AA122" s="100">
        <f t="shared" si="137"/>
        <v>0</v>
      </c>
      <c r="AB122" s="40"/>
      <c r="AC122" s="171">
        <f t="shared" si="138"/>
        <v>23</v>
      </c>
      <c r="AD122" s="21" t="s">
        <v>62</v>
      </c>
      <c r="AE122" s="47">
        <v>0.26331018518518523</v>
      </c>
      <c r="AF122" s="21">
        <v>0.2691898148148148</v>
      </c>
      <c r="AG122" s="21">
        <v>0.53249999999999997</v>
      </c>
      <c r="AH122" s="25">
        <f t="shared" si="167"/>
        <v>3</v>
      </c>
      <c r="AI122" s="93">
        <f>IF(ISNUMBER(AC122)=FALSE,"",SUM(AL122:AL$129))</f>
        <v>3</v>
      </c>
      <c r="AJ122" s="97"/>
      <c r="AK122" s="101"/>
      <c r="AL122" s="104">
        <f t="shared" si="139"/>
        <v>1</v>
      </c>
      <c r="AM122" s="134">
        <f t="shared" si="140"/>
        <v>58</v>
      </c>
      <c r="AN122" s="232">
        <v>3</v>
      </c>
      <c r="AO122" s="92">
        <f t="shared" si="141"/>
        <v>0</v>
      </c>
      <c r="AP122" s="96">
        <f t="shared" si="142"/>
        <v>0</v>
      </c>
      <c r="AQ122" s="100">
        <f t="shared" si="143"/>
        <v>0</v>
      </c>
      <c r="AR122" s="40"/>
      <c r="AS122" s="236">
        <v>23</v>
      </c>
      <c r="AT122" s="237" t="s">
        <v>32</v>
      </c>
      <c r="AU122" s="238">
        <v>352</v>
      </c>
      <c r="AV122" s="254">
        <v>1.1715277777777777</v>
      </c>
      <c r="AW122" s="247">
        <v>8</v>
      </c>
      <c r="AX122" s="93">
        <v>8</v>
      </c>
      <c r="AY122" s="97"/>
      <c r="AZ122" s="101"/>
      <c r="BA122" s="104">
        <v>1</v>
      </c>
      <c r="BB122" s="133">
        <v>27</v>
      </c>
      <c r="BC122" s="268">
        <v>15</v>
      </c>
      <c r="BD122" s="92">
        <f t="shared" si="144"/>
        <v>0</v>
      </c>
      <c r="BE122" s="96">
        <f t="shared" si="145"/>
        <v>0</v>
      </c>
      <c r="BF122" s="100">
        <f t="shared" si="146"/>
        <v>0</v>
      </c>
      <c r="BG122" s="40"/>
      <c r="BH122" s="171">
        <f t="shared" si="147"/>
        <v>23</v>
      </c>
      <c r="BI122" s="290" t="s">
        <v>197</v>
      </c>
      <c r="BJ122" s="277" t="s">
        <v>106</v>
      </c>
      <c r="BK122" s="25" t="str">
        <f t="shared" ref="BK122:BK176" si="174">IF(BL122&gt;0,BL122,IF(BM122&gt;0,BM122,IF(BN122&gt;0,BN122,"")))</f>
        <v/>
      </c>
      <c r="BL122" s="93">
        <f>IF(ISNUMBER(BH122)=FALSE,"",SUM(BO122:BO$129))</f>
        <v>0</v>
      </c>
      <c r="BM122" s="97"/>
      <c r="BN122" s="101"/>
      <c r="BO122" s="104"/>
      <c r="BP122" s="134"/>
      <c r="BQ122" s="136"/>
      <c r="BR122" s="92">
        <f t="shared" si="148"/>
        <v>0</v>
      </c>
      <c r="BS122" s="96">
        <f t="shared" si="149"/>
        <v>0</v>
      </c>
      <c r="BT122" s="100">
        <f t="shared" si="150"/>
        <v>0</v>
      </c>
      <c r="BU122" s="40"/>
      <c r="BV122" s="176" t="str">
        <f t="shared" si="151"/>
        <v/>
      </c>
      <c r="BW122" s="69"/>
      <c r="BX122" s="70"/>
      <c r="BY122" s="23" t="str">
        <f t="shared" si="169"/>
        <v/>
      </c>
      <c r="BZ122" s="93" t="str">
        <f>IF(ISNUMBER(BV122)=FALSE,"",SUM(CC122:CC$129))</f>
        <v/>
      </c>
      <c r="CA122" s="97"/>
      <c r="CB122" s="101"/>
      <c r="CC122" s="104" t="str">
        <f t="shared" si="170"/>
        <v/>
      </c>
      <c r="CD122" s="133" t="str">
        <f t="shared" si="171"/>
        <v/>
      </c>
      <c r="CE122" s="135" t="str">
        <f t="shared" si="172"/>
        <v/>
      </c>
      <c r="CF122" s="92">
        <f t="shared" si="152"/>
        <v>0</v>
      </c>
      <c r="CG122" s="96">
        <f t="shared" si="153"/>
        <v>0</v>
      </c>
      <c r="CH122" s="100">
        <f t="shared" si="154"/>
        <v>0</v>
      </c>
      <c r="CI122" s="40"/>
      <c r="CJ122" s="180">
        <f t="shared" si="155"/>
        <v>23</v>
      </c>
      <c r="CK122" s="74" t="s">
        <v>67</v>
      </c>
      <c r="CL122" s="47" t="s">
        <v>177</v>
      </c>
      <c r="CM122" s="25" t="str">
        <f>IF(CN122&gt;0,CN122,IF(CO122&gt;0,CO122,IF(CP122&gt;0,CP122,"")))</f>
        <v/>
      </c>
      <c r="CN122" s="93"/>
      <c r="CO122" s="97"/>
      <c r="CP122" s="101"/>
      <c r="CQ122" s="104"/>
      <c r="CR122" s="134">
        <f t="shared" si="157"/>
        <v>15</v>
      </c>
      <c r="CS122" s="136">
        <f t="shared" si="158"/>
        <v>23</v>
      </c>
      <c r="CT122" s="92">
        <f t="shared" si="159"/>
        <v>0</v>
      </c>
      <c r="CU122" s="96">
        <f t="shared" si="160"/>
        <v>0</v>
      </c>
      <c r="CV122" s="100">
        <f t="shared" si="161"/>
        <v>0</v>
      </c>
      <c r="CW122" s="40"/>
      <c r="CX122" s="35"/>
    </row>
    <row r="123" spans="1:102" ht="15" customHeight="1">
      <c r="A123" s="42"/>
      <c r="B123" s="327"/>
      <c r="C123" s="207">
        <v>24</v>
      </c>
      <c r="D123" s="229">
        <f t="shared" si="129"/>
        <v>24</v>
      </c>
      <c r="E123" s="209" t="s">
        <v>59</v>
      </c>
      <c r="F123" s="207">
        <v>1991</v>
      </c>
      <c r="G123" s="230">
        <f t="shared" si="130"/>
        <v>4</v>
      </c>
      <c r="H123" s="230"/>
      <c r="I123" s="230">
        <f t="shared" si="162"/>
        <v>13</v>
      </c>
      <c r="J123" s="210">
        <f t="shared" si="173"/>
        <v>15</v>
      </c>
      <c r="K123" s="211">
        <f t="shared" si="166"/>
        <v>0</v>
      </c>
      <c r="L123" s="212">
        <f t="shared" si="133"/>
        <v>0</v>
      </c>
      <c r="M123" s="66"/>
      <c r="N123" s="163">
        <f t="shared" si="134"/>
        <v>24</v>
      </c>
      <c r="O123" s="69" t="s">
        <v>54</v>
      </c>
      <c r="P123" s="217">
        <v>79</v>
      </c>
      <c r="Q123" s="70">
        <v>0.3347222222222222</v>
      </c>
      <c r="R123" s="23" t="s">
        <v>57</v>
      </c>
      <c r="S123" s="93"/>
      <c r="T123" s="97"/>
      <c r="U123" s="101"/>
      <c r="V123" s="104"/>
      <c r="W123" s="133"/>
      <c r="X123" s="135"/>
      <c r="Y123" s="92">
        <f t="shared" si="135"/>
        <v>0</v>
      </c>
      <c r="Z123" s="96">
        <f t="shared" si="136"/>
        <v>0</v>
      </c>
      <c r="AA123" s="100">
        <f t="shared" si="137"/>
        <v>0</v>
      </c>
      <c r="AB123" s="40"/>
      <c r="AC123" s="171">
        <f t="shared" si="138"/>
        <v>24</v>
      </c>
      <c r="AD123" s="21" t="s">
        <v>73</v>
      </c>
      <c r="AE123" s="47">
        <v>0.25729166666666659</v>
      </c>
      <c r="AF123" s="21">
        <v>0.27638888888888885</v>
      </c>
      <c r="AG123" s="21">
        <v>0.53368055555555549</v>
      </c>
      <c r="AH123" s="25">
        <f t="shared" si="167"/>
        <v>2</v>
      </c>
      <c r="AI123" s="93">
        <f>IF(ISNUMBER(AC123)=FALSE,"",SUM(AL123:AL$129))</f>
        <v>2</v>
      </c>
      <c r="AJ123" s="97"/>
      <c r="AK123" s="101"/>
      <c r="AL123" s="104">
        <f t="shared" si="139"/>
        <v>1</v>
      </c>
      <c r="AM123" s="134">
        <f t="shared" si="140"/>
        <v>46</v>
      </c>
      <c r="AN123" s="232">
        <v>2</v>
      </c>
      <c r="AO123" s="92">
        <f t="shared" si="141"/>
        <v>2</v>
      </c>
      <c r="AP123" s="96">
        <f t="shared" si="142"/>
        <v>0</v>
      </c>
      <c r="AQ123" s="100">
        <f t="shared" si="143"/>
        <v>0</v>
      </c>
      <c r="AR123" s="40"/>
      <c r="AS123" s="236" t="s">
        <v>186</v>
      </c>
      <c r="AT123" s="237" t="s">
        <v>61</v>
      </c>
      <c r="AU123" s="238">
        <v>354</v>
      </c>
      <c r="AV123" s="254">
        <v>1.2006944444444445</v>
      </c>
      <c r="AW123" s="247">
        <v>7</v>
      </c>
      <c r="AX123" s="93">
        <v>7</v>
      </c>
      <c r="AY123" s="97"/>
      <c r="AZ123" s="101"/>
      <c r="BA123" s="104">
        <v>1</v>
      </c>
      <c r="BB123" s="133">
        <v>31</v>
      </c>
      <c r="BC123" s="268">
        <v>11</v>
      </c>
      <c r="BD123" s="92">
        <f t="shared" si="144"/>
        <v>0</v>
      </c>
      <c r="BE123" s="96">
        <f t="shared" si="145"/>
        <v>0</v>
      </c>
      <c r="BF123" s="100">
        <f t="shared" si="146"/>
        <v>0</v>
      </c>
      <c r="BG123" s="40"/>
      <c r="BH123" s="171">
        <f t="shared" si="147"/>
        <v>24</v>
      </c>
      <c r="BI123" s="290" t="s">
        <v>193</v>
      </c>
      <c r="BJ123" s="277" t="s">
        <v>106</v>
      </c>
      <c r="BK123" s="25" t="str">
        <f t="shared" si="174"/>
        <v/>
      </c>
      <c r="BL123" s="93">
        <f>IF(ISNUMBER(BH123)=FALSE,"",SUM(BO123:BO$129))</f>
        <v>0</v>
      </c>
      <c r="BM123" s="97"/>
      <c r="BN123" s="101"/>
      <c r="BO123" s="104"/>
      <c r="BP123" s="134"/>
      <c r="BQ123" s="136"/>
      <c r="BR123" s="92">
        <f t="shared" si="148"/>
        <v>0</v>
      </c>
      <c r="BS123" s="96">
        <f t="shared" si="149"/>
        <v>0</v>
      </c>
      <c r="BT123" s="100">
        <f t="shared" si="150"/>
        <v>0</v>
      </c>
      <c r="BU123" s="40"/>
      <c r="BV123" s="176" t="str">
        <f t="shared" si="151"/>
        <v/>
      </c>
      <c r="BW123" s="69"/>
      <c r="BX123" s="70"/>
      <c r="BY123" s="23" t="str">
        <f t="shared" si="169"/>
        <v/>
      </c>
      <c r="BZ123" s="93" t="str">
        <f>IF(ISNUMBER(BV123)=FALSE,"",SUM(CC123:CC$129))</f>
        <v/>
      </c>
      <c r="CA123" s="97"/>
      <c r="CB123" s="101"/>
      <c r="CC123" s="104" t="str">
        <f t="shared" si="170"/>
        <v/>
      </c>
      <c r="CD123" s="133" t="str">
        <f t="shared" si="171"/>
        <v/>
      </c>
      <c r="CE123" s="135" t="str">
        <f t="shared" si="172"/>
        <v/>
      </c>
      <c r="CF123" s="92">
        <f t="shared" si="152"/>
        <v>0</v>
      </c>
      <c r="CG123" s="96">
        <f t="shared" si="153"/>
        <v>0</v>
      </c>
      <c r="CH123" s="100">
        <f t="shared" si="154"/>
        <v>0</v>
      </c>
      <c r="CI123" s="40"/>
      <c r="CJ123" s="180">
        <f t="shared" si="155"/>
        <v>24</v>
      </c>
      <c r="CK123" s="74" t="s">
        <v>217</v>
      </c>
      <c r="CL123" s="47" t="s">
        <v>177</v>
      </c>
      <c r="CM123" s="25" t="str">
        <f>IF(CN123&gt;0,CN123,IF(CO123&gt;0,CO123,IF(CP123&gt;0,CP123,"")))</f>
        <v/>
      </c>
      <c r="CN123" s="93"/>
      <c r="CO123" s="97"/>
      <c r="CP123" s="101"/>
      <c r="CQ123" s="104"/>
      <c r="CR123" s="134"/>
      <c r="CS123" s="136"/>
      <c r="CT123" s="92">
        <f t="shared" si="159"/>
        <v>0</v>
      </c>
      <c r="CU123" s="96">
        <f t="shared" si="160"/>
        <v>0</v>
      </c>
      <c r="CV123" s="100">
        <f t="shared" si="161"/>
        <v>0</v>
      </c>
      <c r="CW123" s="40"/>
      <c r="CX123" s="35"/>
    </row>
    <row r="124" spans="1:102" ht="15" customHeight="1">
      <c r="A124" s="42"/>
      <c r="B124" s="327"/>
      <c r="C124" s="207">
        <v>25</v>
      </c>
      <c r="D124" s="229">
        <f t="shared" si="129"/>
        <v>25</v>
      </c>
      <c r="E124" s="207" t="s">
        <v>50</v>
      </c>
      <c r="F124" s="207">
        <v>2005</v>
      </c>
      <c r="G124" s="207">
        <f t="shared" si="130"/>
        <v>4</v>
      </c>
      <c r="H124" s="207"/>
      <c r="I124" s="207">
        <f t="shared" si="162"/>
        <v>13</v>
      </c>
      <c r="J124" s="210">
        <f t="shared" si="173"/>
        <v>0</v>
      </c>
      <c r="K124" s="211">
        <f t="shared" si="166"/>
        <v>0</v>
      </c>
      <c r="L124" s="212">
        <f t="shared" si="133"/>
        <v>0</v>
      </c>
      <c r="M124" s="66"/>
      <c r="N124" s="163">
        <f t="shared" si="134"/>
        <v>25</v>
      </c>
      <c r="O124" s="69" t="s">
        <v>55</v>
      </c>
      <c r="P124" s="217">
        <v>39.5</v>
      </c>
      <c r="Q124" s="70">
        <v>0.25833333333333336</v>
      </c>
      <c r="R124" s="23" t="s">
        <v>57</v>
      </c>
      <c r="S124" s="93"/>
      <c r="T124" s="98"/>
      <c r="U124" s="101"/>
      <c r="V124" s="104"/>
      <c r="W124" s="133"/>
      <c r="X124" s="135"/>
      <c r="Y124" s="92">
        <f t="shared" si="135"/>
        <v>0</v>
      </c>
      <c r="Z124" s="96">
        <f t="shared" si="136"/>
        <v>0</v>
      </c>
      <c r="AA124" s="100">
        <f t="shared" si="137"/>
        <v>0</v>
      </c>
      <c r="AB124" s="40"/>
      <c r="AC124" s="171">
        <f t="shared" si="138"/>
        <v>25</v>
      </c>
      <c r="AD124" s="21" t="s">
        <v>74</v>
      </c>
      <c r="AE124" s="47">
        <v>0.3604398148148148</v>
      </c>
      <c r="AF124" s="47">
        <v>0.32910879629629625</v>
      </c>
      <c r="AG124" s="47">
        <v>0.6895486111111111</v>
      </c>
      <c r="AH124" s="25">
        <f t="shared" si="167"/>
        <v>1</v>
      </c>
      <c r="AI124" s="93">
        <f>IF(ISNUMBER(AC124)=FALSE,"",SUM(AL124:AL$129))</f>
        <v>1</v>
      </c>
      <c r="AJ124" s="98"/>
      <c r="AK124" s="101"/>
      <c r="AL124" s="104">
        <f t="shared" si="139"/>
        <v>1</v>
      </c>
      <c r="AM124" s="134">
        <f t="shared" si="140"/>
        <v>66</v>
      </c>
      <c r="AN124" s="232">
        <v>1</v>
      </c>
      <c r="AO124" s="92">
        <f t="shared" si="141"/>
        <v>1</v>
      </c>
      <c r="AP124" s="96">
        <f t="shared" si="142"/>
        <v>0</v>
      </c>
      <c r="AQ124" s="100">
        <f t="shared" si="143"/>
        <v>0</v>
      </c>
      <c r="AR124" s="40"/>
      <c r="AS124" s="236" t="s">
        <v>186</v>
      </c>
      <c r="AT124" s="258" t="s">
        <v>60</v>
      </c>
      <c r="AU124" s="238">
        <v>354</v>
      </c>
      <c r="AV124" s="254">
        <v>1.2006944444444445</v>
      </c>
      <c r="AW124" s="247">
        <v>6</v>
      </c>
      <c r="AX124" s="93">
        <v>6</v>
      </c>
      <c r="AY124" s="98"/>
      <c r="AZ124" s="101"/>
      <c r="BA124" s="104">
        <v>1</v>
      </c>
      <c r="BB124" s="133">
        <v>29</v>
      </c>
      <c r="BC124" s="268">
        <v>13</v>
      </c>
      <c r="BD124" s="92">
        <f t="shared" si="144"/>
        <v>0</v>
      </c>
      <c r="BE124" s="96">
        <f t="shared" si="145"/>
        <v>0</v>
      </c>
      <c r="BF124" s="100">
        <f t="shared" si="146"/>
        <v>0</v>
      </c>
      <c r="BG124" s="40"/>
      <c r="BH124" s="171" t="str">
        <f t="shared" si="147"/>
        <v/>
      </c>
      <c r="BI124" s="72"/>
      <c r="BJ124" s="61"/>
      <c r="BK124" s="25" t="str">
        <f t="shared" si="174"/>
        <v/>
      </c>
      <c r="BL124" s="93" t="str">
        <f>IF(ISNUMBER(BH124)=FALSE,"",SUM(BO124:BO$129))</f>
        <v/>
      </c>
      <c r="BM124" s="98"/>
      <c r="BN124" s="101"/>
      <c r="BO124" s="104" t="str">
        <f t="shared" ref="BO124:BO176" si="175">IF(ISNUMBER(BH124)=FALSE,"",1)</f>
        <v/>
      </c>
      <c r="BP124" s="134" t="str">
        <f t="shared" ref="BP124:BP176" si="176">IF(ISNUMBER(BH124)=FALSE,"",SUMIF($E$100:$E$191,BI124,$D$100:$D$191))</f>
        <v/>
      </c>
      <c r="BQ124" s="136" t="str">
        <f t="shared" ref="BQ124:BQ176" si="177">IF(ISNUMBER(BH124)=FALSE,"",IF(SUMIF($E$100:$E$191,BI124,$I$100:$I$191)&gt;0,SUMIF($E$100:$E$191,BI124,$I$100:$I$191),IF(SUMIF($E$100:$E$191,BI124,$J$100:$J$191)&gt;0,SUMIF($E$100:$E$191,BI124,$J$100:$J$191),IF(SUMIF($E$100:$E$191,BI124,$K$100:$K$191)&gt;0,SUMIF($E$100:$E$191,BI124,$K$100:$K$191),SUMIF($E$100:$E$191,BI124,$L$100:$L$191)))))</f>
        <v/>
      </c>
      <c r="BR124" s="92">
        <f t="shared" si="148"/>
        <v>0</v>
      </c>
      <c r="BS124" s="96">
        <f t="shared" si="149"/>
        <v>0</v>
      </c>
      <c r="BT124" s="100">
        <f t="shared" si="150"/>
        <v>0</v>
      </c>
      <c r="BU124" s="40"/>
      <c r="BV124" s="176" t="str">
        <f t="shared" si="151"/>
        <v/>
      </c>
      <c r="BW124" s="69"/>
      <c r="BX124" s="70"/>
      <c r="BY124" s="23" t="str">
        <f t="shared" si="169"/>
        <v/>
      </c>
      <c r="BZ124" s="93" t="str">
        <f>IF(ISNUMBER(BV124)=FALSE,"",SUM(CC124:CC$129))</f>
        <v/>
      </c>
      <c r="CA124" s="98"/>
      <c r="CB124" s="101"/>
      <c r="CC124" s="104" t="str">
        <f t="shared" si="170"/>
        <v/>
      </c>
      <c r="CD124" s="133" t="str">
        <f t="shared" si="171"/>
        <v/>
      </c>
      <c r="CE124" s="135" t="str">
        <f t="shared" si="172"/>
        <v/>
      </c>
      <c r="CF124" s="92">
        <f t="shared" si="152"/>
        <v>0</v>
      </c>
      <c r="CG124" s="96">
        <f t="shared" si="153"/>
        <v>0</v>
      </c>
      <c r="CH124" s="100">
        <f t="shared" si="154"/>
        <v>0</v>
      </c>
      <c r="CI124" s="40"/>
      <c r="CJ124" s="180" t="str">
        <f t="shared" si="155"/>
        <v/>
      </c>
      <c r="CK124" s="74"/>
      <c r="CL124" s="47"/>
      <c r="CM124" s="25" t="str">
        <f t="shared" ref="CM124:CM176" si="178">IF(CN124&gt;0,CN124,IF(CO124&gt;0,CO124,IF(CP124&gt;0,CP124,"")))</f>
        <v/>
      </c>
      <c r="CN124" s="93" t="str">
        <f>IF(ISNUMBER(CJ124)=FALSE,"",SUM(CQ124:CQ$129))</f>
        <v/>
      </c>
      <c r="CO124" s="98"/>
      <c r="CP124" s="101"/>
      <c r="CQ124" s="104" t="str">
        <f t="shared" ref="CQ124:CQ176" si="179">IF(ISNUMBER(CJ124)=FALSE,"",1)</f>
        <v/>
      </c>
      <c r="CR124" s="134" t="str">
        <f t="shared" ref="CR124:CR176" si="180">IF(ISNUMBER(CJ124)=FALSE,"",SUMIF($E$100:$E$191,CK124,$D$100:$D$191))</f>
        <v/>
      </c>
      <c r="CS124" s="136" t="str">
        <f t="shared" ref="CS124:CS176" si="181">IF(ISNUMBER(CJ124)=FALSE,"",IF(SUMIF($E$100:$E$191,CK124,$I$100:$I$191)&gt;0,SUMIF($E$100:$E$191,CK124,$I$100:$I$191),IF(SUMIF($E$100:$E$191,CK124,$J$100:$J$191)&gt;0,SUMIF($E$100:$E$191,CK124,$J$100:$J$191),IF(SUMIF($E$100:$E$191,CK124,$K$100:$K$191)&gt;0,SUMIF($E$100:$E$191,CK124,$K$100:$K$191),SUMIF($E$100:$E$191,CK124,$L$100:$L$191)))))</f>
        <v/>
      </c>
      <c r="CT124" s="92">
        <f t="shared" si="159"/>
        <v>0</v>
      </c>
      <c r="CU124" s="96">
        <f t="shared" si="160"/>
        <v>0</v>
      </c>
      <c r="CV124" s="100">
        <f t="shared" si="161"/>
        <v>0</v>
      </c>
      <c r="CW124" s="40"/>
      <c r="CX124" s="35"/>
    </row>
    <row r="125" spans="1:102" ht="15" customHeight="1">
      <c r="A125" s="42"/>
      <c r="B125" s="327"/>
      <c r="C125" s="207">
        <v>26</v>
      </c>
      <c r="D125" s="229">
        <f t="shared" si="129"/>
        <v>26</v>
      </c>
      <c r="E125" s="230" t="s">
        <v>107</v>
      </c>
      <c r="F125" s="230">
        <v>1988</v>
      </c>
      <c r="G125" s="207">
        <f t="shared" si="130"/>
        <v>1</v>
      </c>
      <c r="H125" s="207"/>
      <c r="I125" s="207">
        <f t="shared" si="162"/>
        <v>12</v>
      </c>
      <c r="J125" s="210">
        <f t="shared" si="173"/>
        <v>0</v>
      </c>
      <c r="K125" s="211">
        <f t="shared" si="166"/>
        <v>0</v>
      </c>
      <c r="L125" s="212">
        <f t="shared" si="133"/>
        <v>0</v>
      </c>
      <c r="M125" s="66"/>
      <c r="N125" s="163">
        <f t="shared" si="134"/>
        <v>26</v>
      </c>
      <c r="O125" s="69" t="s">
        <v>43</v>
      </c>
      <c r="P125" s="217">
        <v>39.5</v>
      </c>
      <c r="Q125" s="70">
        <v>0.42152777777777778</v>
      </c>
      <c r="R125" s="23" t="s">
        <v>57</v>
      </c>
      <c r="S125" s="93"/>
      <c r="T125" s="97"/>
      <c r="U125" s="101"/>
      <c r="V125" s="104"/>
      <c r="W125" s="133"/>
      <c r="X125" s="135"/>
      <c r="Y125" s="92">
        <f t="shared" si="135"/>
        <v>0</v>
      </c>
      <c r="Z125" s="96">
        <f t="shared" si="136"/>
        <v>0</v>
      </c>
      <c r="AA125" s="100">
        <f t="shared" si="137"/>
        <v>0</v>
      </c>
      <c r="AB125" s="40"/>
      <c r="AC125" s="171">
        <f t="shared" si="138"/>
        <v>26</v>
      </c>
      <c r="AD125" s="21" t="s">
        <v>75</v>
      </c>
      <c r="AE125" s="47">
        <v>0.2578125</v>
      </c>
      <c r="AF125" s="21"/>
      <c r="AG125" s="21"/>
      <c r="AH125" s="25" t="str">
        <f t="shared" si="167"/>
        <v/>
      </c>
      <c r="AI125" s="93">
        <f>IF(ISNUMBER(AC125)=FALSE,"",SUM(AL125:AL$129))</f>
        <v>0</v>
      </c>
      <c r="AJ125" s="97"/>
      <c r="AK125" s="101"/>
      <c r="AL125" s="104"/>
      <c r="AM125" s="134"/>
      <c r="AN125" s="136"/>
      <c r="AO125" s="92">
        <f t="shared" si="141"/>
        <v>0</v>
      </c>
      <c r="AP125" s="96">
        <f t="shared" si="142"/>
        <v>0</v>
      </c>
      <c r="AQ125" s="100">
        <f t="shared" si="143"/>
        <v>0</v>
      </c>
      <c r="AR125" s="40"/>
      <c r="AS125" s="236">
        <v>26</v>
      </c>
      <c r="AT125" s="253" t="s">
        <v>112</v>
      </c>
      <c r="AU125" s="238">
        <v>360</v>
      </c>
      <c r="AV125" s="254">
        <v>1.2881944444444444</v>
      </c>
      <c r="AW125" s="247">
        <v>5</v>
      </c>
      <c r="AX125" s="93">
        <v>5</v>
      </c>
      <c r="AY125" s="97"/>
      <c r="AZ125" s="101"/>
      <c r="BA125" s="104">
        <v>1</v>
      </c>
      <c r="BB125" s="133">
        <v>37</v>
      </c>
      <c r="BC125" s="268">
        <v>5</v>
      </c>
      <c r="BD125" s="92">
        <f t="shared" si="144"/>
        <v>11</v>
      </c>
      <c r="BE125" s="96">
        <f t="shared" si="145"/>
        <v>0</v>
      </c>
      <c r="BF125" s="100">
        <f t="shared" si="146"/>
        <v>0</v>
      </c>
      <c r="BG125" s="40"/>
      <c r="BH125" s="171" t="str">
        <f t="shared" si="147"/>
        <v/>
      </c>
      <c r="BI125" s="74"/>
      <c r="BJ125" s="47"/>
      <c r="BK125" s="25" t="str">
        <f t="shared" si="174"/>
        <v/>
      </c>
      <c r="BL125" s="93" t="str">
        <f>IF(ISNUMBER(BH125)=FALSE,"",SUM(BO125:BO$129))</f>
        <v/>
      </c>
      <c r="BM125" s="97"/>
      <c r="BN125" s="101"/>
      <c r="BO125" s="104" t="str">
        <f t="shared" si="175"/>
        <v/>
      </c>
      <c r="BP125" s="134" t="str">
        <f t="shared" si="176"/>
        <v/>
      </c>
      <c r="BQ125" s="136" t="str">
        <f t="shared" si="177"/>
        <v/>
      </c>
      <c r="BR125" s="92">
        <f t="shared" si="148"/>
        <v>0</v>
      </c>
      <c r="BS125" s="96">
        <f t="shared" si="149"/>
        <v>0</v>
      </c>
      <c r="BT125" s="100">
        <f t="shared" si="150"/>
        <v>0</v>
      </c>
      <c r="BU125" s="40"/>
      <c r="BV125" s="176" t="str">
        <f t="shared" si="151"/>
        <v/>
      </c>
      <c r="BW125" s="69"/>
      <c r="BX125" s="70"/>
      <c r="BY125" s="23" t="str">
        <f t="shared" si="169"/>
        <v/>
      </c>
      <c r="BZ125" s="93" t="str">
        <f>IF(ISNUMBER(BV125)=FALSE,"",SUM(CC125:CC$129))</f>
        <v/>
      </c>
      <c r="CA125" s="97"/>
      <c r="CB125" s="101"/>
      <c r="CC125" s="104" t="str">
        <f t="shared" si="170"/>
        <v/>
      </c>
      <c r="CD125" s="133" t="str">
        <f t="shared" si="171"/>
        <v/>
      </c>
      <c r="CE125" s="135" t="str">
        <f t="shared" si="172"/>
        <v/>
      </c>
      <c r="CF125" s="92">
        <f t="shared" si="152"/>
        <v>0</v>
      </c>
      <c r="CG125" s="96">
        <f t="shared" si="153"/>
        <v>0</v>
      </c>
      <c r="CH125" s="100">
        <f t="shared" si="154"/>
        <v>0</v>
      </c>
      <c r="CI125" s="40"/>
      <c r="CJ125" s="180" t="str">
        <f t="shared" si="155"/>
        <v/>
      </c>
      <c r="CK125" s="74"/>
      <c r="CL125" s="47"/>
      <c r="CM125" s="25" t="str">
        <f t="shared" si="178"/>
        <v/>
      </c>
      <c r="CN125" s="93" t="str">
        <f>IF(ISNUMBER(CJ125)=FALSE,"",SUM(CQ125:CQ$129))</f>
        <v/>
      </c>
      <c r="CO125" s="97"/>
      <c r="CP125" s="101"/>
      <c r="CQ125" s="104" t="str">
        <f t="shared" si="179"/>
        <v/>
      </c>
      <c r="CR125" s="134" t="str">
        <f t="shared" si="180"/>
        <v/>
      </c>
      <c r="CS125" s="136" t="str">
        <f t="shared" si="181"/>
        <v/>
      </c>
      <c r="CT125" s="92">
        <f t="shared" si="159"/>
        <v>0</v>
      </c>
      <c r="CU125" s="96">
        <f t="shared" si="160"/>
        <v>0</v>
      </c>
      <c r="CV125" s="100">
        <f t="shared" si="161"/>
        <v>0</v>
      </c>
      <c r="CW125" s="40"/>
      <c r="CX125" s="35"/>
    </row>
    <row r="126" spans="1:102" ht="15" customHeight="1">
      <c r="A126" s="42"/>
      <c r="B126" s="327"/>
      <c r="C126" s="207">
        <v>27</v>
      </c>
      <c r="D126" s="229">
        <f t="shared" si="129"/>
        <v>27</v>
      </c>
      <c r="E126" s="230" t="s">
        <v>69</v>
      </c>
      <c r="F126" s="230">
        <v>1967</v>
      </c>
      <c r="G126" s="207">
        <f t="shared" si="130"/>
        <v>2</v>
      </c>
      <c r="H126" s="207"/>
      <c r="I126" s="207">
        <f t="shared" si="162"/>
        <v>10</v>
      </c>
      <c r="J126" s="210">
        <f t="shared" si="173"/>
        <v>0</v>
      </c>
      <c r="K126" s="211">
        <f t="shared" si="166"/>
        <v>0</v>
      </c>
      <c r="L126" s="212">
        <f t="shared" si="133"/>
        <v>0</v>
      </c>
      <c r="M126" s="66"/>
      <c r="N126" s="163" t="str">
        <f t="shared" si="134"/>
        <v/>
      </c>
      <c r="O126" s="69"/>
      <c r="P126" s="217"/>
      <c r="Q126" s="70"/>
      <c r="R126" s="23" t="str">
        <f t="shared" ref="R126:R176" si="182">IF(S126&gt;0,S126,IF(T126&gt;0,T126,IF(U126&gt;0,U126,"")))</f>
        <v/>
      </c>
      <c r="S126" s="93" t="str">
        <f>IF(ISNUMBER(N126)=FALSE,"",SUM(V126:$V$129))</f>
        <v/>
      </c>
      <c r="T126" s="97"/>
      <c r="U126" s="101"/>
      <c r="V126" s="104" t="str">
        <f t="shared" ref="V126:V176" si="183">IF(ISNUMBER(N126)=FALSE,"",1)</f>
        <v/>
      </c>
      <c r="W126" s="133"/>
      <c r="X126" s="135"/>
      <c r="Y126" s="92">
        <f t="shared" si="135"/>
        <v>0</v>
      </c>
      <c r="Z126" s="96">
        <f t="shared" si="136"/>
        <v>0</v>
      </c>
      <c r="AA126" s="100">
        <f t="shared" si="137"/>
        <v>0</v>
      </c>
      <c r="AB126" s="40"/>
      <c r="AC126" s="171">
        <f t="shared" si="138"/>
        <v>27</v>
      </c>
      <c r="AD126" s="21" t="s">
        <v>76</v>
      </c>
      <c r="AE126" s="47">
        <v>0.25793981481481476</v>
      </c>
      <c r="AF126" s="21"/>
      <c r="AG126" s="21"/>
      <c r="AH126" s="25" t="str">
        <f t="shared" si="167"/>
        <v/>
      </c>
      <c r="AI126" s="93">
        <f>IF(ISNUMBER(AC126)=FALSE,"",SUM(AL126:AL$129))</f>
        <v>0</v>
      </c>
      <c r="AJ126" s="97"/>
      <c r="AK126" s="101"/>
      <c r="AL126" s="104"/>
      <c r="AM126" s="134"/>
      <c r="AN126" s="136"/>
      <c r="AO126" s="92">
        <f t="shared" si="141"/>
        <v>0</v>
      </c>
      <c r="AP126" s="96">
        <f t="shared" si="142"/>
        <v>0</v>
      </c>
      <c r="AQ126" s="100">
        <f t="shared" si="143"/>
        <v>0</v>
      </c>
      <c r="AR126" s="40"/>
      <c r="AS126" s="236">
        <v>27</v>
      </c>
      <c r="AT126" s="253" t="s">
        <v>113</v>
      </c>
      <c r="AU126" s="238">
        <v>363</v>
      </c>
      <c r="AV126" s="254">
        <v>1.3125</v>
      </c>
      <c r="AW126" s="247">
        <v>4</v>
      </c>
      <c r="AX126" s="93">
        <v>4</v>
      </c>
      <c r="AY126" s="97"/>
      <c r="AZ126" s="101"/>
      <c r="BA126" s="104">
        <v>1</v>
      </c>
      <c r="BB126" s="133">
        <v>39</v>
      </c>
      <c r="BC126" s="268">
        <v>4</v>
      </c>
      <c r="BD126" s="92">
        <f t="shared" si="144"/>
        <v>10</v>
      </c>
      <c r="BE126" s="96">
        <f t="shared" si="145"/>
        <v>0</v>
      </c>
      <c r="BF126" s="100">
        <f t="shared" si="146"/>
        <v>0</v>
      </c>
      <c r="BG126" s="40"/>
      <c r="BH126" s="171" t="str">
        <f t="shared" si="147"/>
        <v/>
      </c>
      <c r="BI126" s="74"/>
      <c r="BJ126" s="47"/>
      <c r="BK126" s="25" t="str">
        <f t="shared" si="174"/>
        <v/>
      </c>
      <c r="BL126" s="93" t="str">
        <f>IF(ISNUMBER(BH126)=FALSE,"",SUM(BO126:BO$129))</f>
        <v/>
      </c>
      <c r="BM126" s="97"/>
      <c r="BN126" s="101"/>
      <c r="BO126" s="104" t="str">
        <f t="shared" si="175"/>
        <v/>
      </c>
      <c r="BP126" s="134" t="str">
        <f t="shared" si="176"/>
        <v/>
      </c>
      <c r="BQ126" s="136" t="str">
        <f t="shared" si="177"/>
        <v/>
      </c>
      <c r="BR126" s="92">
        <f t="shared" si="148"/>
        <v>0</v>
      </c>
      <c r="BS126" s="96">
        <f t="shared" si="149"/>
        <v>0</v>
      </c>
      <c r="BT126" s="100">
        <f t="shared" si="150"/>
        <v>0</v>
      </c>
      <c r="BU126" s="40"/>
      <c r="BV126" s="176" t="str">
        <f t="shared" si="151"/>
        <v/>
      </c>
      <c r="BW126" s="69"/>
      <c r="BX126" s="71"/>
      <c r="BY126" s="23" t="str">
        <f t="shared" si="169"/>
        <v/>
      </c>
      <c r="BZ126" s="93" t="str">
        <f>IF(ISNUMBER(BV126)=FALSE,"",SUM(CC126:CC$129))</f>
        <v/>
      </c>
      <c r="CA126" s="97"/>
      <c r="CB126" s="101"/>
      <c r="CC126" s="104" t="str">
        <f t="shared" si="170"/>
        <v/>
      </c>
      <c r="CD126" s="133" t="str">
        <f t="shared" si="171"/>
        <v/>
      </c>
      <c r="CE126" s="135" t="str">
        <f t="shared" si="172"/>
        <v/>
      </c>
      <c r="CF126" s="92">
        <f t="shared" si="152"/>
        <v>0</v>
      </c>
      <c r="CG126" s="96">
        <f t="shared" si="153"/>
        <v>0</v>
      </c>
      <c r="CH126" s="100">
        <f t="shared" si="154"/>
        <v>0</v>
      </c>
      <c r="CI126" s="40"/>
      <c r="CJ126" s="180" t="str">
        <f t="shared" si="155"/>
        <v/>
      </c>
      <c r="CK126" s="74"/>
      <c r="CL126" s="47"/>
      <c r="CM126" s="25" t="str">
        <f t="shared" si="178"/>
        <v/>
      </c>
      <c r="CN126" s="93" t="str">
        <f>IF(ISNUMBER(CJ126)=FALSE,"",SUM(CQ126:CQ$129))</f>
        <v/>
      </c>
      <c r="CO126" s="97"/>
      <c r="CP126" s="101"/>
      <c r="CQ126" s="104" t="str">
        <f t="shared" si="179"/>
        <v/>
      </c>
      <c r="CR126" s="134" t="str">
        <f t="shared" si="180"/>
        <v/>
      </c>
      <c r="CS126" s="136" t="str">
        <f t="shared" si="181"/>
        <v/>
      </c>
      <c r="CT126" s="92">
        <f t="shared" si="159"/>
        <v>0</v>
      </c>
      <c r="CU126" s="96">
        <f t="shared" si="160"/>
        <v>0</v>
      </c>
      <c r="CV126" s="100">
        <f t="shared" si="161"/>
        <v>0</v>
      </c>
      <c r="CW126" s="40"/>
      <c r="CX126" s="35"/>
    </row>
    <row r="127" spans="1:102" ht="15" customHeight="1">
      <c r="A127" s="42"/>
      <c r="B127" s="327"/>
      <c r="C127" s="207">
        <v>28</v>
      </c>
      <c r="D127" s="229">
        <f t="shared" si="129"/>
        <v>28</v>
      </c>
      <c r="E127" s="223" t="s">
        <v>205</v>
      </c>
      <c r="F127" s="230">
        <v>1970</v>
      </c>
      <c r="G127" s="230">
        <f t="shared" si="130"/>
        <v>2</v>
      </c>
      <c r="H127" s="230"/>
      <c r="I127" s="230">
        <f t="shared" si="162"/>
        <v>9</v>
      </c>
      <c r="J127" s="210">
        <f t="shared" si="173"/>
        <v>0</v>
      </c>
      <c r="K127" s="211">
        <f t="shared" si="166"/>
        <v>0</v>
      </c>
      <c r="L127" s="212">
        <f t="shared" si="133"/>
        <v>0</v>
      </c>
      <c r="M127" s="66"/>
      <c r="N127" s="163" t="str">
        <f t="shared" si="134"/>
        <v/>
      </c>
      <c r="O127" s="69"/>
      <c r="P127" s="217"/>
      <c r="Q127" s="70"/>
      <c r="R127" s="23" t="str">
        <f t="shared" si="182"/>
        <v/>
      </c>
      <c r="S127" s="93" t="str">
        <f>IF(ISNUMBER(N127)=FALSE,"",SUM(V127:$V$129))</f>
        <v/>
      </c>
      <c r="T127" s="97"/>
      <c r="U127" s="101"/>
      <c r="V127" s="104" t="str">
        <f t="shared" si="183"/>
        <v/>
      </c>
      <c r="W127" s="133" t="str">
        <f t="shared" ref="W127:W176" si="184">IF(ISNUMBER(N127)=FALSE,"",SUMIF($E$100:$E$191,O127,$D$100:$D$191))</f>
        <v/>
      </c>
      <c r="X127" s="135" t="str">
        <f t="shared" ref="X127:X176" si="185">IF(ISNUMBER(N127)=FALSE,"",SUMIF($E$100:$E$191,O127,$I$100:$I$191))</f>
        <v/>
      </c>
      <c r="Y127" s="92">
        <f t="shared" si="135"/>
        <v>0</v>
      </c>
      <c r="Z127" s="96">
        <f t="shared" si="136"/>
        <v>0</v>
      </c>
      <c r="AA127" s="100">
        <f t="shared" si="137"/>
        <v>0</v>
      </c>
      <c r="AB127" s="40"/>
      <c r="AC127" s="171">
        <f t="shared" si="138"/>
        <v>28</v>
      </c>
      <c r="AD127" s="21" t="s">
        <v>77</v>
      </c>
      <c r="AE127" s="47"/>
      <c r="AF127" s="231">
        <v>0.27638888888888885</v>
      </c>
      <c r="AG127" s="21"/>
      <c r="AH127" s="25" t="str">
        <f t="shared" si="167"/>
        <v/>
      </c>
      <c r="AI127" s="93">
        <f>IF(ISNUMBER(AC127)=FALSE,"",SUM(AL127:AL$129))</f>
        <v>0</v>
      </c>
      <c r="AJ127" s="97"/>
      <c r="AK127" s="101"/>
      <c r="AL127" s="104"/>
      <c r="AM127" s="134"/>
      <c r="AN127" s="136"/>
      <c r="AO127" s="92">
        <f t="shared" si="141"/>
        <v>0</v>
      </c>
      <c r="AP127" s="96">
        <f t="shared" si="142"/>
        <v>0</v>
      </c>
      <c r="AQ127" s="100">
        <f t="shared" si="143"/>
        <v>0</v>
      </c>
      <c r="AR127" s="40"/>
      <c r="AS127" s="236">
        <v>28</v>
      </c>
      <c r="AT127" s="253" t="s">
        <v>53</v>
      </c>
      <c r="AU127" s="238">
        <v>367</v>
      </c>
      <c r="AV127" s="254">
        <v>1.3145833333333334</v>
      </c>
      <c r="AW127" s="247">
        <v>3</v>
      </c>
      <c r="AX127" s="93">
        <v>3</v>
      </c>
      <c r="AY127" s="97"/>
      <c r="AZ127" s="101"/>
      <c r="BA127" s="104">
        <v>1</v>
      </c>
      <c r="BB127" s="133">
        <v>42</v>
      </c>
      <c r="BC127" s="268">
        <v>3</v>
      </c>
      <c r="BD127" s="92">
        <f t="shared" si="144"/>
        <v>9</v>
      </c>
      <c r="BE127" s="96">
        <f t="shared" si="145"/>
        <v>0</v>
      </c>
      <c r="BF127" s="100">
        <f t="shared" si="146"/>
        <v>0</v>
      </c>
      <c r="BG127" s="40"/>
      <c r="BH127" s="171" t="str">
        <f t="shared" si="147"/>
        <v/>
      </c>
      <c r="BI127" s="74"/>
      <c r="BJ127" s="47"/>
      <c r="BK127" s="25" t="str">
        <f t="shared" si="174"/>
        <v/>
      </c>
      <c r="BL127" s="93" t="str">
        <f>IF(ISNUMBER(BH127)=FALSE,"",SUM(BO127:BO$129))</f>
        <v/>
      </c>
      <c r="BM127" s="97"/>
      <c r="BN127" s="101"/>
      <c r="BO127" s="104" t="str">
        <f t="shared" si="175"/>
        <v/>
      </c>
      <c r="BP127" s="134" t="str">
        <f t="shared" si="176"/>
        <v/>
      </c>
      <c r="BQ127" s="136" t="str">
        <f t="shared" si="177"/>
        <v/>
      </c>
      <c r="BR127" s="92">
        <f t="shared" si="148"/>
        <v>0</v>
      </c>
      <c r="BS127" s="96">
        <f t="shared" si="149"/>
        <v>0</v>
      </c>
      <c r="BT127" s="100">
        <f t="shared" si="150"/>
        <v>0</v>
      </c>
      <c r="BU127" s="40"/>
      <c r="BV127" s="176" t="str">
        <f t="shared" si="151"/>
        <v/>
      </c>
      <c r="BW127" s="69"/>
      <c r="BX127" s="71"/>
      <c r="BY127" s="23" t="str">
        <f t="shared" si="169"/>
        <v/>
      </c>
      <c r="BZ127" s="93" t="str">
        <f>IF(ISNUMBER(BV127)=FALSE,"",SUM(CC127:CC$129))</f>
        <v/>
      </c>
      <c r="CA127" s="97"/>
      <c r="CB127" s="101"/>
      <c r="CC127" s="104" t="str">
        <f t="shared" si="170"/>
        <v/>
      </c>
      <c r="CD127" s="133" t="str">
        <f t="shared" si="171"/>
        <v/>
      </c>
      <c r="CE127" s="135" t="str">
        <f t="shared" si="172"/>
        <v/>
      </c>
      <c r="CF127" s="92">
        <f t="shared" si="152"/>
        <v>0</v>
      </c>
      <c r="CG127" s="96">
        <f t="shared" si="153"/>
        <v>0</v>
      </c>
      <c r="CH127" s="100">
        <f t="shared" si="154"/>
        <v>0</v>
      </c>
      <c r="CI127" s="40"/>
      <c r="CJ127" s="180" t="str">
        <f t="shared" si="155"/>
        <v/>
      </c>
      <c r="CK127" s="74"/>
      <c r="CL127" s="47"/>
      <c r="CM127" s="25" t="str">
        <f t="shared" si="178"/>
        <v/>
      </c>
      <c r="CN127" s="93" t="str">
        <f>IF(ISNUMBER(CJ127)=FALSE,"",SUM(CQ127:CQ$129))</f>
        <v/>
      </c>
      <c r="CO127" s="97"/>
      <c r="CP127" s="101"/>
      <c r="CQ127" s="104" t="str">
        <f t="shared" si="179"/>
        <v/>
      </c>
      <c r="CR127" s="134" t="str">
        <f t="shared" si="180"/>
        <v/>
      </c>
      <c r="CS127" s="136" t="str">
        <f t="shared" si="181"/>
        <v/>
      </c>
      <c r="CT127" s="92">
        <f t="shared" si="159"/>
        <v>0</v>
      </c>
      <c r="CU127" s="96">
        <f t="shared" si="160"/>
        <v>0</v>
      </c>
      <c r="CV127" s="100">
        <f t="shared" si="161"/>
        <v>0</v>
      </c>
      <c r="CW127" s="40"/>
      <c r="CX127" s="35"/>
    </row>
    <row r="128" spans="1:102" ht="15" customHeight="1">
      <c r="A128" s="42"/>
      <c r="B128" s="327"/>
      <c r="C128" s="207">
        <v>29</v>
      </c>
      <c r="D128" s="229">
        <f t="shared" si="129"/>
        <v>29</v>
      </c>
      <c r="E128" s="259" t="s">
        <v>211</v>
      </c>
      <c r="F128" s="260">
        <v>1975</v>
      </c>
      <c r="G128" s="230">
        <f t="shared" si="130"/>
        <v>1</v>
      </c>
      <c r="H128" s="230"/>
      <c r="I128" s="230">
        <f t="shared" si="162"/>
        <v>8</v>
      </c>
      <c r="J128" s="210">
        <f t="shared" si="173"/>
        <v>0</v>
      </c>
      <c r="K128" s="211">
        <f t="shared" si="166"/>
        <v>0</v>
      </c>
      <c r="L128" s="212">
        <f t="shared" si="133"/>
        <v>0</v>
      </c>
      <c r="M128" s="66"/>
      <c r="N128" s="163" t="str">
        <f t="shared" si="134"/>
        <v/>
      </c>
      <c r="O128" s="69"/>
      <c r="P128" s="217"/>
      <c r="Q128" s="70"/>
      <c r="R128" s="23" t="str">
        <f>IF(S128&gt;0,S128,IF(T128&gt;0,T128,IF(U128&gt;0,U128,"")))</f>
        <v/>
      </c>
      <c r="S128" s="93" t="str">
        <f>IF(ISNUMBER(N128)=FALSE,"",SUM(V128:$V$129))</f>
        <v/>
      </c>
      <c r="T128" s="97"/>
      <c r="U128" s="101"/>
      <c r="V128" s="104" t="str">
        <f t="shared" si="183"/>
        <v/>
      </c>
      <c r="W128" s="133" t="str">
        <f t="shared" si="184"/>
        <v/>
      </c>
      <c r="X128" s="135" t="str">
        <f t="shared" si="185"/>
        <v/>
      </c>
      <c r="Y128" s="92">
        <f t="shared" si="135"/>
        <v>0</v>
      </c>
      <c r="Z128" s="96">
        <f t="shared" si="136"/>
        <v>0</v>
      </c>
      <c r="AA128" s="100">
        <f t="shared" si="137"/>
        <v>0</v>
      </c>
      <c r="AB128" s="40"/>
      <c r="AC128" s="171">
        <f t="shared" si="138"/>
        <v>29</v>
      </c>
      <c r="AD128" s="21" t="s">
        <v>63</v>
      </c>
      <c r="AE128" s="47">
        <v>0.32430555555555551</v>
      </c>
      <c r="AF128" s="21"/>
      <c r="AG128" s="21"/>
      <c r="AH128" s="25" t="str">
        <f t="shared" si="167"/>
        <v/>
      </c>
      <c r="AI128" s="93">
        <f>IF(ISNUMBER(AC128)=FALSE,"",SUM(AL128:AL$129))</f>
        <v>0</v>
      </c>
      <c r="AJ128" s="97"/>
      <c r="AK128" s="101"/>
      <c r="AL128" s="104"/>
      <c r="AM128" s="134"/>
      <c r="AN128" s="136"/>
      <c r="AO128" s="92">
        <f t="shared" si="141"/>
        <v>0</v>
      </c>
      <c r="AP128" s="96">
        <f t="shared" si="142"/>
        <v>0</v>
      </c>
      <c r="AQ128" s="100">
        <f t="shared" si="143"/>
        <v>0</v>
      </c>
      <c r="AR128" s="40"/>
      <c r="AS128" s="236" t="s">
        <v>187</v>
      </c>
      <c r="AT128" s="253" t="s">
        <v>114</v>
      </c>
      <c r="AU128" s="238">
        <v>358</v>
      </c>
      <c r="AV128" s="254">
        <v>1.3368055555555556</v>
      </c>
      <c r="AW128" s="247">
        <v>2</v>
      </c>
      <c r="AX128" s="93">
        <v>2</v>
      </c>
      <c r="AY128" s="97"/>
      <c r="AZ128" s="101"/>
      <c r="BA128" s="104">
        <v>1</v>
      </c>
      <c r="BB128" s="133">
        <v>44</v>
      </c>
      <c r="BC128" s="268">
        <v>2</v>
      </c>
      <c r="BD128" s="92">
        <f t="shared" si="144"/>
        <v>8</v>
      </c>
      <c r="BE128" s="96">
        <f t="shared" si="145"/>
        <v>0</v>
      </c>
      <c r="BF128" s="100">
        <f t="shared" si="146"/>
        <v>0</v>
      </c>
      <c r="BG128" s="40"/>
      <c r="BH128" s="171" t="str">
        <f t="shared" si="147"/>
        <v/>
      </c>
      <c r="BI128" s="74"/>
      <c r="BJ128" s="47"/>
      <c r="BK128" s="25" t="str">
        <f t="shared" si="174"/>
        <v/>
      </c>
      <c r="BL128" s="93" t="str">
        <f>IF(ISNUMBER(BH128)=FALSE,"",SUM(BO128:BO$129))</f>
        <v/>
      </c>
      <c r="BM128" s="97"/>
      <c r="BN128" s="101"/>
      <c r="BO128" s="104" t="str">
        <f t="shared" si="175"/>
        <v/>
      </c>
      <c r="BP128" s="134" t="str">
        <f t="shared" si="176"/>
        <v/>
      </c>
      <c r="BQ128" s="136" t="str">
        <f t="shared" si="177"/>
        <v/>
      </c>
      <c r="BR128" s="92">
        <f t="shared" si="148"/>
        <v>0</v>
      </c>
      <c r="BS128" s="96">
        <f t="shared" si="149"/>
        <v>0</v>
      </c>
      <c r="BT128" s="100">
        <f t="shared" si="150"/>
        <v>0</v>
      </c>
      <c r="BU128" s="40"/>
      <c r="BV128" s="176" t="str">
        <f t="shared" si="151"/>
        <v/>
      </c>
      <c r="BW128" s="69"/>
      <c r="BX128" s="71"/>
      <c r="BY128" s="23" t="str">
        <f t="shared" si="169"/>
        <v/>
      </c>
      <c r="BZ128" s="93" t="str">
        <f>IF(ISNUMBER(BV128)=FALSE,"",SUM(CC128:CC$129))</f>
        <v/>
      </c>
      <c r="CA128" s="97"/>
      <c r="CB128" s="101"/>
      <c r="CC128" s="104" t="str">
        <f t="shared" si="170"/>
        <v/>
      </c>
      <c r="CD128" s="133" t="str">
        <f t="shared" si="171"/>
        <v/>
      </c>
      <c r="CE128" s="135" t="str">
        <f t="shared" si="172"/>
        <v/>
      </c>
      <c r="CF128" s="92">
        <f t="shared" si="152"/>
        <v>0</v>
      </c>
      <c r="CG128" s="96">
        <f t="shared" si="153"/>
        <v>0</v>
      </c>
      <c r="CH128" s="100">
        <f t="shared" si="154"/>
        <v>0</v>
      </c>
      <c r="CI128" s="40"/>
      <c r="CJ128" s="180" t="str">
        <f t="shared" si="155"/>
        <v/>
      </c>
      <c r="CK128" s="74"/>
      <c r="CL128" s="47"/>
      <c r="CM128" s="25" t="str">
        <f t="shared" si="178"/>
        <v/>
      </c>
      <c r="CN128" s="93" t="str">
        <f>IF(ISNUMBER(CJ128)=FALSE,"",SUM(CQ128:CQ$129))</f>
        <v/>
      </c>
      <c r="CO128" s="97"/>
      <c r="CP128" s="101"/>
      <c r="CQ128" s="104" t="str">
        <f t="shared" si="179"/>
        <v/>
      </c>
      <c r="CR128" s="134" t="str">
        <f t="shared" si="180"/>
        <v/>
      </c>
      <c r="CS128" s="136" t="str">
        <f t="shared" si="181"/>
        <v/>
      </c>
      <c r="CT128" s="92">
        <f t="shared" si="159"/>
        <v>0</v>
      </c>
      <c r="CU128" s="96">
        <f t="shared" si="160"/>
        <v>0</v>
      </c>
      <c r="CV128" s="100">
        <f t="shared" si="161"/>
        <v>0</v>
      </c>
      <c r="CW128" s="40"/>
      <c r="CX128" s="35"/>
    </row>
    <row r="129" spans="1:102" ht="15" customHeight="1">
      <c r="A129" s="42"/>
      <c r="B129" s="327"/>
      <c r="C129" s="207">
        <v>30</v>
      </c>
      <c r="D129" s="229">
        <f t="shared" si="129"/>
        <v>30</v>
      </c>
      <c r="E129" s="223" t="s">
        <v>204</v>
      </c>
      <c r="F129" s="230">
        <v>1964</v>
      </c>
      <c r="G129" s="230">
        <f t="shared" si="130"/>
        <v>1</v>
      </c>
      <c r="H129" s="230"/>
      <c r="I129" s="230">
        <f t="shared" si="162"/>
        <v>7</v>
      </c>
      <c r="J129" s="210">
        <f t="shared" si="173"/>
        <v>0</v>
      </c>
      <c r="K129" s="211">
        <f t="shared" si="166"/>
        <v>0</v>
      </c>
      <c r="L129" s="212">
        <f t="shared" si="133"/>
        <v>0</v>
      </c>
      <c r="M129" s="66"/>
      <c r="N129" s="163" t="str">
        <f t="shared" si="134"/>
        <v/>
      </c>
      <c r="O129" s="69"/>
      <c r="P129" s="217"/>
      <c r="Q129" s="70"/>
      <c r="R129" s="23" t="str">
        <f t="shared" si="182"/>
        <v/>
      </c>
      <c r="S129" s="93" t="str">
        <f>IF(ISNUMBER(N129)=FALSE,"",SUM(V129:$V$129))</f>
        <v/>
      </c>
      <c r="T129" s="97"/>
      <c r="U129" s="101"/>
      <c r="V129" s="104" t="str">
        <f t="shared" si="183"/>
        <v/>
      </c>
      <c r="W129" s="133" t="str">
        <f t="shared" si="184"/>
        <v/>
      </c>
      <c r="X129" s="135" t="str">
        <f t="shared" si="185"/>
        <v/>
      </c>
      <c r="Y129" s="92">
        <f t="shared" si="135"/>
        <v>0</v>
      </c>
      <c r="Z129" s="96">
        <f t="shared" si="136"/>
        <v>0</v>
      </c>
      <c r="AA129" s="100">
        <f t="shared" si="137"/>
        <v>0</v>
      </c>
      <c r="AB129" s="40"/>
      <c r="AC129" s="171">
        <f t="shared" si="138"/>
        <v>30</v>
      </c>
      <c r="AD129" s="21" t="s">
        <v>64</v>
      </c>
      <c r="AE129" s="47">
        <v>0.34833333333333327</v>
      </c>
      <c r="AF129" s="21"/>
      <c r="AG129" s="21"/>
      <c r="AH129" s="25" t="str">
        <f t="shared" si="167"/>
        <v/>
      </c>
      <c r="AI129" s="93">
        <f>IF(ISNUMBER(AC129)=FALSE,"",SUM(AL129:AL$129))</f>
        <v>0</v>
      </c>
      <c r="AJ129" s="97"/>
      <c r="AK129" s="101"/>
      <c r="AL129" s="104"/>
      <c r="AM129" s="134"/>
      <c r="AN129" s="136"/>
      <c r="AO129" s="92">
        <f t="shared" si="141"/>
        <v>0</v>
      </c>
      <c r="AP129" s="96">
        <f t="shared" si="142"/>
        <v>0</v>
      </c>
      <c r="AQ129" s="100">
        <f t="shared" si="143"/>
        <v>0</v>
      </c>
      <c r="AR129" s="40"/>
      <c r="AS129" s="236" t="s">
        <v>187</v>
      </c>
      <c r="AT129" s="253" t="s">
        <v>115</v>
      </c>
      <c r="AU129" s="238">
        <v>358</v>
      </c>
      <c r="AV129" s="254">
        <v>1.3368055555555556</v>
      </c>
      <c r="AW129" s="247">
        <v>1</v>
      </c>
      <c r="AX129" s="93">
        <v>1</v>
      </c>
      <c r="AY129" s="97"/>
      <c r="AZ129" s="101"/>
      <c r="BA129" s="104">
        <v>1</v>
      </c>
      <c r="BB129" s="133">
        <v>45</v>
      </c>
      <c r="BC129" s="268">
        <v>1</v>
      </c>
      <c r="BD129" s="92">
        <f t="shared" si="144"/>
        <v>7</v>
      </c>
      <c r="BE129" s="96">
        <f t="shared" si="145"/>
        <v>0</v>
      </c>
      <c r="BF129" s="100">
        <f t="shared" si="146"/>
        <v>0</v>
      </c>
      <c r="BG129" s="40"/>
      <c r="BH129" s="171" t="str">
        <f t="shared" si="147"/>
        <v/>
      </c>
      <c r="BI129" s="74"/>
      <c r="BJ129" s="47"/>
      <c r="BK129" s="25" t="str">
        <f t="shared" si="174"/>
        <v/>
      </c>
      <c r="BL129" s="93" t="str">
        <f>IF(ISNUMBER(BH129)=FALSE,"",SUM(BO129:BO$129))</f>
        <v/>
      </c>
      <c r="BM129" s="97"/>
      <c r="BN129" s="101"/>
      <c r="BO129" s="104" t="str">
        <f t="shared" si="175"/>
        <v/>
      </c>
      <c r="BP129" s="134" t="str">
        <f t="shared" si="176"/>
        <v/>
      </c>
      <c r="BQ129" s="136" t="str">
        <f t="shared" si="177"/>
        <v/>
      </c>
      <c r="BR129" s="92">
        <f t="shared" si="148"/>
        <v>0</v>
      </c>
      <c r="BS129" s="96">
        <f t="shared" si="149"/>
        <v>0</v>
      </c>
      <c r="BT129" s="100">
        <f t="shared" si="150"/>
        <v>0</v>
      </c>
      <c r="BU129" s="40"/>
      <c r="BV129" s="176" t="str">
        <f t="shared" si="151"/>
        <v/>
      </c>
      <c r="BW129" s="69"/>
      <c r="BX129" s="71"/>
      <c r="BY129" s="23" t="str">
        <f t="shared" si="169"/>
        <v/>
      </c>
      <c r="BZ129" s="93" t="str">
        <f>IF(ISNUMBER(BV129)=FALSE,"",SUM(CC129:CC$129))</f>
        <v/>
      </c>
      <c r="CA129" s="97"/>
      <c r="CB129" s="101"/>
      <c r="CC129" s="104" t="str">
        <f t="shared" si="170"/>
        <v/>
      </c>
      <c r="CD129" s="133" t="str">
        <f t="shared" si="171"/>
        <v/>
      </c>
      <c r="CE129" s="135" t="str">
        <f t="shared" si="172"/>
        <v/>
      </c>
      <c r="CF129" s="92">
        <f t="shared" si="152"/>
        <v>0</v>
      </c>
      <c r="CG129" s="96">
        <f t="shared" si="153"/>
        <v>0</v>
      </c>
      <c r="CH129" s="100">
        <f t="shared" si="154"/>
        <v>0</v>
      </c>
      <c r="CI129" s="40"/>
      <c r="CJ129" s="180" t="str">
        <f t="shared" si="155"/>
        <v/>
      </c>
      <c r="CK129" s="74"/>
      <c r="CL129" s="47"/>
      <c r="CM129" s="25" t="str">
        <f t="shared" si="178"/>
        <v/>
      </c>
      <c r="CN129" s="93" t="str">
        <f>IF(ISNUMBER(CJ129)=FALSE,"",SUM(CQ129:CQ$129))</f>
        <v/>
      </c>
      <c r="CO129" s="97"/>
      <c r="CP129" s="101"/>
      <c r="CQ129" s="104" t="str">
        <f t="shared" si="179"/>
        <v/>
      </c>
      <c r="CR129" s="134" t="str">
        <f t="shared" si="180"/>
        <v/>
      </c>
      <c r="CS129" s="136" t="str">
        <f t="shared" si="181"/>
        <v/>
      </c>
      <c r="CT129" s="92">
        <f t="shared" si="159"/>
        <v>0</v>
      </c>
      <c r="CU129" s="96">
        <f t="shared" si="160"/>
        <v>0</v>
      </c>
      <c r="CV129" s="100">
        <f t="shared" si="161"/>
        <v>0</v>
      </c>
      <c r="CW129" s="40"/>
      <c r="CX129" s="35"/>
    </row>
    <row r="130" spans="1:102" ht="15" customHeight="1">
      <c r="A130" s="42"/>
      <c r="B130" s="327"/>
      <c r="C130" s="207">
        <v>31</v>
      </c>
      <c r="D130" s="229">
        <f t="shared" si="129"/>
        <v>31</v>
      </c>
      <c r="E130" s="207" t="s">
        <v>34</v>
      </c>
      <c r="F130" s="207">
        <v>1984</v>
      </c>
      <c r="G130" s="230">
        <f t="shared" si="130"/>
        <v>2</v>
      </c>
      <c r="H130" s="230"/>
      <c r="I130" s="230">
        <f t="shared" si="162"/>
        <v>4</v>
      </c>
      <c r="J130" s="210">
        <f t="shared" si="173"/>
        <v>3</v>
      </c>
      <c r="K130" s="211">
        <f t="shared" si="166"/>
        <v>0</v>
      </c>
      <c r="L130" s="212">
        <f t="shared" si="133"/>
        <v>0</v>
      </c>
      <c r="M130" s="66"/>
      <c r="N130" s="163" t="str">
        <f t="shared" si="134"/>
        <v/>
      </c>
      <c r="O130" s="69"/>
      <c r="P130" s="217"/>
      <c r="Q130" s="70"/>
      <c r="R130" s="51" t="str">
        <f t="shared" si="182"/>
        <v/>
      </c>
      <c r="S130" s="93"/>
      <c r="T130" s="97" t="str">
        <f>IF(ISNUMBER(N130)=FALSE,"",SUM(V130:$V$144))</f>
        <v/>
      </c>
      <c r="U130" s="101"/>
      <c r="V130" s="104" t="str">
        <f t="shared" si="183"/>
        <v/>
      </c>
      <c r="W130" s="133" t="str">
        <f t="shared" si="184"/>
        <v/>
      </c>
      <c r="X130" s="135" t="str">
        <f t="shared" si="185"/>
        <v/>
      </c>
      <c r="Y130" s="92">
        <f t="shared" si="135"/>
        <v>0</v>
      </c>
      <c r="Z130" s="96">
        <f t="shared" si="136"/>
        <v>0</v>
      </c>
      <c r="AA130" s="100">
        <f t="shared" si="137"/>
        <v>0</v>
      </c>
      <c r="AB130" s="40"/>
      <c r="AC130" s="171">
        <f t="shared" si="138"/>
        <v>31</v>
      </c>
      <c r="AD130" s="21" t="s">
        <v>65</v>
      </c>
      <c r="AE130" s="47">
        <v>0.34833333333333327</v>
      </c>
      <c r="AF130" s="21"/>
      <c r="AG130" s="21"/>
      <c r="AH130" s="48" t="str">
        <f t="shared" si="167"/>
        <v/>
      </c>
      <c r="AI130" s="93"/>
      <c r="AJ130" s="97">
        <f>IF(ISNUMBER(AC130)=FALSE,"",SUM(AL130:AL$144))</f>
        <v>0</v>
      </c>
      <c r="AK130" s="101"/>
      <c r="AL130" s="104"/>
      <c r="AM130" s="134"/>
      <c r="AN130" s="136"/>
      <c r="AO130" s="92">
        <f t="shared" si="141"/>
        <v>0</v>
      </c>
      <c r="AP130" s="96">
        <f t="shared" si="142"/>
        <v>0</v>
      </c>
      <c r="AQ130" s="100">
        <f t="shared" si="143"/>
        <v>0</v>
      </c>
      <c r="AR130" s="40"/>
      <c r="AS130" s="236">
        <v>31</v>
      </c>
      <c r="AT130" s="253" t="s">
        <v>116</v>
      </c>
      <c r="AU130" s="238">
        <v>354</v>
      </c>
      <c r="AV130" s="254">
        <v>1.3541666666666667</v>
      </c>
      <c r="AW130" s="248">
        <v>15</v>
      </c>
      <c r="AX130" s="93"/>
      <c r="AY130" s="97">
        <v>15</v>
      </c>
      <c r="AZ130" s="101"/>
      <c r="BA130" s="104">
        <v>1</v>
      </c>
      <c r="BB130" s="133">
        <v>48</v>
      </c>
      <c r="BC130" s="270">
        <v>15</v>
      </c>
      <c r="BD130" s="92">
        <f t="shared" si="144"/>
        <v>6</v>
      </c>
      <c r="BE130" s="96">
        <f t="shared" si="145"/>
        <v>0</v>
      </c>
      <c r="BF130" s="100">
        <f t="shared" si="146"/>
        <v>0</v>
      </c>
      <c r="BG130" s="40"/>
      <c r="BH130" s="171" t="str">
        <f t="shared" si="147"/>
        <v/>
      </c>
      <c r="BI130" s="74"/>
      <c r="BJ130" s="47"/>
      <c r="BK130" s="48" t="str">
        <f t="shared" si="174"/>
        <v/>
      </c>
      <c r="BL130" s="93"/>
      <c r="BM130" s="97" t="str">
        <f>IF(ISNUMBER(BH130)=FALSE,"",SUM(BO130:BO$144))</f>
        <v/>
      </c>
      <c r="BN130" s="101"/>
      <c r="BO130" s="104" t="str">
        <f t="shared" si="175"/>
        <v/>
      </c>
      <c r="BP130" s="134" t="str">
        <f t="shared" si="176"/>
        <v/>
      </c>
      <c r="BQ130" s="136" t="str">
        <f t="shared" si="177"/>
        <v/>
      </c>
      <c r="BR130" s="92">
        <f t="shared" si="148"/>
        <v>0</v>
      </c>
      <c r="BS130" s="96">
        <f t="shared" si="149"/>
        <v>0</v>
      </c>
      <c r="BT130" s="100">
        <f t="shared" si="150"/>
        <v>0</v>
      </c>
      <c r="BU130" s="40"/>
      <c r="BV130" s="176" t="str">
        <f t="shared" si="151"/>
        <v/>
      </c>
      <c r="BW130" s="69"/>
      <c r="BX130" s="71"/>
      <c r="BY130" s="51" t="str">
        <f t="shared" si="169"/>
        <v/>
      </c>
      <c r="BZ130" s="93"/>
      <c r="CA130" s="97" t="str">
        <f>IF(ISNUMBER(BV130)=FALSE,"",SUM(CC130:CC$144))</f>
        <v/>
      </c>
      <c r="CB130" s="101"/>
      <c r="CC130" s="104" t="str">
        <f t="shared" si="170"/>
        <v/>
      </c>
      <c r="CD130" s="133" t="str">
        <f t="shared" si="171"/>
        <v/>
      </c>
      <c r="CE130" s="135" t="str">
        <f t="shared" si="172"/>
        <v/>
      </c>
      <c r="CF130" s="92">
        <f t="shared" si="152"/>
        <v>0</v>
      </c>
      <c r="CG130" s="96">
        <f t="shared" si="153"/>
        <v>0</v>
      </c>
      <c r="CH130" s="100">
        <f t="shared" si="154"/>
        <v>0</v>
      </c>
      <c r="CI130" s="40"/>
      <c r="CJ130" s="180" t="str">
        <f t="shared" si="155"/>
        <v/>
      </c>
      <c r="CK130" s="74"/>
      <c r="CL130" s="47"/>
      <c r="CM130" s="48" t="str">
        <f t="shared" si="178"/>
        <v/>
      </c>
      <c r="CN130" s="93"/>
      <c r="CO130" s="97" t="str">
        <f>IF(ISNUMBER(CJ130)=FALSE,"",SUM(CQ130:CQ$144))</f>
        <v/>
      </c>
      <c r="CP130" s="101"/>
      <c r="CQ130" s="104" t="str">
        <f t="shared" si="179"/>
        <v/>
      </c>
      <c r="CR130" s="134" t="str">
        <f t="shared" si="180"/>
        <v/>
      </c>
      <c r="CS130" s="136" t="str">
        <f t="shared" si="181"/>
        <v/>
      </c>
      <c r="CT130" s="92">
        <f t="shared" si="159"/>
        <v>0</v>
      </c>
      <c r="CU130" s="96">
        <f t="shared" si="160"/>
        <v>0</v>
      </c>
      <c r="CV130" s="100">
        <f t="shared" si="161"/>
        <v>0</v>
      </c>
      <c r="CW130" s="40"/>
      <c r="CX130" s="35"/>
    </row>
    <row r="131" spans="1:102" ht="15" customHeight="1">
      <c r="A131" s="42"/>
      <c r="B131" s="327"/>
      <c r="C131" s="207">
        <v>32</v>
      </c>
      <c r="D131" s="229">
        <f t="shared" si="129"/>
        <v>32</v>
      </c>
      <c r="E131" s="209" t="s">
        <v>44</v>
      </c>
      <c r="F131" s="207">
        <v>1982</v>
      </c>
      <c r="G131" s="230">
        <f t="shared" si="130"/>
        <v>2</v>
      </c>
      <c r="H131" s="230"/>
      <c r="I131" s="230">
        <f t="shared" si="162"/>
        <v>4</v>
      </c>
      <c r="J131" s="210">
        <f t="shared" si="173"/>
        <v>0</v>
      </c>
      <c r="K131" s="211">
        <f t="shared" si="166"/>
        <v>0</v>
      </c>
      <c r="L131" s="212">
        <f t="shared" si="133"/>
        <v>0</v>
      </c>
      <c r="M131" s="66"/>
      <c r="N131" s="163" t="str">
        <f t="shared" si="134"/>
        <v/>
      </c>
      <c r="O131" s="69"/>
      <c r="P131" s="217"/>
      <c r="Q131" s="70"/>
      <c r="R131" s="51" t="str">
        <f t="shared" si="182"/>
        <v/>
      </c>
      <c r="S131" s="93"/>
      <c r="T131" s="97" t="str">
        <f>IF(ISNUMBER(N131)=FALSE,"",SUM(V131:$V$144))</f>
        <v/>
      </c>
      <c r="U131" s="101"/>
      <c r="V131" s="104" t="str">
        <f t="shared" si="183"/>
        <v/>
      </c>
      <c r="W131" s="133" t="str">
        <f t="shared" si="184"/>
        <v/>
      </c>
      <c r="X131" s="135" t="str">
        <f t="shared" si="185"/>
        <v/>
      </c>
      <c r="Y131" s="92">
        <f t="shared" si="135"/>
        <v>0</v>
      </c>
      <c r="Z131" s="96">
        <f t="shared" si="136"/>
        <v>0</v>
      </c>
      <c r="AA131" s="100">
        <f t="shared" si="137"/>
        <v>0</v>
      </c>
      <c r="AB131" s="40"/>
      <c r="AC131" s="171">
        <f t="shared" si="138"/>
        <v>32</v>
      </c>
      <c r="AD131" s="21" t="s">
        <v>66</v>
      </c>
      <c r="AE131" s="47">
        <v>0.3604398148148148</v>
      </c>
      <c r="AF131" s="21"/>
      <c r="AG131" s="21"/>
      <c r="AH131" s="48" t="str">
        <f t="shared" si="167"/>
        <v/>
      </c>
      <c r="AI131" s="93"/>
      <c r="AJ131" s="97">
        <f>IF(ISNUMBER(AC131)=FALSE,"",SUM(AL131:AL$144))</f>
        <v>0</v>
      </c>
      <c r="AK131" s="101"/>
      <c r="AL131" s="104"/>
      <c r="AM131" s="134"/>
      <c r="AN131" s="136"/>
      <c r="AO131" s="92">
        <f t="shared" si="141"/>
        <v>0</v>
      </c>
      <c r="AP131" s="96">
        <f t="shared" si="142"/>
        <v>0</v>
      </c>
      <c r="AQ131" s="100">
        <f t="shared" si="143"/>
        <v>0</v>
      </c>
      <c r="AR131" s="40"/>
      <c r="AS131" s="236">
        <v>32</v>
      </c>
      <c r="AT131" s="253" t="s">
        <v>117</v>
      </c>
      <c r="AU131" s="238">
        <v>362</v>
      </c>
      <c r="AV131" s="254">
        <v>1.3569444444444445</v>
      </c>
      <c r="AW131" s="248">
        <v>14</v>
      </c>
      <c r="AX131" s="93"/>
      <c r="AY131" s="97">
        <v>14</v>
      </c>
      <c r="AZ131" s="101"/>
      <c r="BA131" s="104">
        <v>1</v>
      </c>
      <c r="BB131" s="133">
        <v>49</v>
      </c>
      <c r="BC131" s="270">
        <v>14</v>
      </c>
      <c r="BD131" s="92">
        <f t="shared" si="144"/>
        <v>5</v>
      </c>
      <c r="BE131" s="96">
        <f t="shared" si="145"/>
        <v>0</v>
      </c>
      <c r="BF131" s="100">
        <f t="shared" si="146"/>
        <v>0</v>
      </c>
      <c r="BG131" s="40"/>
      <c r="BH131" s="171" t="str">
        <f t="shared" si="147"/>
        <v/>
      </c>
      <c r="BI131" s="74"/>
      <c r="BJ131" s="47"/>
      <c r="BK131" s="48" t="str">
        <f t="shared" si="174"/>
        <v/>
      </c>
      <c r="BL131" s="93"/>
      <c r="BM131" s="97" t="str">
        <f>IF(ISNUMBER(BH131)=FALSE,"",SUM(BO131:BO$144))</f>
        <v/>
      </c>
      <c r="BN131" s="101"/>
      <c r="BO131" s="104" t="str">
        <f t="shared" si="175"/>
        <v/>
      </c>
      <c r="BP131" s="134" t="str">
        <f t="shared" si="176"/>
        <v/>
      </c>
      <c r="BQ131" s="136" t="str">
        <f t="shared" si="177"/>
        <v/>
      </c>
      <c r="BR131" s="92">
        <f t="shared" si="148"/>
        <v>0</v>
      </c>
      <c r="BS131" s="96">
        <f t="shared" si="149"/>
        <v>0</v>
      </c>
      <c r="BT131" s="100">
        <f t="shared" si="150"/>
        <v>0</v>
      </c>
      <c r="BU131" s="40"/>
      <c r="BV131" s="176" t="str">
        <f t="shared" si="151"/>
        <v/>
      </c>
      <c r="BW131" s="69"/>
      <c r="BX131" s="71"/>
      <c r="BY131" s="51" t="str">
        <f t="shared" si="169"/>
        <v/>
      </c>
      <c r="BZ131" s="93"/>
      <c r="CA131" s="97" t="str">
        <f>IF(ISNUMBER(BV131)=FALSE,"",SUM(CC131:CC$144))</f>
        <v/>
      </c>
      <c r="CB131" s="101"/>
      <c r="CC131" s="104" t="str">
        <f t="shared" si="170"/>
        <v/>
      </c>
      <c r="CD131" s="133" t="str">
        <f t="shared" si="171"/>
        <v/>
      </c>
      <c r="CE131" s="135" t="str">
        <f t="shared" si="172"/>
        <v/>
      </c>
      <c r="CF131" s="92">
        <f t="shared" si="152"/>
        <v>0</v>
      </c>
      <c r="CG131" s="96">
        <f t="shared" si="153"/>
        <v>0</v>
      </c>
      <c r="CH131" s="100">
        <f t="shared" si="154"/>
        <v>0</v>
      </c>
      <c r="CI131" s="40"/>
      <c r="CJ131" s="180" t="str">
        <f t="shared" si="155"/>
        <v/>
      </c>
      <c r="CK131" s="74"/>
      <c r="CL131" s="47"/>
      <c r="CM131" s="48" t="str">
        <f t="shared" si="178"/>
        <v/>
      </c>
      <c r="CN131" s="93"/>
      <c r="CO131" s="97" t="str">
        <f>IF(ISNUMBER(CJ131)=FALSE,"",SUM(CQ131:CQ$144))</f>
        <v/>
      </c>
      <c r="CP131" s="101"/>
      <c r="CQ131" s="104" t="str">
        <f t="shared" si="179"/>
        <v/>
      </c>
      <c r="CR131" s="134" t="str">
        <f t="shared" si="180"/>
        <v/>
      </c>
      <c r="CS131" s="136" t="str">
        <f t="shared" si="181"/>
        <v/>
      </c>
      <c r="CT131" s="92">
        <f t="shared" si="159"/>
        <v>0</v>
      </c>
      <c r="CU131" s="96">
        <f t="shared" si="160"/>
        <v>0</v>
      </c>
      <c r="CV131" s="100">
        <f t="shared" si="161"/>
        <v>0</v>
      </c>
      <c r="CW131" s="40"/>
      <c r="CX131" s="35"/>
    </row>
    <row r="132" spans="1:102" ht="15" customHeight="1">
      <c r="A132" s="42"/>
      <c r="B132" s="327"/>
      <c r="C132" s="207">
        <v>33</v>
      </c>
      <c r="D132" s="229">
        <f t="shared" si="129"/>
        <v>33</v>
      </c>
      <c r="E132" s="259" t="s">
        <v>212</v>
      </c>
      <c r="F132" s="260">
        <v>1982</v>
      </c>
      <c r="G132" s="230">
        <f t="shared" si="130"/>
        <v>1</v>
      </c>
      <c r="H132" s="230"/>
      <c r="I132" s="230">
        <f t="shared" si="162"/>
        <v>3</v>
      </c>
      <c r="J132" s="210">
        <f t="shared" si="173"/>
        <v>0</v>
      </c>
      <c r="K132" s="211">
        <f t="shared" si="166"/>
        <v>0</v>
      </c>
      <c r="L132" s="212">
        <f t="shared" si="133"/>
        <v>0</v>
      </c>
      <c r="M132" s="66"/>
      <c r="N132" s="163" t="str">
        <f t="shared" si="134"/>
        <v/>
      </c>
      <c r="O132" s="69"/>
      <c r="P132" s="217"/>
      <c r="Q132" s="70"/>
      <c r="R132" s="51" t="str">
        <f t="shared" si="182"/>
        <v/>
      </c>
      <c r="S132" s="93"/>
      <c r="T132" s="97" t="str">
        <f>IF(ISNUMBER(N132)=FALSE,"",SUM(V132:$V$144))</f>
        <v/>
      </c>
      <c r="U132" s="101"/>
      <c r="V132" s="104" t="str">
        <f t="shared" si="183"/>
        <v/>
      </c>
      <c r="W132" s="133" t="str">
        <f t="shared" si="184"/>
        <v/>
      </c>
      <c r="X132" s="135" t="str">
        <f t="shared" si="185"/>
        <v/>
      </c>
      <c r="Y132" s="92">
        <f t="shared" si="135"/>
        <v>0</v>
      </c>
      <c r="Z132" s="96">
        <f t="shared" si="136"/>
        <v>0</v>
      </c>
      <c r="AA132" s="100">
        <f t="shared" si="137"/>
        <v>0</v>
      </c>
      <c r="AB132" s="40"/>
      <c r="AC132" s="171" t="str">
        <f t="shared" si="138"/>
        <v/>
      </c>
      <c r="AD132" s="21"/>
      <c r="AE132" s="47"/>
      <c r="AF132" s="21"/>
      <c r="AG132" s="21"/>
      <c r="AH132" s="48" t="str">
        <f t="shared" si="167"/>
        <v/>
      </c>
      <c r="AI132" s="93"/>
      <c r="AJ132" s="97" t="str">
        <f>IF(ISNUMBER(AC132)=FALSE,"",SUM(AL132:AL$144))</f>
        <v/>
      </c>
      <c r="AK132" s="101"/>
      <c r="AL132" s="104" t="str">
        <f t="shared" ref="AL132:AL191" si="186">IF(ISNUMBER(AC132)=FALSE,"",1)</f>
        <v/>
      </c>
      <c r="AM132" s="134" t="str">
        <f t="shared" ref="AM132:AM176" si="187">IF(ISNUMBER(AC132)=FALSE,"",SUMIF($E$100:$E$191,AD132,$D$100:$D$191))</f>
        <v/>
      </c>
      <c r="AN132" s="136" t="str">
        <f t="shared" ref="AN132:AN138" si="188">IF(ISNUMBER(AC132)=FALSE,"",IF(SUMIF($E$50:$E$88,AD132,$I$50:$I$88)&gt;0,SUMIF($E$50:$E$88,AD132,$I$50:$I$88),IF(SUMIF($E$50:$E$88,AD132,$J$50:$J$88)&gt;0,SUMIF($E$50:$E$88,AD132,$J$50:$J$88),IF(SUMIF($E$50:$E$88,AD132,$K$50:$K$88)&gt;0,SUMIF($E$50:$E$88,AD132,$K$50:$K$88),SUMIF($E$50:$E$88,AD132,$L$50:$L$88)))))</f>
        <v/>
      </c>
      <c r="AO132" s="92">
        <f t="shared" si="141"/>
        <v>0</v>
      </c>
      <c r="AP132" s="96">
        <f t="shared" si="142"/>
        <v>0</v>
      </c>
      <c r="AQ132" s="100">
        <f t="shared" si="143"/>
        <v>0</v>
      </c>
      <c r="AR132" s="40"/>
      <c r="AS132" s="236">
        <v>33</v>
      </c>
      <c r="AT132" s="237" t="s">
        <v>78</v>
      </c>
      <c r="AU132" s="238">
        <v>357</v>
      </c>
      <c r="AV132" s="254">
        <v>1.3763888888888889</v>
      </c>
      <c r="AW132" s="248">
        <v>13</v>
      </c>
      <c r="AX132" s="93"/>
      <c r="AY132" s="97">
        <v>13</v>
      </c>
      <c r="AZ132" s="101"/>
      <c r="BA132" s="104">
        <v>1</v>
      </c>
      <c r="BB132" s="133">
        <v>50</v>
      </c>
      <c r="BC132" s="270">
        <v>13</v>
      </c>
      <c r="BD132" s="92">
        <f t="shared" si="144"/>
        <v>0</v>
      </c>
      <c r="BE132" s="96">
        <f t="shared" si="145"/>
        <v>0</v>
      </c>
      <c r="BF132" s="100">
        <f t="shared" si="146"/>
        <v>0</v>
      </c>
      <c r="BG132" s="40"/>
      <c r="BH132" s="171" t="str">
        <f t="shared" si="147"/>
        <v/>
      </c>
      <c r="BI132" s="74"/>
      <c r="BJ132" s="47"/>
      <c r="BK132" s="48" t="str">
        <f t="shared" si="174"/>
        <v/>
      </c>
      <c r="BL132" s="93"/>
      <c r="BM132" s="97" t="str">
        <f>IF(ISNUMBER(BH132)=FALSE,"",SUM(BO132:BO$144))</f>
        <v/>
      </c>
      <c r="BN132" s="101"/>
      <c r="BO132" s="104" t="str">
        <f t="shared" si="175"/>
        <v/>
      </c>
      <c r="BP132" s="134" t="str">
        <f t="shared" si="176"/>
        <v/>
      </c>
      <c r="BQ132" s="136" t="str">
        <f t="shared" si="177"/>
        <v/>
      </c>
      <c r="BR132" s="92">
        <f t="shared" si="148"/>
        <v>0</v>
      </c>
      <c r="BS132" s="96">
        <f t="shared" si="149"/>
        <v>0</v>
      </c>
      <c r="BT132" s="100">
        <f t="shared" si="150"/>
        <v>0</v>
      </c>
      <c r="BU132" s="40"/>
      <c r="BV132" s="176" t="str">
        <f t="shared" si="151"/>
        <v/>
      </c>
      <c r="BW132" s="69"/>
      <c r="BX132" s="71"/>
      <c r="BY132" s="51" t="str">
        <f t="shared" si="169"/>
        <v/>
      </c>
      <c r="BZ132" s="93"/>
      <c r="CA132" s="97" t="str">
        <f>IF(ISNUMBER(BV132)=FALSE,"",SUM(CC132:CC$144))</f>
        <v/>
      </c>
      <c r="CB132" s="101"/>
      <c r="CC132" s="104" t="str">
        <f t="shared" si="170"/>
        <v/>
      </c>
      <c r="CD132" s="133" t="str">
        <f t="shared" si="171"/>
        <v/>
      </c>
      <c r="CE132" s="135" t="str">
        <f t="shared" si="172"/>
        <v/>
      </c>
      <c r="CF132" s="92">
        <f t="shared" si="152"/>
        <v>0</v>
      </c>
      <c r="CG132" s="96">
        <f t="shared" si="153"/>
        <v>0</v>
      </c>
      <c r="CH132" s="100">
        <f t="shared" si="154"/>
        <v>0</v>
      </c>
      <c r="CI132" s="40"/>
      <c r="CJ132" s="180" t="str">
        <f t="shared" si="155"/>
        <v/>
      </c>
      <c r="CK132" s="74"/>
      <c r="CL132" s="47"/>
      <c r="CM132" s="48" t="str">
        <f t="shared" si="178"/>
        <v/>
      </c>
      <c r="CN132" s="93"/>
      <c r="CO132" s="97" t="str">
        <f>IF(ISNUMBER(CJ132)=FALSE,"",SUM(CQ132:CQ$144))</f>
        <v/>
      </c>
      <c r="CP132" s="101"/>
      <c r="CQ132" s="104" t="str">
        <f t="shared" si="179"/>
        <v/>
      </c>
      <c r="CR132" s="134" t="str">
        <f t="shared" si="180"/>
        <v/>
      </c>
      <c r="CS132" s="136" t="str">
        <f t="shared" si="181"/>
        <v/>
      </c>
      <c r="CT132" s="92">
        <f t="shared" si="159"/>
        <v>0</v>
      </c>
      <c r="CU132" s="96">
        <f t="shared" si="160"/>
        <v>0</v>
      </c>
      <c r="CV132" s="100">
        <f t="shared" si="161"/>
        <v>0</v>
      </c>
      <c r="CW132" s="40"/>
      <c r="CX132" s="35"/>
    </row>
    <row r="133" spans="1:102" ht="15" customHeight="1">
      <c r="A133" s="42"/>
      <c r="B133" s="327"/>
      <c r="C133" s="207">
        <v>34</v>
      </c>
      <c r="D133" s="229">
        <f t="shared" si="129"/>
        <v>34</v>
      </c>
      <c r="E133" s="259" t="s">
        <v>213</v>
      </c>
      <c r="F133" s="260">
        <v>1992</v>
      </c>
      <c r="G133" s="230">
        <f t="shared" si="130"/>
        <v>1</v>
      </c>
      <c r="H133" s="230"/>
      <c r="I133" s="230">
        <f t="shared" si="162"/>
        <v>2</v>
      </c>
      <c r="J133" s="210">
        <f t="shared" si="173"/>
        <v>0</v>
      </c>
      <c r="K133" s="211">
        <f t="shared" si="166"/>
        <v>0</v>
      </c>
      <c r="L133" s="212">
        <f t="shared" si="133"/>
        <v>0</v>
      </c>
      <c r="M133" s="66"/>
      <c r="N133" s="163" t="str">
        <f t="shared" si="134"/>
        <v/>
      </c>
      <c r="O133" s="69"/>
      <c r="P133" s="217"/>
      <c r="Q133" s="70"/>
      <c r="R133" s="51" t="str">
        <f t="shared" si="182"/>
        <v/>
      </c>
      <c r="S133" s="93"/>
      <c r="T133" s="97" t="str">
        <f>IF(ISNUMBER(N133)=FALSE,"",SUM(V133:$V$144))</f>
        <v/>
      </c>
      <c r="U133" s="101"/>
      <c r="V133" s="104" t="str">
        <f t="shared" si="183"/>
        <v/>
      </c>
      <c r="W133" s="133" t="str">
        <f t="shared" si="184"/>
        <v/>
      </c>
      <c r="X133" s="135" t="str">
        <f t="shared" si="185"/>
        <v/>
      </c>
      <c r="Y133" s="92">
        <f t="shared" si="135"/>
        <v>0</v>
      </c>
      <c r="Z133" s="96">
        <f t="shared" si="136"/>
        <v>0</v>
      </c>
      <c r="AA133" s="100">
        <f t="shared" si="137"/>
        <v>0</v>
      </c>
      <c r="AB133" s="40"/>
      <c r="AC133" s="171" t="str">
        <f t="shared" si="138"/>
        <v/>
      </c>
      <c r="AD133" s="21"/>
      <c r="AE133" s="47"/>
      <c r="AF133" s="47"/>
      <c r="AG133" s="47"/>
      <c r="AH133" s="48" t="str">
        <f t="shared" si="167"/>
        <v/>
      </c>
      <c r="AI133" s="93"/>
      <c r="AJ133" s="97" t="str">
        <f>IF(ISNUMBER(AC133)=FALSE,"",SUM(AL133:AL$144))</f>
        <v/>
      </c>
      <c r="AK133" s="101"/>
      <c r="AL133" s="104" t="str">
        <f t="shared" si="186"/>
        <v/>
      </c>
      <c r="AM133" s="134" t="str">
        <f t="shared" si="187"/>
        <v/>
      </c>
      <c r="AN133" s="136" t="str">
        <f t="shared" si="188"/>
        <v/>
      </c>
      <c r="AO133" s="92">
        <f t="shared" si="141"/>
        <v>0</v>
      </c>
      <c r="AP133" s="96">
        <f t="shared" si="142"/>
        <v>0</v>
      </c>
      <c r="AQ133" s="100">
        <f t="shared" si="143"/>
        <v>0</v>
      </c>
      <c r="AR133" s="40"/>
      <c r="AS133" s="236">
        <v>34</v>
      </c>
      <c r="AT133" s="253" t="s">
        <v>43</v>
      </c>
      <c r="AU133" s="238">
        <v>361</v>
      </c>
      <c r="AV133" s="254">
        <v>1.4243055555555555</v>
      </c>
      <c r="AW133" s="248">
        <v>12</v>
      </c>
      <c r="AX133" s="93"/>
      <c r="AY133" s="97">
        <v>12</v>
      </c>
      <c r="AZ133" s="101"/>
      <c r="BA133" s="104">
        <v>1</v>
      </c>
      <c r="BB133" s="133">
        <v>18</v>
      </c>
      <c r="BC133" s="135">
        <v>6</v>
      </c>
      <c r="BD133" s="92">
        <f t="shared" si="144"/>
        <v>4</v>
      </c>
      <c r="BE133" s="96">
        <f t="shared" si="145"/>
        <v>0</v>
      </c>
      <c r="BF133" s="100">
        <f t="shared" si="146"/>
        <v>0</v>
      </c>
      <c r="BG133" s="40"/>
      <c r="BH133" s="171" t="str">
        <f t="shared" si="147"/>
        <v/>
      </c>
      <c r="BI133" s="74"/>
      <c r="BJ133" s="47"/>
      <c r="BK133" s="48" t="str">
        <f t="shared" si="174"/>
        <v/>
      </c>
      <c r="BL133" s="93"/>
      <c r="BM133" s="97" t="str">
        <f>IF(ISNUMBER(BH133)=FALSE,"",SUM(BO133:BO$144))</f>
        <v/>
      </c>
      <c r="BN133" s="101"/>
      <c r="BO133" s="104" t="str">
        <f t="shared" si="175"/>
        <v/>
      </c>
      <c r="BP133" s="134" t="str">
        <f t="shared" si="176"/>
        <v/>
      </c>
      <c r="BQ133" s="136" t="str">
        <f t="shared" si="177"/>
        <v/>
      </c>
      <c r="BR133" s="92">
        <f t="shared" si="148"/>
        <v>0</v>
      </c>
      <c r="BS133" s="96">
        <f t="shared" si="149"/>
        <v>0</v>
      </c>
      <c r="BT133" s="100">
        <f t="shared" si="150"/>
        <v>0</v>
      </c>
      <c r="BU133" s="40"/>
      <c r="BV133" s="176" t="str">
        <f t="shared" si="151"/>
        <v/>
      </c>
      <c r="BW133" s="69"/>
      <c r="BX133" s="71"/>
      <c r="BY133" s="51" t="str">
        <f t="shared" si="169"/>
        <v/>
      </c>
      <c r="BZ133" s="93"/>
      <c r="CA133" s="97" t="str">
        <f>IF(ISNUMBER(BV133)=FALSE,"",SUM(CC133:CC$144))</f>
        <v/>
      </c>
      <c r="CB133" s="101"/>
      <c r="CC133" s="104" t="str">
        <f t="shared" si="170"/>
        <v/>
      </c>
      <c r="CD133" s="133" t="str">
        <f t="shared" si="171"/>
        <v/>
      </c>
      <c r="CE133" s="135" t="str">
        <f t="shared" si="172"/>
        <v/>
      </c>
      <c r="CF133" s="92">
        <f t="shared" si="152"/>
        <v>0</v>
      </c>
      <c r="CG133" s="96">
        <f t="shared" si="153"/>
        <v>0</v>
      </c>
      <c r="CH133" s="100">
        <f t="shared" si="154"/>
        <v>0</v>
      </c>
      <c r="CI133" s="40"/>
      <c r="CJ133" s="180" t="str">
        <f t="shared" si="155"/>
        <v/>
      </c>
      <c r="CK133" s="74"/>
      <c r="CL133" s="47"/>
      <c r="CM133" s="48" t="str">
        <f t="shared" si="178"/>
        <v/>
      </c>
      <c r="CN133" s="93"/>
      <c r="CO133" s="97" t="str">
        <f>IF(ISNUMBER(CJ133)=FALSE,"",SUM(CQ133:CQ$144))</f>
        <v/>
      </c>
      <c r="CP133" s="101"/>
      <c r="CQ133" s="104" t="str">
        <f t="shared" si="179"/>
        <v/>
      </c>
      <c r="CR133" s="134" t="str">
        <f t="shared" si="180"/>
        <v/>
      </c>
      <c r="CS133" s="136" t="str">
        <f t="shared" si="181"/>
        <v/>
      </c>
      <c r="CT133" s="92">
        <f t="shared" si="159"/>
        <v>0</v>
      </c>
      <c r="CU133" s="96">
        <f t="shared" si="160"/>
        <v>0</v>
      </c>
      <c r="CV133" s="100">
        <f t="shared" si="161"/>
        <v>0</v>
      </c>
      <c r="CW133" s="40"/>
      <c r="CX133" s="35"/>
    </row>
    <row r="134" spans="1:102" ht="15" customHeight="1">
      <c r="A134" s="42"/>
      <c r="B134" s="327"/>
      <c r="C134" s="207">
        <v>35</v>
      </c>
      <c r="D134" s="229">
        <f t="shared" si="129"/>
        <v>35</v>
      </c>
      <c r="E134" s="223" t="s">
        <v>196</v>
      </c>
      <c r="F134" s="230">
        <v>1959</v>
      </c>
      <c r="G134" s="230">
        <f t="shared" si="130"/>
        <v>1</v>
      </c>
      <c r="H134" s="230"/>
      <c r="I134" s="230">
        <f t="shared" si="162"/>
        <v>2</v>
      </c>
      <c r="J134" s="210">
        <f t="shared" si="173"/>
        <v>0</v>
      </c>
      <c r="K134" s="211">
        <f t="shared" si="166"/>
        <v>0</v>
      </c>
      <c r="L134" s="212">
        <f t="shared" si="133"/>
        <v>0</v>
      </c>
      <c r="M134" s="66"/>
      <c r="N134" s="163" t="str">
        <f t="shared" si="134"/>
        <v/>
      </c>
      <c r="O134" s="69"/>
      <c r="P134" s="217"/>
      <c r="Q134" s="70"/>
      <c r="R134" s="51" t="str">
        <f t="shared" si="182"/>
        <v/>
      </c>
      <c r="S134" s="93"/>
      <c r="T134" s="97" t="str">
        <f>IF(ISNUMBER(N134)=FALSE,"",SUM(V134:$V$144))</f>
        <v/>
      </c>
      <c r="U134" s="101"/>
      <c r="V134" s="104" t="str">
        <f t="shared" si="183"/>
        <v/>
      </c>
      <c r="W134" s="133" t="str">
        <f t="shared" si="184"/>
        <v/>
      </c>
      <c r="X134" s="135" t="str">
        <f t="shared" si="185"/>
        <v/>
      </c>
      <c r="Y134" s="92">
        <f t="shared" si="135"/>
        <v>0</v>
      </c>
      <c r="Z134" s="96">
        <f t="shared" si="136"/>
        <v>0</v>
      </c>
      <c r="AA134" s="100">
        <f t="shared" si="137"/>
        <v>0</v>
      </c>
      <c r="AB134" s="40"/>
      <c r="AC134" s="171" t="str">
        <f t="shared" si="138"/>
        <v/>
      </c>
      <c r="AD134" s="21"/>
      <c r="AE134" s="47"/>
      <c r="AF134" s="47"/>
      <c r="AG134" s="47"/>
      <c r="AH134" s="48" t="str">
        <f t="shared" si="167"/>
        <v/>
      </c>
      <c r="AI134" s="93"/>
      <c r="AJ134" s="97" t="str">
        <f>IF(ISNUMBER(AC134)=FALSE,"",SUM(AL134:AL$144))</f>
        <v/>
      </c>
      <c r="AK134" s="101"/>
      <c r="AL134" s="104" t="str">
        <f t="shared" si="186"/>
        <v/>
      </c>
      <c r="AM134" s="134" t="str">
        <f t="shared" si="187"/>
        <v/>
      </c>
      <c r="AN134" s="136" t="str">
        <f t="shared" si="188"/>
        <v/>
      </c>
      <c r="AO134" s="92">
        <f t="shared" si="141"/>
        <v>0</v>
      </c>
      <c r="AP134" s="96">
        <f t="shared" si="142"/>
        <v>0</v>
      </c>
      <c r="AQ134" s="100">
        <f t="shared" si="143"/>
        <v>0</v>
      </c>
      <c r="AR134" s="40"/>
      <c r="AS134" s="236">
        <v>35</v>
      </c>
      <c r="AT134" s="253" t="s">
        <v>118</v>
      </c>
      <c r="AU134" s="238">
        <v>397</v>
      </c>
      <c r="AV134" s="254">
        <v>1.4736111111111112</v>
      </c>
      <c r="AW134" s="248">
        <v>11</v>
      </c>
      <c r="AX134" s="93"/>
      <c r="AY134" s="97">
        <v>11</v>
      </c>
      <c r="AZ134" s="101"/>
      <c r="BA134" s="104">
        <v>1</v>
      </c>
      <c r="BB134" s="133">
        <v>51</v>
      </c>
      <c r="BC134" s="270">
        <v>11</v>
      </c>
      <c r="BD134" s="92">
        <f t="shared" si="144"/>
        <v>3</v>
      </c>
      <c r="BE134" s="96">
        <f t="shared" si="145"/>
        <v>0</v>
      </c>
      <c r="BF134" s="100">
        <f t="shared" si="146"/>
        <v>0</v>
      </c>
      <c r="BG134" s="40"/>
      <c r="BH134" s="171" t="str">
        <f t="shared" si="147"/>
        <v/>
      </c>
      <c r="BI134" s="74"/>
      <c r="BJ134" s="47"/>
      <c r="BK134" s="48" t="str">
        <f t="shared" si="174"/>
        <v/>
      </c>
      <c r="BL134" s="93"/>
      <c r="BM134" s="97" t="str">
        <f>IF(ISNUMBER(BH134)=FALSE,"",SUM(BO134:BO$144))</f>
        <v/>
      </c>
      <c r="BN134" s="101"/>
      <c r="BO134" s="104" t="str">
        <f t="shared" si="175"/>
        <v/>
      </c>
      <c r="BP134" s="134" t="str">
        <f t="shared" si="176"/>
        <v/>
      </c>
      <c r="BQ134" s="136" t="str">
        <f t="shared" si="177"/>
        <v/>
      </c>
      <c r="BR134" s="92">
        <f t="shared" si="148"/>
        <v>0</v>
      </c>
      <c r="BS134" s="96">
        <f t="shared" si="149"/>
        <v>0</v>
      </c>
      <c r="BT134" s="100">
        <f t="shared" si="150"/>
        <v>0</v>
      </c>
      <c r="BU134" s="40"/>
      <c r="BV134" s="176" t="str">
        <f t="shared" si="151"/>
        <v/>
      </c>
      <c r="BW134" s="69"/>
      <c r="BX134" s="71"/>
      <c r="BY134" s="51" t="str">
        <f t="shared" si="169"/>
        <v/>
      </c>
      <c r="BZ134" s="93"/>
      <c r="CA134" s="97" t="str">
        <f>IF(ISNUMBER(BV134)=FALSE,"",SUM(CC134:CC$144))</f>
        <v/>
      </c>
      <c r="CB134" s="101"/>
      <c r="CC134" s="104" t="str">
        <f t="shared" si="170"/>
        <v/>
      </c>
      <c r="CD134" s="133" t="str">
        <f t="shared" si="171"/>
        <v/>
      </c>
      <c r="CE134" s="135" t="str">
        <f t="shared" si="172"/>
        <v/>
      </c>
      <c r="CF134" s="92">
        <f t="shared" si="152"/>
        <v>0</v>
      </c>
      <c r="CG134" s="96">
        <f t="shared" si="153"/>
        <v>0</v>
      </c>
      <c r="CH134" s="100">
        <f t="shared" si="154"/>
        <v>0</v>
      </c>
      <c r="CI134" s="40"/>
      <c r="CJ134" s="180" t="str">
        <f t="shared" si="155"/>
        <v/>
      </c>
      <c r="CK134" s="74"/>
      <c r="CL134" s="47"/>
      <c r="CM134" s="48" t="str">
        <f t="shared" si="178"/>
        <v/>
      </c>
      <c r="CN134" s="93"/>
      <c r="CO134" s="97" t="str">
        <f>IF(ISNUMBER(CJ134)=FALSE,"",SUM(CQ134:CQ$144))</f>
        <v/>
      </c>
      <c r="CP134" s="101"/>
      <c r="CQ134" s="104" t="str">
        <f t="shared" si="179"/>
        <v/>
      </c>
      <c r="CR134" s="134" t="str">
        <f t="shared" si="180"/>
        <v/>
      </c>
      <c r="CS134" s="136" t="str">
        <f t="shared" si="181"/>
        <v/>
      </c>
      <c r="CT134" s="92">
        <f t="shared" si="159"/>
        <v>0</v>
      </c>
      <c r="CU134" s="96">
        <f t="shared" si="160"/>
        <v>0</v>
      </c>
      <c r="CV134" s="100">
        <f t="shared" si="161"/>
        <v>0</v>
      </c>
      <c r="CW134" s="40"/>
      <c r="CX134" s="35"/>
    </row>
    <row r="135" spans="1:102" ht="15" customHeight="1">
      <c r="A135" s="42"/>
      <c r="B135" s="327"/>
      <c r="C135" s="207">
        <v>36</v>
      </c>
      <c r="D135" s="229">
        <f t="shared" si="129"/>
        <v>36</v>
      </c>
      <c r="E135" s="223" t="s">
        <v>206</v>
      </c>
      <c r="F135" s="230"/>
      <c r="G135" s="230">
        <f t="shared" si="130"/>
        <v>1</v>
      </c>
      <c r="H135" s="230"/>
      <c r="I135" s="230">
        <f t="shared" si="162"/>
        <v>2</v>
      </c>
      <c r="J135" s="210">
        <f t="shared" si="173"/>
        <v>0</v>
      </c>
      <c r="K135" s="211">
        <f t="shared" si="166"/>
        <v>0</v>
      </c>
      <c r="L135" s="212">
        <f t="shared" si="133"/>
        <v>0</v>
      </c>
      <c r="M135" s="66"/>
      <c r="N135" s="163" t="str">
        <f t="shared" si="134"/>
        <v/>
      </c>
      <c r="O135" s="69"/>
      <c r="P135" s="217"/>
      <c r="Q135" s="70"/>
      <c r="R135" s="51" t="str">
        <f t="shared" si="182"/>
        <v/>
      </c>
      <c r="S135" s="93"/>
      <c r="T135" s="97" t="str">
        <f>IF(ISNUMBER(N135)=FALSE,"",SUM(V135:$V$144))</f>
        <v/>
      </c>
      <c r="U135" s="101"/>
      <c r="V135" s="104" t="str">
        <f t="shared" si="183"/>
        <v/>
      </c>
      <c r="W135" s="133" t="str">
        <f t="shared" si="184"/>
        <v/>
      </c>
      <c r="X135" s="135" t="str">
        <f t="shared" si="185"/>
        <v/>
      </c>
      <c r="Y135" s="92">
        <f t="shared" si="135"/>
        <v>0</v>
      </c>
      <c r="Z135" s="96">
        <f t="shared" si="136"/>
        <v>0</v>
      </c>
      <c r="AA135" s="100">
        <f t="shared" si="137"/>
        <v>0</v>
      </c>
      <c r="AB135" s="40"/>
      <c r="AC135" s="171" t="str">
        <f t="shared" si="138"/>
        <v/>
      </c>
      <c r="AD135" s="21"/>
      <c r="AE135" s="47"/>
      <c r="AF135" s="47"/>
      <c r="AG135" s="47"/>
      <c r="AH135" s="48" t="str">
        <f t="shared" si="167"/>
        <v/>
      </c>
      <c r="AI135" s="93"/>
      <c r="AJ135" s="97" t="str">
        <f>IF(ISNUMBER(AC135)=FALSE,"",SUM(AL135:AL$144))</f>
        <v/>
      </c>
      <c r="AK135" s="101"/>
      <c r="AL135" s="104" t="str">
        <f t="shared" si="186"/>
        <v/>
      </c>
      <c r="AM135" s="134" t="str">
        <f t="shared" si="187"/>
        <v/>
      </c>
      <c r="AN135" s="136" t="str">
        <f t="shared" si="188"/>
        <v/>
      </c>
      <c r="AO135" s="92">
        <f t="shared" si="141"/>
        <v>0</v>
      </c>
      <c r="AP135" s="96">
        <f t="shared" si="142"/>
        <v>0</v>
      </c>
      <c r="AQ135" s="100">
        <f t="shared" si="143"/>
        <v>0</v>
      </c>
      <c r="AR135" s="40"/>
      <c r="AS135" s="236">
        <v>36</v>
      </c>
      <c r="AT135" s="253" t="s">
        <v>119</v>
      </c>
      <c r="AU135" s="238">
        <v>375</v>
      </c>
      <c r="AV135" s="254">
        <v>1.5</v>
      </c>
      <c r="AW135" s="248">
        <v>10</v>
      </c>
      <c r="AX135" s="93"/>
      <c r="AY135" s="97">
        <v>10</v>
      </c>
      <c r="AZ135" s="101"/>
      <c r="BA135" s="104">
        <v>1</v>
      </c>
      <c r="BB135" s="133">
        <v>52</v>
      </c>
      <c r="BC135" s="270">
        <v>10</v>
      </c>
      <c r="BD135" s="92">
        <f t="shared" si="144"/>
        <v>2</v>
      </c>
      <c r="BE135" s="96">
        <f t="shared" si="145"/>
        <v>0</v>
      </c>
      <c r="BF135" s="100">
        <f t="shared" si="146"/>
        <v>0</v>
      </c>
      <c r="BG135" s="40"/>
      <c r="BH135" s="171" t="str">
        <f t="shared" si="147"/>
        <v/>
      </c>
      <c r="BI135" s="74"/>
      <c r="BJ135" s="47"/>
      <c r="BK135" s="48" t="str">
        <f t="shared" si="174"/>
        <v/>
      </c>
      <c r="BL135" s="93"/>
      <c r="BM135" s="97" t="str">
        <f>IF(ISNUMBER(BH135)=FALSE,"",SUM(BO135:BO$144))</f>
        <v/>
      </c>
      <c r="BN135" s="101"/>
      <c r="BO135" s="104" t="str">
        <f t="shared" si="175"/>
        <v/>
      </c>
      <c r="BP135" s="134" t="str">
        <f t="shared" si="176"/>
        <v/>
      </c>
      <c r="BQ135" s="136" t="str">
        <f t="shared" si="177"/>
        <v/>
      </c>
      <c r="BR135" s="92">
        <f t="shared" si="148"/>
        <v>0</v>
      </c>
      <c r="BS135" s="96">
        <f t="shared" si="149"/>
        <v>0</v>
      </c>
      <c r="BT135" s="100">
        <f t="shared" si="150"/>
        <v>0</v>
      </c>
      <c r="BU135" s="40"/>
      <c r="BV135" s="176" t="str">
        <f t="shared" si="151"/>
        <v/>
      </c>
      <c r="BW135" s="69"/>
      <c r="BX135" s="71"/>
      <c r="BY135" s="51" t="str">
        <f t="shared" si="169"/>
        <v/>
      </c>
      <c r="BZ135" s="93"/>
      <c r="CA135" s="97" t="str">
        <f>IF(ISNUMBER(BV135)=FALSE,"",SUM(CC135:CC$144))</f>
        <v/>
      </c>
      <c r="CB135" s="101"/>
      <c r="CC135" s="104" t="str">
        <f t="shared" si="170"/>
        <v/>
      </c>
      <c r="CD135" s="133" t="str">
        <f t="shared" si="171"/>
        <v/>
      </c>
      <c r="CE135" s="135" t="str">
        <f t="shared" si="172"/>
        <v/>
      </c>
      <c r="CF135" s="92">
        <f t="shared" si="152"/>
        <v>0</v>
      </c>
      <c r="CG135" s="96">
        <f t="shared" si="153"/>
        <v>0</v>
      </c>
      <c r="CH135" s="100">
        <f t="shared" si="154"/>
        <v>0</v>
      </c>
      <c r="CI135" s="40"/>
      <c r="CJ135" s="180" t="str">
        <f t="shared" si="155"/>
        <v/>
      </c>
      <c r="CK135" s="74"/>
      <c r="CL135" s="47"/>
      <c r="CM135" s="48" t="str">
        <f t="shared" si="178"/>
        <v/>
      </c>
      <c r="CN135" s="93"/>
      <c r="CO135" s="97" t="str">
        <f>IF(ISNUMBER(CJ135)=FALSE,"",SUM(CQ135:CQ$144))</f>
        <v/>
      </c>
      <c r="CP135" s="101"/>
      <c r="CQ135" s="104" t="str">
        <f t="shared" si="179"/>
        <v/>
      </c>
      <c r="CR135" s="134" t="str">
        <f t="shared" si="180"/>
        <v/>
      </c>
      <c r="CS135" s="136" t="str">
        <f t="shared" si="181"/>
        <v/>
      </c>
      <c r="CT135" s="92">
        <f t="shared" si="159"/>
        <v>0</v>
      </c>
      <c r="CU135" s="96">
        <f t="shared" si="160"/>
        <v>0</v>
      </c>
      <c r="CV135" s="100">
        <f t="shared" si="161"/>
        <v>0</v>
      </c>
      <c r="CW135" s="40"/>
      <c r="CX135" s="35"/>
    </row>
    <row r="136" spans="1:102" ht="15" customHeight="1">
      <c r="A136" s="42"/>
      <c r="B136" s="327"/>
      <c r="C136" s="207">
        <v>37</v>
      </c>
      <c r="D136" s="229">
        <f t="shared" si="129"/>
        <v>37</v>
      </c>
      <c r="E136" s="259" t="s">
        <v>214</v>
      </c>
      <c r="F136" s="260">
        <v>1981</v>
      </c>
      <c r="G136" s="230">
        <f t="shared" si="130"/>
        <v>1</v>
      </c>
      <c r="H136" s="230"/>
      <c r="I136" s="230">
        <f t="shared" si="162"/>
        <v>1</v>
      </c>
      <c r="J136" s="210">
        <f t="shared" si="173"/>
        <v>0</v>
      </c>
      <c r="K136" s="211">
        <f t="shared" si="166"/>
        <v>0</v>
      </c>
      <c r="L136" s="212">
        <f t="shared" si="133"/>
        <v>0</v>
      </c>
      <c r="M136" s="66"/>
      <c r="N136" s="163" t="str">
        <f t="shared" si="134"/>
        <v/>
      </c>
      <c r="O136" s="69"/>
      <c r="P136" s="217"/>
      <c r="Q136" s="70"/>
      <c r="R136" s="51" t="str">
        <f t="shared" si="182"/>
        <v/>
      </c>
      <c r="S136" s="93"/>
      <c r="T136" s="97" t="str">
        <f>IF(ISNUMBER(N136)=FALSE,"",SUM(V136:$V$144))</f>
        <v/>
      </c>
      <c r="U136" s="101"/>
      <c r="V136" s="104" t="str">
        <f t="shared" si="183"/>
        <v/>
      </c>
      <c r="W136" s="133" t="str">
        <f t="shared" si="184"/>
        <v/>
      </c>
      <c r="X136" s="135" t="str">
        <f t="shared" si="185"/>
        <v/>
      </c>
      <c r="Y136" s="92">
        <f t="shared" si="135"/>
        <v>0</v>
      </c>
      <c r="Z136" s="96">
        <f t="shared" si="136"/>
        <v>0</v>
      </c>
      <c r="AA136" s="100">
        <f t="shared" si="137"/>
        <v>0</v>
      </c>
      <c r="AB136" s="40"/>
      <c r="AC136" s="171" t="str">
        <f t="shared" si="138"/>
        <v/>
      </c>
      <c r="AD136" s="21"/>
      <c r="AE136" s="47"/>
      <c r="AF136" s="47"/>
      <c r="AG136" s="47"/>
      <c r="AH136" s="48" t="str">
        <f t="shared" si="167"/>
        <v/>
      </c>
      <c r="AI136" s="93"/>
      <c r="AJ136" s="97" t="str">
        <f>IF(ISNUMBER(AC136)=FALSE,"",SUM(AL136:AL$144))</f>
        <v/>
      </c>
      <c r="AK136" s="101"/>
      <c r="AL136" s="104" t="str">
        <f t="shared" si="186"/>
        <v/>
      </c>
      <c r="AM136" s="134" t="str">
        <f t="shared" si="187"/>
        <v/>
      </c>
      <c r="AN136" s="136" t="str">
        <f t="shared" si="188"/>
        <v/>
      </c>
      <c r="AO136" s="92">
        <f t="shared" si="141"/>
        <v>0</v>
      </c>
      <c r="AP136" s="96">
        <f t="shared" si="142"/>
        <v>0</v>
      </c>
      <c r="AQ136" s="100">
        <f t="shared" si="143"/>
        <v>0</v>
      </c>
      <c r="AR136" s="40"/>
      <c r="AS136" s="236">
        <v>37</v>
      </c>
      <c r="AT136" s="253" t="s">
        <v>51</v>
      </c>
      <c r="AU136" s="238">
        <v>361</v>
      </c>
      <c r="AV136" s="254">
        <v>1.5791666666666666</v>
      </c>
      <c r="AW136" s="248">
        <v>9</v>
      </c>
      <c r="AX136" s="93"/>
      <c r="AY136" s="97">
        <v>9</v>
      </c>
      <c r="AZ136" s="101"/>
      <c r="BA136" s="104">
        <v>1</v>
      </c>
      <c r="BB136" s="133">
        <v>38</v>
      </c>
      <c r="BC136" s="268">
        <v>4</v>
      </c>
      <c r="BD136" s="92">
        <f t="shared" si="144"/>
        <v>4</v>
      </c>
      <c r="BE136" s="96">
        <f t="shared" si="145"/>
        <v>0</v>
      </c>
      <c r="BF136" s="100">
        <f t="shared" si="146"/>
        <v>0</v>
      </c>
      <c r="BG136" s="40"/>
      <c r="BH136" s="171" t="str">
        <f t="shared" si="147"/>
        <v/>
      </c>
      <c r="BI136" s="74"/>
      <c r="BJ136" s="47"/>
      <c r="BK136" s="48" t="str">
        <f t="shared" si="174"/>
        <v/>
      </c>
      <c r="BL136" s="93"/>
      <c r="BM136" s="97" t="str">
        <f>IF(ISNUMBER(BH136)=FALSE,"",SUM(BO136:BO$144))</f>
        <v/>
      </c>
      <c r="BN136" s="101"/>
      <c r="BO136" s="104" t="str">
        <f t="shared" si="175"/>
        <v/>
      </c>
      <c r="BP136" s="134" t="str">
        <f t="shared" si="176"/>
        <v/>
      </c>
      <c r="BQ136" s="136" t="str">
        <f t="shared" si="177"/>
        <v/>
      </c>
      <c r="BR136" s="92">
        <f t="shared" si="148"/>
        <v>0</v>
      </c>
      <c r="BS136" s="96">
        <f t="shared" si="149"/>
        <v>0</v>
      </c>
      <c r="BT136" s="100">
        <f t="shared" si="150"/>
        <v>0</v>
      </c>
      <c r="BU136" s="40"/>
      <c r="BV136" s="176" t="str">
        <f t="shared" si="151"/>
        <v/>
      </c>
      <c r="BW136" s="69"/>
      <c r="BX136" s="71"/>
      <c r="BY136" s="51" t="str">
        <f t="shared" si="169"/>
        <v/>
      </c>
      <c r="BZ136" s="93"/>
      <c r="CA136" s="97" t="str">
        <f>IF(ISNUMBER(BV136)=FALSE,"",SUM(CC136:CC$144))</f>
        <v/>
      </c>
      <c r="CB136" s="101"/>
      <c r="CC136" s="104" t="str">
        <f t="shared" si="170"/>
        <v/>
      </c>
      <c r="CD136" s="133" t="str">
        <f t="shared" si="171"/>
        <v/>
      </c>
      <c r="CE136" s="135" t="str">
        <f t="shared" si="172"/>
        <v/>
      </c>
      <c r="CF136" s="92">
        <f t="shared" si="152"/>
        <v>0</v>
      </c>
      <c r="CG136" s="96">
        <f t="shared" si="153"/>
        <v>0</v>
      </c>
      <c r="CH136" s="100">
        <f t="shared" si="154"/>
        <v>0</v>
      </c>
      <c r="CI136" s="40"/>
      <c r="CJ136" s="180" t="str">
        <f t="shared" si="155"/>
        <v/>
      </c>
      <c r="CK136" s="74"/>
      <c r="CL136" s="47"/>
      <c r="CM136" s="48" t="str">
        <f t="shared" si="178"/>
        <v/>
      </c>
      <c r="CN136" s="93"/>
      <c r="CO136" s="97" t="str">
        <f>IF(ISNUMBER(CJ136)=FALSE,"",SUM(CQ136:CQ$144))</f>
        <v/>
      </c>
      <c r="CP136" s="101"/>
      <c r="CQ136" s="104" t="str">
        <f t="shared" si="179"/>
        <v/>
      </c>
      <c r="CR136" s="134" t="str">
        <f t="shared" si="180"/>
        <v/>
      </c>
      <c r="CS136" s="136" t="str">
        <f t="shared" si="181"/>
        <v/>
      </c>
      <c r="CT136" s="92">
        <f t="shared" si="159"/>
        <v>0</v>
      </c>
      <c r="CU136" s="96">
        <f t="shared" si="160"/>
        <v>0</v>
      </c>
      <c r="CV136" s="100">
        <f t="shared" si="161"/>
        <v>0</v>
      </c>
      <c r="CW136" s="40"/>
      <c r="CX136" s="35"/>
    </row>
    <row r="137" spans="1:102" ht="15" customHeight="1">
      <c r="A137" s="42"/>
      <c r="B137" s="327"/>
      <c r="C137" s="207">
        <v>38</v>
      </c>
      <c r="D137" s="229">
        <f t="shared" si="129"/>
        <v>38</v>
      </c>
      <c r="E137" s="223" t="s">
        <v>200</v>
      </c>
      <c r="F137" s="230"/>
      <c r="G137" s="230">
        <f t="shared" si="130"/>
        <v>1</v>
      </c>
      <c r="H137" s="230"/>
      <c r="I137" s="230">
        <f t="shared" si="162"/>
        <v>0.5</v>
      </c>
      <c r="J137" s="210">
        <f t="shared" si="173"/>
        <v>1</v>
      </c>
      <c r="K137" s="211">
        <f t="shared" si="166"/>
        <v>0</v>
      </c>
      <c r="L137" s="212">
        <f t="shared" si="133"/>
        <v>0</v>
      </c>
      <c r="M137" s="66"/>
      <c r="N137" s="163" t="str">
        <f t="shared" si="134"/>
        <v/>
      </c>
      <c r="O137" s="69"/>
      <c r="P137" s="217"/>
      <c r="Q137" s="70"/>
      <c r="R137" s="51" t="str">
        <f t="shared" si="182"/>
        <v/>
      </c>
      <c r="S137" s="93"/>
      <c r="T137" s="97" t="str">
        <f>IF(ISNUMBER(N137)=FALSE,"",SUM(V137:$V$144))</f>
        <v/>
      </c>
      <c r="U137" s="101"/>
      <c r="V137" s="104" t="str">
        <f t="shared" si="183"/>
        <v/>
      </c>
      <c r="W137" s="133" t="str">
        <f t="shared" si="184"/>
        <v/>
      </c>
      <c r="X137" s="135" t="str">
        <f t="shared" si="185"/>
        <v/>
      </c>
      <c r="Y137" s="92">
        <f t="shared" si="135"/>
        <v>0</v>
      </c>
      <c r="Z137" s="96">
        <f t="shared" si="136"/>
        <v>0</v>
      </c>
      <c r="AA137" s="100">
        <f t="shared" si="137"/>
        <v>0</v>
      </c>
      <c r="AB137" s="40"/>
      <c r="AC137" s="171" t="str">
        <f t="shared" si="138"/>
        <v/>
      </c>
      <c r="AD137" s="21"/>
      <c r="AE137" s="47"/>
      <c r="AF137" s="47"/>
      <c r="AG137" s="47"/>
      <c r="AH137" s="48" t="str">
        <f t="shared" si="167"/>
        <v/>
      </c>
      <c r="AI137" s="93"/>
      <c r="AJ137" s="97" t="str">
        <f>IF(ISNUMBER(AC137)=FALSE,"",SUM(AL137:AL$144))</f>
        <v/>
      </c>
      <c r="AK137" s="101"/>
      <c r="AL137" s="104" t="str">
        <f t="shared" si="186"/>
        <v/>
      </c>
      <c r="AM137" s="134" t="str">
        <f t="shared" si="187"/>
        <v/>
      </c>
      <c r="AN137" s="136" t="str">
        <f t="shared" si="188"/>
        <v/>
      </c>
      <c r="AO137" s="92">
        <f t="shared" si="141"/>
        <v>0</v>
      </c>
      <c r="AP137" s="96">
        <f t="shared" si="142"/>
        <v>0</v>
      </c>
      <c r="AQ137" s="100">
        <f t="shared" si="143"/>
        <v>0</v>
      </c>
      <c r="AR137" s="40"/>
      <c r="AS137" s="236">
        <v>38</v>
      </c>
      <c r="AT137" s="253" t="s">
        <v>120</v>
      </c>
      <c r="AU137" s="238">
        <v>356</v>
      </c>
      <c r="AV137" s="254">
        <v>1.5881944444444445</v>
      </c>
      <c r="AW137" s="248">
        <v>8</v>
      </c>
      <c r="AX137" s="93"/>
      <c r="AY137" s="97">
        <v>8</v>
      </c>
      <c r="AZ137" s="101"/>
      <c r="BA137" s="104">
        <v>1</v>
      </c>
      <c r="BB137" s="133">
        <v>53</v>
      </c>
      <c r="BC137" s="270">
        <v>8</v>
      </c>
      <c r="BD137" s="92">
        <f t="shared" si="144"/>
        <v>0</v>
      </c>
      <c r="BE137" s="96">
        <f t="shared" si="145"/>
        <v>15</v>
      </c>
      <c r="BF137" s="100">
        <f t="shared" si="146"/>
        <v>0</v>
      </c>
      <c r="BG137" s="40"/>
      <c r="BH137" s="171" t="str">
        <f t="shared" si="147"/>
        <v/>
      </c>
      <c r="BI137" s="74"/>
      <c r="BJ137" s="47"/>
      <c r="BK137" s="48" t="str">
        <f t="shared" si="174"/>
        <v/>
      </c>
      <c r="BL137" s="93"/>
      <c r="BM137" s="97" t="str">
        <f>IF(ISNUMBER(BH137)=FALSE,"",SUM(BO137:BO$144))</f>
        <v/>
      </c>
      <c r="BN137" s="101"/>
      <c r="BO137" s="104" t="str">
        <f t="shared" si="175"/>
        <v/>
      </c>
      <c r="BP137" s="134" t="str">
        <f t="shared" si="176"/>
        <v/>
      </c>
      <c r="BQ137" s="136" t="str">
        <f t="shared" si="177"/>
        <v/>
      </c>
      <c r="BR137" s="92">
        <f t="shared" si="148"/>
        <v>0</v>
      </c>
      <c r="BS137" s="96">
        <f t="shared" si="149"/>
        <v>0</v>
      </c>
      <c r="BT137" s="100">
        <f t="shared" si="150"/>
        <v>0</v>
      </c>
      <c r="BU137" s="40"/>
      <c r="BV137" s="176" t="str">
        <f t="shared" si="151"/>
        <v/>
      </c>
      <c r="BW137" s="69"/>
      <c r="BX137" s="71"/>
      <c r="BY137" s="51" t="str">
        <f t="shared" si="169"/>
        <v/>
      </c>
      <c r="BZ137" s="93"/>
      <c r="CA137" s="97" t="str">
        <f>IF(ISNUMBER(BV137)=FALSE,"",SUM(CC137:CC$144))</f>
        <v/>
      </c>
      <c r="CB137" s="101"/>
      <c r="CC137" s="104" t="str">
        <f t="shared" si="170"/>
        <v/>
      </c>
      <c r="CD137" s="133" t="str">
        <f t="shared" si="171"/>
        <v/>
      </c>
      <c r="CE137" s="135" t="str">
        <f t="shared" si="172"/>
        <v/>
      </c>
      <c r="CF137" s="92">
        <f t="shared" si="152"/>
        <v>0</v>
      </c>
      <c r="CG137" s="96">
        <f t="shared" si="153"/>
        <v>0</v>
      </c>
      <c r="CH137" s="100">
        <f t="shared" si="154"/>
        <v>0</v>
      </c>
      <c r="CI137" s="40"/>
      <c r="CJ137" s="180" t="str">
        <f t="shared" si="155"/>
        <v/>
      </c>
      <c r="CK137" s="74"/>
      <c r="CL137" s="47"/>
      <c r="CM137" s="48" t="str">
        <f t="shared" si="178"/>
        <v/>
      </c>
      <c r="CN137" s="93"/>
      <c r="CO137" s="97" t="str">
        <f>IF(ISNUMBER(CJ137)=FALSE,"",SUM(CQ137:CQ$144))</f>
        <v/>
      </c>
      <c r="CP137" s="101"/>
      <c r="CQ137" s="104" t="str">
        <f t="shared" si="179"/>
        <v/>
      </c>
      <c r="CR137" s="134" t="str">
        <f t="shared" si="180"/>
        <v/>
      </c>
      <c r="CS137" s="136" t="str">
        <f t="shared" si="181"/>
        <v/>
      </c>
      <c r="CT137" s="92">
        <f t="shared" si="159"/>
        <v>0</v>
      </c>
      <c r="CU137" s="96">
        <f t="shared" si="160"/>
        <v>0</v>
      </c>
      <c r="CV137" s="100">
        <f t="shared" si="161"/>
        <v>0</v>
      </c>
      <c r="CW137" s="40"/>
      <c r="CX137" s="35"/>
    </row>
    <row r="138" spans="1:102" ht="15" customHeight="1">
      <c r="A138" s="42"/>
      <c r="B138" s="327"/>
      <c r="C138" s="207">
        <v>39</v>
      </c>
      <c r="D138" s="229">
        <f t="shared" si="129"/>
        <v>39</v>
      </c>
      <c r="E138" s="223" t="s">
        <v>201</v>
      </c>
      <c r="F138" s="230"/>
      <c r="G138" s="230">
        <f t="shared" si="130"/>
        <v>1</v>
      </c>
      <c r="H138" s="230"/>
      <c r="I138" s="230">
        <f>SUMIF($O$100:$O$114,E138,$R$100:$R$114)+SUMIF($AD$100:$AD$114,E138,$AH$100:$AH$114)+SUMIF($AT$100:$AT$114,E138,$AW$100:$AW$114)+SUMIF($BI$100:$BI$114,E138,$BK$100:$BK$114)+SUMIF($BW$100:$BW$115,E138,$BY$100:$BY$115)+SUMIF($CK$100:$CK$115,E138,$CM$100:$CM$115)</f>
        <v>0.5</v>
      </c>
      <c r="J138" s="210">
        <f t="shared" si="173"/>
        <v>1</v>
      </c>
      <c r="K138" s="211">
        <f t="shared" si="166"/>
        <v>0</v>
      </c>
      <c r="L138" s="212">
        <f t="shared" si="133"/>
        <v>0</v>
      </c>
      <c r="M138" s="66"/>
      <c r="N138" s="163" t="str">
        <f t="shared" si="134"/>
        <v/>
      </c>
      <c r="O138" s="69"/>
      <c r="P138" s="217"/>
      <c r="Q138" s="70"/>
      <c r="R138" s="51" t="str">
        <f t="shared" si="182"/>
        <v/>
      </c>
      <c r="S138" s="93"/>
      <c r="T138" s="97" t="str">
        <f>IF(ISNUMBER(N138)=FALSE,"",SUM(V138:$V$144))</f>
        <v/>
      </c>
      <c r="U138" s="101"/>
      <c r="V138" s="104" t="str">
        <f t="shared" si="183"/>
        <v/>
      </c>
      <c r="W138" s="133" t="str">
        <f t="shared" si="184"/>
        <v/>
      </c>
      <c r="X138" s="135" t="str">
        <f t="shared" si="185"/>
        <v/>
      </c>
      <c r="Y138" s="92">
        <f t="shared" si="135"/>
        <v>0</v>
      </c>
      <c r="Z138" s="96">
        <f t="shared" si="136"/>
        <v>0</v>
      </c>
      <c r="AA138" s="100">
        <f t="shared" si="137"/>
        <v>0</v>
      </c>
      <c r="AB138" s="40"/>
      <c r="AC138" s="171" t="str">
        <f t="shared" si="138"/>
        <v/>
      </c>
      <c r="AD138" s="21"/>
      <c r="AE138" s="47"/>
      <c r="AF138" s="47"/>
      <c r="AG138" s="47"/>
      <c r="AH138" s="48" t="str">
        <f t="shared" si="167"/>
        <v/>
      </c>
      <c r="AI138" s="93"/>
      <c r="AJ138" s="97" t="str">
        <f>IF(ISNUMBER(AC138)=FALSE,"",SUM(AL138:AL$144))</f>
        <v/>
      </c>
      <c r="AK138" s="101"/>
      <c r="AL138" s="104" t="str">
        <f t="shared" si="186"/>
        <v/>
      </c>
      <c r="AM138" s="134" t="str">
        <f t="shared" si="187"/>
        <v/>
      </c>
      <c r="AN138" s="136" t="str">
        <f t="shared" si="188"/>
        <v/>
      </c>
      <c r="AO138" s="92">
        <f t="shared" si="141"/>
        <v>0</v>
      </c>
      <c r="AP138" s="96">
        <f t="shared" si="142"/>
        <v>0</v>
      </c>
      <c r="AQ138" s="100">
        <f t="shared" si="143"/>
        <v>0</v>
      </c>
      <c r="AR138" s="40"/>
      <c r="AS138" s="236">
        <v>39</v>
      </c>
      <c r="AT138" s="237" t="s">
        <v>79</v>
      </c>
      <c r="AU138" s="238">
        <v>360</v>
      </c>
      <c r="AV138" s="254">
        <v>1.6145833333333333</v>
      </c>
      <c r="AW138" s="248">
        <v>7</v>
      </c>
      <c r="AX138" s="93"/>
      <c r="AY138" s="97">
        <v>7</v>
      </c>
      <c r="AZ138" s="101"/>
      <c r="BA138" s="104">
        <v>1</v>
      </c>
      <c r="BB138" s="133">
        <v>54</v>
      </c>
      <c r="BC138" s="270">
        <v>7</v>
      </c>
      <c r="BD138" s="92">
        <f t="shared" si="144"/>
        <v>0</v>
      </c>
      <c r="BE138" s="96">
        <f t="shared" si="145"/>
        <v>0</v>
      </c>
      <c r="BF138" s="100">
        <f t="shared" si="146"/>
        <v>0</v>
      </c>
      <c r="BG138" s="40"/>
      <c r="BH138" s="171" t="str">
        <f t="shared" si="147"/>
        <v/>
      </c>
      <c r="BI138" s="74"/>
      <c r="BJ138" s="47"/>
      <c r="BK138" s="48" t="str">
        <f t="shared" si="174"/>
        <v/>
      </c>
      <c r="BL138" s="93"/>
      <c r="BM138" s="97" t="str">
        <f>IF(ISNUMBER(BH138)=FALSE,"",SUM(BO138:BO$144))</f>
        <v/>
      </c>
      <c r="BN138" s="101"/>
      <c r="BO138" s="104" t="str">
        <f t="shared" si="175"/>
        <v/>
      </c>
      <c r="BP138" s="134" t="str">
        <f t="shared" si="176"/>
        <v/>
      </c>
      <c r="BQ138" s="136" t="str">
        <f t="shared" si="177"/>
        <v/>
      </c>
      <c r="BR138" s="92">
        <f t="shared" si="148"/>
        <v>0</v>
      </c>
      <c r="BS138" s="96">
        <f t="shared" si="149"/>
        <v>0</v>
      </c>
      <c r="BT138" s="100">
        <f t="shared" si="150"/>
        <v>0</v>
      </c>
      <c r="BU138" s="40"/>
      <c r="BV138" s="176" t="str">
        <f t="shared" si="151"/>
        <v/>
      </c>
      <c r="BW138" s="69"/>
      <c r="BX138" s="71"/>
      <c r="BY138" s="51" t="str">
        <f t="shared" si="169"/>
        <v/>
      </c>
      <c r="BZ138" s="93"/>
      <c r="CA138" s="97" t="str">
        <f>IF(ISNUMBER(BV138)=FALSE,"",SUM(CC138:CC$144))</f>
        <v/>
      </c>
      <c r="CB138" s="101"/>
      <c r="CC138" s="104" t="str">
        <f t="shared" si="170"/>
        <v/>
      </c>
      <c r="CD138" s="133" t="str">
        <f t="shared" si="171"/>
        <v/>
      </c>
      <c r="CE138" s="135" t="str">
        <f t="shared" si="172"/>
        <v/>
      </c>
      <c r="CF138" s="92">
        <f t="shared" si="152"/>
        <v>0</v>
      </c>
      <c r="CG138" s="96">
        <f t="shared" si="153"/>
        <v>0</v>
      </c>
      <c r="CH138" s="100">
        <f t="shared" si="154"/>
        <v>0</v>
      </c>
      <c r="CI138" s="40"/>
      <c r="CJ138" s="180" t="str">
        <f t="shared" si="155"/>
        <v/>
      </c>
      <c r="CK138" s="74"/>
      <c r="CL138" s="47"/>
      <c r="CM138" s="48" t="str">
        <f t="shared" si="178"/>
        <v/>
      </c>
      <c r="CN138" s="93"/>
      <c r="CO138" s="97" t="str">
        <f>IF(ISNUMBER(CJ138)=FALSE,"",SUM(CQ138:CQ$144))</f>
        <v/>
      </c>
      <c r="CP138" s="101"/>
      <c r="CQ138" s="104" t="str">
        <f t="shared" si="179"/>
        <v/>
      </c>
      <c r="CR138" s="134" t="str">
        <f t="shared" si="180"/>
        <v/>
      </c>
      <c r="CS138" s="136" t="str">
        <f t="shared" si="181"/>
        <v/>
      </c>
      <c r="CT138" s="92">
        <f t="shared" si="159"/>
        <v>0</v>
      </c>
      <c r="CU138" s="96">
        <f t="shared" si="160"/>
        <v>0</v>
      </c>
      <c r="CV138" s="100">
        <f t="shared" si="161"/>
        <v>0</v>
      </c>
      <c r="CW138" s="40"/>
      <c r="CX138" s="35"/>
    </row>
    <row r="139" spans="1:102" ht="15" customHeight="1">
      <c r="A139" s="42"/>
      <c r="B139" s="327"/>
      <c r="C139" s="207">
        <v>40</v>
      </c>
      <c r="D139" s="229">
        <f t="shared" si="129"/>
        <v>40</v>
      </c>
      <c r="E139" s="209" t="s">
        <v>32</v>
      </c>
      <c r="F139" s="207">
        <v>1970</v>
      </c>
      <c r="G139" s="230">
        <f t="shared" si="130"/>
        <v>3</v>
      </c>
      <c r="H139" s="230"/>
      <c r="I139" s="230">
        <f t="shared" ref="I139:I190" si="189">SUMIF($O$100:$O$114,E139,$R$100:$R$114)+SUMIF($AD$100:$AD$114,E139,$AH$100:$AH$114)+SUMIF($AT$100:$AT$114,E139,$AW$100:$AW$114)+SUMIF($BI$100:$BI$114,E139,$BK$100:$BK$114)+SUMIF($BW$100:$BW$114,E139,$BY$100:$BY$114)+SUMIF($CK$100:$CK$114,E139,$CM$100:$CM$114)</f>
        <v>0</v>
      </c>
      <c r="J139" s="210">
        <f t="shared" si="173"/>
        <v>19.5</v>
      </c>
      <c r="K139" s="211">
        <f t="shared" si="166"/>
        <v>0</v>
      </c>
      <c r="L139" s="212">
        <f t="shared" si="133"/>
        <v>0</v>
      </c>
      <c r="M139" s="66"/>
      <c r="N139" s="163" t="str">
        <f t="shared" si="134"/>
        <v/>
      </c>
      <c r="O139" s="69"/>
      <c r="P139" s="217"/>
      <c r="Q139" s="70"/>
      <c r="R139" s="51" t="str">
        <f t="shared" si="182"/>
        <v/>
      </c>
      <c r="S139" s="93"/>
      <c r="T139" s="97" t="str">
        <f>IF(ISNUMBER(N139)=FALSE,"",SUM(V139:$V$144))</f>
        <v/>
      </c>
      <c r="U139" s="101"/>
      <c r="V139" s="104" t="str">
        <f t="shared" si="183"/>
        <v/>
      </c>
      <c r="W139" s="133" t="str">
        <f t="shared" si="184"/>
        <v/>
      </c>
      <c r="X139" s="135" t="str">
        <f t="shared" si="185"/>
        <v/>
      </c>
      <c r="Y139" s="92">
        <f t="shared" si="135"/>
        <v>0</v>
      </c>
      <c r="Z139" s="96">
        <f t="shared" si="136"/>
        <v>0</v>
      </c>
      <c r="AA139" s="100">
        <f t="shared" si="137"/>
        <v>0</v>
      </c>
      <c r="AB139" s="40"/>
      <c r="AC139" s="171" t="str">
        <f t="shared" si="138"/>
        <v/>
      </c>
      <c r="AD139" s="21"/>
      <c r="AE139" s="47"/>
      <c r="AF139" s="47"/>
      <c r="AG139" s="47"/>
      <c r="AH139" s="48" t="str">
        <f t="shared" si="167"/>
        <v/>
      </c>
      <c r="AI139" s="93"/>
      <c r="AJ139" s="97" t="str">
        <f>IF(ISNUMBER(AC139)=FALSE,"",SUM(AL139:AL$144))</f>
        <v/>
      </c>
      <c r="AK139" s="101"/>
      <c r="AL139" s="104" t="str">
        <f t="shared" si="186"/>
        <v/>
      </c>
      <c r="AM139" s="134" t="str">
        <f t="shared" si="187"/>
        <v/>
      </c>
      <c r="AN139" s="136" t="str">
        <f t="shared" ref="AN139:AN176" si="190">IF(ISNUMBER(AC139)=FALSE,"",IF(SUMIF($E$100:$E$191,AD139,$I$100:$I$191)&gt;0,SUMIF($E$100:$E$191,AD139,$I$100:$I$191),IF(SUMIF($E$100:$E$191,AD139,$J$100:$J$191)&gt;0,SUMIF($E$100:$E$191,AD139,$J$100:$J$191),IF(SUMIF($E$100:$E$191,AD139,$K$100:$K$191)&gt;0,SUMIF($E$100:$E$191,AD139,$K$100:$K$191),SUMIF($E$100:$E$191,AD139,$L$100:$L$191)))))</f>
        <v/>
      </c>
      <c r="AO139" s="92">
        <f t="shared" si="141"/>
        <v>0</v>
      </c>
      <c r="AP139" s="96">
        <f t="shared" si="142"/>
        <v>0</v>
      </c>
      <c r="AQ139" s="100">
        <f t="shared" si="143"/>
        <v>0</v>
      </c>
      <c r="AR139" s="40"/>
      <c r="AS139" s="236">
        <v>40</v>
      </c>
      <c r="AT139" s="237" t="s">
        <v>80</v>
      </c>
      <c r="AU139" s="238">
        <v>361</v>
      </c>
      <c r="AV139" s="254">
        <v>1.6402777777777777</v>
      </c>
      <c r="AW139" s="248">
        <v>6</v>
      </c>
      <c r="AX139" s="93"/>
      <c r="AY139" s="97">
        <v>6</v>
      </c>
      <c r="AZ139" s="101"/>
      <c r="BA139" s="104">
        <v>1</v>
      </c>
      <c r="BB139" s="133">
        <v>55</v>
      </c>
      <c r="BC139" s="270">
        <v>6</v>
      </c>
      <c r="BD139" s="92">
        <f t="shared" si="144"/>
        <v>0</v>
      </c>
      <c r="BE139" s="96">
        <f t="shared" si="145"/>
        <v>0</v>
      </c>
      <c r="BF139" s="100">
        <f t="shared" si="146"/>
        <v>0</v>
      </c>
      <c r="BG139" s="40"/>
      <c r="BH139" s="171" t="str">
        <f t="shared" si="147"/>
        <v/>
      </c>
      <c r="BI139" s="74"/>
      <c r="BJ139" s="47"/>
      <c r="BK139" s="48" t="str">
        <f t="shared" si="174"/>
        <v/>
      </c>
      <c r="BL139" s="93"/>
      <c r="BM139" s="97" t="str">
        <f>IF(ISNUMBER(BH139)=FALSE,"",SUM(BO139:BO$144))</f>
        <v/>
      </c>
      <c r="BN139" s="101"/>
      <c r="BO139" s="104" t="str">
        <f t="shared" si="175"/>
        <v/>
      </c>
      <c r="BP139" s="134" t="str">
        <f t="shared" si="176"/>
        <v/>
      </c>
      <c r="BQ139" s="136" t="str">
        <f t="shared" si="177"/>
        <v/>
      </c>
      <c r="BR139" s="92">
        <f t="shared" si="148"/>
        <v>0</v>
      </c>
      <c r="BS139" s="96">
        <f t="shared" si="149"/>
        <v>0</v>
      </c>
      <c r="BT139" s="100">
        <f t="shared" si="150"/>
        <v>0</v>
      </c>
      <c r="BU139" s="40"/>
      <c r="BV139" s="176" t="str">
        <f t="shared" si="151"/>
        <v/>
      </c>
      <c r="BW139" s="69"/>
      <c r="BX139" s="71"/>
      <c r="BY139" s="51" t="str">
        <f t="shared" si="169"/>
        <v/>
      </c>
      <c r="BZ139" s="93"/>
      <c r="CA139" s="97" t="str">
        <f>IF(ISNUMBER(BV139)=FALSE,"",SUM(CC139:CC$144))</f>
        <v/>
      </c>
      <c r="CB139" s="101"/>
      <c r="CC139" s="104" t="str">
        <f t="shared" si="170"/>
        <v/>
      </c>
      <c r="CD139" s="133" t="str">
        <f t="shared" si="171"/>
        <v/>
      </c>
      <c r="CE139" s="135" t="str">
        <f t="shared" si="172"/>
        <v/>
      </c>
      <c r="CF139" s="92">
        <f t="shared" si="152"/>
        <v>0</v>
      </c>
      <c r="CG139" s="96">
        <f t="shared" si="153"/>
        <v>0</v>
      </c>
      <c r="CH139" s="100">
        <f t="shared" si="154"/>
        <v>0</v>
      </c>
      <c r="CI139" s="40"/>
      <c r="CJ139" s="180" t="str">
        <f t="shared" si="155"/>
        <v/>
      </c>
      <c r="CK139" s="74"/>
      <c r="CL139" s="47"/>
      <c r="CM139" s="48" t="str">
        <f t="shared" si="178"/>
        <v/>
      </c>
      <c r="CN139" s="93"/>
      <c r="CO139" s="97" t="str">
        <f>IF(ISNUMBER(CJ139)=FALSE,"",SUM(CQ139:CQ$144))</f>
        <v/>
      </c>
      <c r="CP139" s="101"/>
      <c r="CQ139" s="104" t="str">
        <f t="shared" si="179"/>
        <v/>
      </c>
      <c r="CR139" s="134" t="str">
        <f t="shared" si="180"/>
        <v/>
      </c>
      <c r="CS139" s="136" t="str">
        <f t="shared" si="181"/>
        <v/>
      </c>
      <c r="CT139" s="92">
        <f t="shared" si="159"/>
        <v>0</v>
      </c>
      <c r="CU139" s="96">
        <f t="shared" si="160"/>
        <v>0</v>
      </c>
      <c r="CV139" s="100">
        <f t="shared" si="161"/>
        <v>0</v>
      </c>
      <c r="CW139" s="40"/>
      <c r="CX139" s="35"/>
    </row>
    <row r="140" spans="1:102" ht="15" customHeight="1">
      <c r="A140" s="42"/>
      <c r="B140" s="327"/>
      <c r="C140" s="207">
        <v>41</v>
      </c>
      <c r="D140" s="229">
        <f t="shared" si="129"/>
        <v>41</v>
      </c>
      <c r="E140" s="209" t="s">
        <v>61</v>
      </c>
      <c r="F140" s="207">
        <v>1977</v>
      </c>
      <c r="G140" s="230">
        <f t="shared" si="130"/>
        <v>4</v>
      </c>
      <c r="H140" s="230"/>
      <c r="I140" s="230">
        <f t="shared" si="189"/>
        <v>0</v>
      </c>
      <c r="J140" s="210">
        <f t="shared" si="173"/>
        <v>18</v>
      </c>
      <c r="K140" s="211">
        <f t="shared" si="166"/>
        <v>0</v>
      </c>
      <c r="L140" s="212">
        <f t="shared" si="133"/>
        <v>0</v>
      </c>
      <c r="M140" s="66"/>
      <c r="N140" s="163" t="str">
        <f t="shared" si="134"/>
        <v/>
      </c>
      <c r="O140" s="69"/>
      <c r="P140" s="217"/>
      <c r="Q140" s="70"/>
      <c r="R140" s="51" t="str">
        <f t="shared" si="182"/>
        <v/>
      </c>
      <c r="S140" s="93"/>
      <c r="T140" s="97" t="str">
        <f>IF(ISNUMBER(N140)=FALSE,"",SUM(V140:$V$144))</f>
        <v/>
      </c>
      <c r="U140" s="101"/>
      <c r="V140" s="104" t="str">
        <f t="shared" si="183"/>
        <v/>
      </c>
      <c r="W140" s="133" t="str">
        <f t="shared" si="184"/>
        <v/>
      </c>
      <c r="X140" s="135" t="str">
        <f t="shared" si="185"/>
        <v/>
      </c>
      <c r="Y140" s="92">
        <f t="shared" si="135"/>
        <v>0</v>
      </c>
      <c r="Z140" s="96">
        <f t="shared" si="136"/>
        <v>0</v>
      </c>
      <c r="AA140" s="100">
        <f t="shared" si="137"/>
        <v>0</v>
      </c>
      <c r="AB140" s="40"/>
      <c r="AC140" s="171" t="str">
        <f t="shared" si="138"/>
        <v/>
      </c>
      <c r="AD140" s="21"/>
      <c r="AE140" s="47"/>
      <c r="AF140" s="47"/>
      <c r="AG140" s="47"/>
      <c r="AH140" s="48" t="str">
        <f t="shared" si="167"/>
        <v/>
      </c>
      <c r="AI140" s="93"/>
      <c r="AJ140" s="97" t="str">
        <f>IF(ISNUMBER(AC140)=FALSE,"",SUM(AL140:AL$144))</f>
        <v/>
      </c>
      <c r="AK140" s="101"/>
      <c r="AL140" s="104" t="str">
        <f t="shared" si="186"/>
        <v/>
      </c>
      <c r="AM140" s="134" t="str">
        <f t="shared" si="187"/>
        <v/>
      </c>
      <c r="AN140" s="136" t="str">
        <f t="shared" si="190"/>
        <v/>
      </c>
      <c r="AO140" s="92">
        <f t="shared" si="141"/>
        <v>0</v>
      </c>
      <c r="AP140" s="96">
        <f t="shared" si="142"/>
        <v>0</v>
      </c>
      <c r="AQ140" s="100">
        <f t="shared" si="143"/>
        <v>0</v>
      </c>
      <c r="AR140" s="40"/>
      <c r="AS140" s="236">
        <v>41</v>
      </c>
      <c r="AT140" s="237" t="s">
        <v>81</v>
      </c>
      <c r="AU140" s="238">
        <v>363</v>
      </c>
      <c r="AV140" s="254">
        <v>1.6624999999999999</v>
      </c>
      <c r="AW140" s="248">
        <v>5</v>
      </c>
      <c r="AX140" s="93"/>
      <c r="AY140" s="97">
        <v>5</v>
      </c>
      <c r="AZ140" s="101"/>
      <c r="BA140" s="104">
        <v>1</v>
      </c>
      <c r="BB140" s="133">
        <v>56</v>
      </c>
      <c r="BC140" s="270">
        <v>5</v>
      </c>
      <c r="BD140" s="92">
        <f t="shared" si="144"/>
        <v>0</v>
      </c>
      <c r="BE140" s="96">
        <f t="shared" si="145"/>
        <v>0</v>
      </c>
      <c r="BF140" s="100">
        <f t="shared" si="146"/>
        <v>0</v>
      </c>
      <c r="BG140" s="40"/>
      <c r="BH140" s="171" t="str">
        <f t="shared" si="147"/>
        <v/>
      </c>
      <c r="BI140" s="74"/>
      <c r="BJ140" s="47"/>
      <c r="BK140" s="48" t="str">
        <f t="shared" si="174"/>
        <v/>
      </c>
      <c r="BL140" s="93"/>
      <c r="BM140" s="97" t="str">
        <f>IF(ISNUMBER(BH140)=FALSE,"",SUM(BO140:BO$144))</f>
        <v/>
      </c>
      <c r="BN140" s="101"/>
      <c r="BO140" s="104" t="str">
        <f t="shared" si="175"/>
        <v/>
      </c>
      <c r="BP140" s="134" t="str">
        <f t="shared" si="176"/>
        <v/>
      </c>
      <c r="BQ140" s="136" t="str">
        <f t="shared" si="177"/>
        <v/>
      </c>
      <c r="BR140" s="92">
        <f t="shared" si="148"/>
        <v>0</v>
      </c>
      <c r="BS140" s="96">
        <f t="shared" si="149"/>
        <v>0</v>
      </c>
      <c r="BT140" s="100">
        <f t="shared" si="150"/>
        <v>0</v>
      </c>
      <c r="BU140" s="40"/>
      <c r="BV140" s="176" t="str">
        <f t="shared" si="151"/>
        <v/>
      </c>
      <c r="BW140" s="69"/>
      <c r="BX140" s="71"/>
      <c r="BY140" s="51" t="str">
        <f t="shared" si="169"/>
        <v/>
      </c>
      <c r="BZ140" s="93"/>
      <c r="CA140" s="97" t="str">
        <f>IF(ISNUMBER(BV140)=FALSE,"",SUM(CC140:CC$144))</f>
        <v/>
      </c>
      <c r="CB140" s="101"/>
      <c r="CC140" s="104" t="str">
        <f t="shared" si="170"/>
        <v/>
      </c>
      <c r="CD140" s="133" t="str">
        <f t="shared" si="171"/>
        <v/>
      </c>
      <c r="CE140" s="135" t="str">
        <f t="shared" si="172"/>
        <v/>
      </c>
      <c r="CF140" s="92">
        <f t="shared" si="152"/>
        <v>0</v>
      </c>
      <c r="CG140" s="96">
        <f t="shared" si="153"/>
        <v>0</v>
      </c>
      <c r="CH140" s="100">
        <f t="shared" si="154"/>
        <v>0</v>
      </c>
      <c r="CI140" s="40"/>
      <c r="CJ140" s="180" t="str">
        <f t="shared" si="155"/>
        <v/>
      </c>
      <c r="CK140" s="74"/>
      <c r="CL140" s="47"/>
      <c r="CM140" s="48" t="str">
        <f t="shared" si="178"/>
        <v/>
      </c>
      <c r="CN140" s="93"/>
      <c r="CO140" s="97" t="str">
        <f>IF(ISNUMBER(CJ140)=FALSE,"",SUM(CQ140:CQ$144))</f>
        <v/>
      </c>
      <c r="CP140" s="101"/>
      <c r="CQ140" s="104" t="str">
        <f t="shared" si="179"/>
        <v/>
      </c>
      <c r="CR140" s="134" t="str">
        <f t="shared" si="180"/>
        <v/>
      </c>
      <c r="CS140" s="136" t="str">
        <f t="shared" si="181"/>
        <v/>
      </c>
      <c r="CT140" s="92">
        <f t="shared" si="159"/>
        <v>0</v>
      </c>
      <c r="CU140" s="96">
        <f t="shared" si="160"/>
        <v>0</v>
      </c>
      <c r="CV140" s="100">
        <f t="shared" si="161"/>
        <v>0</v>
      </c>
      <c r="CW140" s="40"/>
      <c r="CX140" s="35"/>
    </row>
    <row r="141" spans="1:102" ht="15" customHeight="1">
      <c r="A141" s="42"/>
      <c r="B141" s="327"/>
      <c r="C141" s="207">
        <v>42</v>
      </c>
      <c r="D141" s="229">
        <f t="shared" si="129"/>
        <v>42</v>
      </c>
      <c r="E141" s="209" t="s">
        <v>60</v>
      </c>
      <c r="F141" s="207">
        <v>1980</v>
      </c>
      <c r="G141" s="230">
        <f t="shared" si="130"/>
        <v>3</v>
      </c>
      <c r="H141" s="230"/>
      <c r="I141" s="230">
        <f t="shared" si="189"/>
        <v>0</v>
      </c>
      <c r="J141" s="210">
        <f t="shared" si="173"/>
        <v>17.5</v>
      </c>
      <c r="K141" s="211">
        <f t="shared" si="166"/>
        <v>0</v>
      </c>
      <c r="L141" s="212">
        <f t="shared" si="133"/>
        <v>0</v>
      </c>
      <c r="M141" s="66"/>
      <c r="N141" s="163" t="str">
        <f t="shared" si="134"/>
        <v/>
      </c>
      <c r="O141" s="69"/>
      <c r="P141" s="217"/>
      <c r="Q141" s="70"/>
      <c r="R141" s="51" t="str">
        <f t="shared" si="182"/>
        <v/>
      </c>
      <c r="S141" s="93"/>
      <c r="T141" s="97" t="str">
        <f>IF(ISNUMBER(N141)=FALSE,"",SUM(V141:$V$144))</f>
        <v/>
      </c>
      <c r="U141" s="101"/>
      <c r="V141" s="104" t="str">
        <f t="shared" si="183"/>
        <v/>
      </c>
      <c r="W141" s="133" t="str">
        <f t="shared" si="184"/>
        <v/>
      </c>
      <c r="X141" s="135" t="str">
        <f t="shared" si="185"/>
        <v/>
      </c>
      <c r="Y141" s="92">
        <f t="shared" si="135"/>
        <v>0</v>
      </c>
      <c r="Z141" s="96">
        <f t="shared" si="136"/>
        <v>0</v>
      </c>
      <c r="AA141" s="100">
        <f t="shared" si="137"/>
        <v>0</v>
      </c>
      <c r="AB141" s="40"/>
      <c r="AC141" s="171" t="str">
        <f t="shared" si="138"/>
        <v/>
      </c>
      <c r="AD141" s="21"/>
      <c r="AE141" s="47"/>
      <c r="AF141" s="47"/>
      <c r="AG141" s="47"/>
      <c r="AH141" s="48" t="str">
        <f t="shared" si="167"/>
        <v/>
      </c>
      <c r="AI141" s="93"/>
      <c r="AJ141" s="97" t="str">
        <f>IF(ISNUMBER(AC141)=FALSE,"",SUM(AL141:AL$144))</f>
        <v/>
      </c>
      <c r="AK141" s="101"/>
      <c r="AL141" s="104" t="str">
        <f t="shared" si="186"/>
        <v/>
      </c>
      <c r="AM141" s="134" t="str">
        <f t="shared" si="187"/>
        <v/>
      </c>
      <c r="AN141" s="136" t="str">
        <f t="shared" si="190"/>
        <v/>
      </c>
      <c r="AO141" s="92">
        <f t="shared" si="141"/>
        <v>0</v>
      </c>
      <c r="AP141" s="96">
        <f t="shared" si="142"/>
        <v>0</v>
      </c>
      <c r="AQ141" s="100">
        <f t="shared" si="143"/>
        <v>0</v>
      </c>
      <c r="AR141" s="40"/>
      <c r="AS141" s="236">
        <v>42</v>
      </c>
      <c r="AT141" s="253" t="s">
        <v>121</v>
      </c>
      <c r="AU141" s="238">
        <v>354</v>
      </c>
      <c r="AV141" s="254">
        <v>1.6777777777777778</v>
      </c>
      <c r="AW141" s="248">
        <v>4</v>
      </c>
      <c r="AX141" s="93"/>
      <c r="AY141" s="97">
        <v>4</v>
      </c>
      <c r="AZ141" s="101"/>
      <c r="BA141" s="104">
        <v>1</v>
      </c>
      <c r="BB141" s="133">
        <v>57</v>
      </c>
      <c r="BC141" s="270">
        <v>4</v>
      </c>
      <c r="BD141" s="92">
        <f t="shared" si="144"/>
        <v>0</v>
      </c>
      <c r="BE141" s="96">
        <f t="shared" si="145"/>
        <v>14</v>
      </c>
      <c r="BF141" s="100">
        <f t="shared" si="146"/>
        <v>0</v>
      </c>
      <c r="BG141" s="40"/>
      <c r="BH141" s="171" t="str">
        <f t="shared" si="147"/>
        <v/>
      </c>
      <c r="BI141" s="74"/>
      <c r="BJ141" s="47"/>
      <c r="BK141" s="48" t="str">
        <f t="shared" si="174"/>
        <v/>
      </c>
      <c r="BL141" s="93"/>
      <c r="BM141" s="97" t="str">
        <f>IF(ISNUMBER(BH141)=FALSE,"",SUM(BO141:BO$144))</f>
        <v/>
      </c>
      <c r="BN141" s="101"/>
      <c r="BO141" s="104" t="str">
        <f t="shared" si="175"/>
        <v/>
      </c>
      <c r="BP141" s="134" t="str">
        <f t="shared" si="176"/>
        <v/>
      </c>
      <c r="BQ141" s="136" t="str">
        <f t="shared" si="177"/>
        <v/>
      </c>
      <c r="BR141" s="92">
        <f t="shared" si="148"/>
        <v>0</v>
      </c>
      <c r="BS141" s="96">
        <f t="shared" si="149"/>
        <v>0</v>
      </c>
      <c r="BT141" s="100">
        <f t="shared" si="150"/>
        <v>0</v>
      </c>
      <c r="BU141" s="40"/>
      <c r="BV141" s="176" t="str">
        <f t="shared" si="151"/>
        <v/>
      </c>
      <c r="BW141" s="69"/>
      <c r="BX141" s="71"/>
      <c r="BY141" s="51" t="str">
        <f t="shared" si="169"/>
        <v/>
      </c>
      <c r="BZ141" s="93"/>
      <c r="CA141" s="97" t="str">
        <f>IF(ISNUMBER(BV141)=FALSE,"",SUM(CC141:CC$144))</f>
        <v/>
      </c>
      <c r="CB141" s="101"/>
      <c r="CC141" s="104" t="str">
        <f t="shared" si="170"/>
        <v/>
      </c>
      <c r="CD141" s="133" t="str">
        <f t="shared" si="171"/>
        <v/>
      </c>
      <c r="CE141" s="135" t="str">
        <f t="shared" si="172"/>
        <v/>
      </c>
      <c r="CF141" s="92">
        <f t="shared" si="152"/>
        <v>0</v>
      </c>
      <c r="CG141" s="96">
        <f t="shared" si="153"/>
        <v>0</v>
      </c>
      <c r="CH141" s="100">
        <f t="shared" si="154"/>
        <v>0</v>
      </c>
      <c r="CI141" s="40"/>
      <c r="CJ141" s="180" t="str">
        <f t="shared" si="155"/>
        <v/>
      </c>
      <c r="CK141" s="74"/>
      <c r="CL141" s="47"/>
      <c r="CM141" s="48" t="str">
        <f t="shared" si="178"/>
        <v/>
      </c>
      <c r="CN141" s="93"/>
      <c r="CO141" s="97" t="str">
        <f>IF(ISNUMBER(CJ141)=FALSE,"",SUM(CQ141:CQ$144))</f>
        <v/>
      </c>
      <c r="CP141" s="101"/>
      <c r="CQ141" s="104" t="str">
        <f t="shared" si="179"/>
        <v/>
      </c>
      <c r="CR141" s="134" t="str">
        <f t="shared" si="180"/>
        <v/>
      </c>
      <c r="CS141" s="136" t="str">
        <f t="shared" si="181"/>
        <v/>
      </c>
      <c r="CT141" s="92">
        <f t="shared" si="159"/>
        <v>0</v>
      </c>
      <c r="CU141" s="96">
        <f t="shared" si="160"/>
        <v>0</v>
      </c>
      <c r="CV141" s="100">
        <f t="shared" si="161"/>
        <v>0</v>
      </c>
      <c r="CW141" s="40"/>
      <c r="CX141" s="35"/>
    </row>
    <row r="142" spans="1:102" ht="15" customHeight="1">
      <c r="A142" s="42"/>
      <c r="B142" s="327"/>
      <c r="C142" s="207">
        <v>43</v>
      </c>
      <c r="D142" s="229">
        <f t="shared" si="129"/>
        <v>43</v>
      </c>
      <c r="E142" s="230" t="s">
        <v>72</v>
      </c>
      <c r="F142" s="230">
        <v>1989</v>
      </c>
      <c r="G142" s="207">
        <f t="shared" si="130"/>
        <v>2</v>
      </c>
      <c r="H142" s="207"/>
      <c r="I142" s="207">
        <f t="shared" si="189"/>
        <v>0</v>
      </c>
      <c r="J142" s="210">
        <f t="shared" si="173"/>
        <v>16</v>
      </c>
      <c r="K142" s="211">
        <f t="shared" si="166"/>
        <v>0</v>
      </c>
      <c r="L142" s="212">
        <f t="shared" si="133"/>
        <v>0</v>
      </c>
      <c r="M142" s="66"/>
      <c r="N142" s="163" t="str">
        <f t="shared" si="134"/>
        <v/>
      </c>
      <c r="O142" s="69"/>
      <c r="P142" s="217"/>
      <c r="Q142" s="70"/>
      <c r="R142" s="51" t="str">
        <f t="shared" si="182"/>
        <v/>
      </c>
      <c r="S142" s="93"/>
      <c r="T142" s="97" t="str">
        <f>IF(ISNUMBER(N142)=FALSE,"",SUM(V142:$V$144))</f>
        <v/>
      </c>
      <c r="U142" s="101"/>
      <c r="V142" s="104" t="str">
        <f t="shared" si="183"/>
        <v/>
      </c>
      <c r="W142" s="133" t="str">
        <f t="shared" si="184"/>
        <v/>
      </c>
      <c r="X142" s="135" t="str">
        <f t="shared" si="185"/>
        <v/>
      </c>
      <c r="Y142" s="92">
        <f t="shared" si="135"/>
        <v>0</v>
      </c>
      <c r="Z142" s="96">
        <f t="shared" si="136"/>
        <v>0</v>
      </c>
      <c r="AA142" s="100">
        <f t="shared" si="137"/>
        <v>0</v>
      </c>
      <c r="AB142" s="40"/>
      <c r="AC142" s="171" t="str">
        <f t="shared" si="138"/>
        <v/>
      </c>
      <c r="AD142" s="21"/>
      <c r="AE142" s="47"/>
      <c r="AF142" s="47"/>
      <c r="AG142" s="47"/>
      <c r="AH142" s="48" t="str">
        <f t="shared" si="167"/>
        <v/>
      </c>
      <c r="AI142" s="93"/>
      <c r="AJ142" s="97" t="str">
        <f>IF(ISNUMBER(AC142)=FALSE,"",SUM(AL142:AL$144))</f>
        <v/>
      </c>
      <c r="AK142" s="101"/>
      <c r="AL142" s="104" t="str">
        <f t="shared" si="186"/>
        <v/>
      </c>
      <c r="AM142" s="134" t="str">
        <f t="shared" si="187"/>
        <v/>
      </c>
      <c r="AN142" s="136" t="str">
        <f t="shared" si="190"/>
        <v/>
      </c>
      <c r="AO142" s="92">
        <f t="shared" si="141"/>
        <v>0</v>
      </c>
      <c r="AP142" s="96">
        <f t="shared" si="142"/>
        <v>0</v>
      </c>
      <c r="AQ142" s="100">
        <f t="shared" si="143"/>
        <v>0</v>
      </c>
      <c r="AR142" s="40"/>
      <c r="AS142" s="236">
        <v>43</v>
      </c>
      <c r="AT142" s="237" t="s">
        <v>82</v>
      </c>
      <c r="AU142" s="238">
        <v>366</v>
      </c>
      <c r="AV142" s="254">
        <v>1.7034722222222223</v>
      </c>
      <c r="AW142" s="248">
        <v>3</v>
      </c>
      <c r="AX142" s="93"/>
      <c r="AY142" s="97">
        <v>3</v>
      </c>
      <c r="AZ142" s="101"/>
      <c r="BA142" s="104">
        <v>1</v>
      </c>
      <c r="BB142" s="133">
        <v>58</v>
      </c>
      <c r="BC142" s="270">
        <v>3</v>
      </c>
      <c r="BD142" s="92">
        <f t="shared" si="144"/>
        <v>0</v>
      </c>
      <c r="BE142" s="96">
        <f t="shared" si="145"/>
        <v>0</v>
      </c>
      <c r="BF142" s="100">
        <f t="shared" si="146"/>
        <v>0</v>
      </c>
      <c r="BG142" s="40"/>
      <c r="BH142" s="171" t="str">
        <f t="shared" si="147"/>
        <v/>
      </c>
      <c r="BI142" s="74"/>
      <c r="BJ142" s="47"/>
      <c r="BK142" s="48" t="str">
        <f t="shared" si="174"/>
        <v/>
      </c>
      <c r="BL142" s="93"/>
      <c r="BM142" s="97" t="str">
        <f>IF(ISNUMBER(BH142)=FALSE,"",SUM(BO142:BO$144))</f>
        <v/>
      </c>
      <c r="BN142" s="101"/>
      <c r="BO142" s="104" t="str">
        <f t="shared" si="175"/>
        <v/>
      </c>
      <c r="BP142" s="134" t="str">
        <f t="shared" si="176"/>
        <v/>
      </c>
      <c r="BQ142" s="136" t="str">
        <f t="shared" si="177"/>
        <v/>
      </c>
      <c r="BR142" s="92">
        <f t="shared" si="148"/>
        <v>0</v>
      </c>
      <c r="BS142" s="96">
        <f t="shared" si="149"/>
        <v>0</v>
      </c>
      <c r="BT142" s="100">
        <f t="shared" si="150"/>
        <v>0</v>
      </c>
      <c r="BU142" s="40"/>
      <c r="BV142" s="176" t="str">
        <f t="shared" si="151"/>
        <v/>
      </c>
      <c r="BW142" s="69"/>
      <c r="BX142" s="70"/>
      <c r="BY142" s="51" t="str">
        <f t="shared" si="169"/>
        <v/>
      </c>
      <c r="BZ142" s="93"/>
      <c r="CA142" s="97" t="str">
        <f>IF(ISNUMBER(BV142)=FALSE,"",SUM(CC142:CC$144))</f>
        <v/>
      </c>
      <c r="CB142" s="101"/>
      <c r="CC142" s="104" t="str">
        <f t="shared" si="170"/>
        <v/>
      </c>
      <c r="CD142" s="133" t="str">
        <f t="shared" si="171"/>
        <v/>
      </c>
      <c r="CE142" s="135" t="str">
        <f t="shared" si="172"/>
        <v/>
      </c>
      <c r="CF142" s="92">
        <f t="shared" si="152"/>
        <v>0</v>
      </c>
      <c r="CG142" s="96">
        <f t="shared" si="153"/>
        <v>0</v>
      </c>
      <c r="CH142" s="100">
        <f t="shared" si="154"/>
        <v>0</v>
      </c>
      <c r="CI142" s="40"/>
      <c r="CJ142" s="180" t="str">
        <f t="shared" si="155"/>
        <v/>
      </c>
      <c r="CK142" s="74"/>
      <c r="CL142" s="47"/>
      <c r="CM142" s="48" t="str">
        <f t="shared" si="178"/>
        <v/>
      </c>
      <c r="CN142" s="93"/>
      <c r="CO142" s="97" t="str">
        <f>IF(ISNUMBER(CJ142)=FALSE,"",SUM(CQ142:CQ$144))</f>
        <v/>
      </c>
      <c r="CP142" s="101"/>
      <c r="CQ142" s="104" t="str">
        <f t="shared" si="179"/>
        <v/>
      </c>
      <c r="CR142" s="134" t="str">
        <f t="shared" si="180"/>
        <v/>
      </c>
      <c r="CS142" s="136" t="str">
        <f t="shared" si="181"/>
        <v/>
      </c>
      <c r="CT142" s="92">
        <f t="shared" si="159"/>
        <v>0</v>
      </c>
      <c r="CU142" s="96">
        <f t="shared" si="160"/>
        <v>0</v>
      </c>
      <c r="CV142" s="100">
        <f t="shared" si="161"/>
        <v>0</v>
      </c>
      <c r="CW142" s="40"/>
      <c r="CX142" s="35"/>
    </row>
    <row r="143" spans="1:102" ht="15" customHeight="1">
      <c r="A143" s="42"/>
      <c r="B143" s="327"/>
      <c r="C143" s="207">
        <v>44</v>
      </c>
      <c r="D143" s="229">
        <f t="shared" si="129"/>
        <v>44</v>
      </c>
      <c r="E143" s="230" t="s">
        <v>111</v>
      </c>
      <c r="F143" s="230">
        <v>1974</v>
      </c>
      <c r="G143" s="230">
        <f t="shared" si="130"/>
        <v>1</v>
      </c>
      <c r="H143" s="230"/>
      <c r="I143" s="230">
        <f t="shared" si="189"/>
        <v>0</v>
      </c>
      <c r="J143" s="210">
        <f t="shared" si="173"/>
        <v>14</v>
      </c>
      <c r="K143" s="211">
        <f t="shared" si="166"/>
        <v>0</v>
      </c>
      <c r="L143" s="212">
        <f t="shared" si="133"/>
        <v>0</v>
      </c>
      <c r="M143" s="66"/>
      <c r="N143" s="163" t="str">
        <f t="shared" si="134"/>
        <v/>
      </c>
      <c r="O143" s="69"/>
      <c r="P143" s="217"/>
      <c r="Q143" s="70"/>
      <c r="R143" s="51" t="str">
        <f t="shared" si="182"/>
        <v/>
      </c>
      <c r="S143" s="93"/>
      <c r="T143" s="97" t="str">
        <f>IF(ISNUMBER(N143)=FALSE,"",SUM(V143:$V$144))</f>
        <v/>
      </c>
      <c r="U143" s="101"/>
      <c r="V143" s="104" t="str">
        <f t="shared" si="183"/>
        <v/>
      </c>
      <c r="W143" s="133" t="str">
        <f t="shared" si="184"/>
        <v/>
      </c>
      <c r="X143" s="135" t="str">
        <f t="shared" si="185"/>
        <v/>
      </c>
      <c r="Y143" s="92">
        <f t="shared" si="135"/>
        <v>0</v>
      </c>
      <c r="Z143" s="96">
        <f t="shared" si="136"/>
        <v>0</v>
      </c>
      <c r="AA143" s="100">
        <f t="shared" si="137"/>
        <v>0</v>
      </c>
      <c r="AB143" s="40"/>
      <c r="AC143" s="171" t="str">
        <f t="shared" si="138"/>
        <v/>
      </c>
      <c r="AD143" s="21"/>
      <c r="AE143" s="47"/>
      <c r="AF143" s="47"/>
      <c r="AG143" s="47"/>
      <c r="AH143" s="48" t="str">
        <f t="shared" si="167"/>
        <v/>
      </c>
      <c r="AI143" s="93"/>
      <c r="AJ143" s="97" t="str">
        <f>IF(ISNUMBER(AC143)=FALSE,"",SUM(AL143:AL$144))</f>
        <v/>
      </c>
      <c r="AK143" s="101"/>
      <c r="AL143" s="104" t="str">
        <f t="shared" si="186"/>
        <v/>
      </c>
      <c r="AM143" s="134" t="str">
        <f t="shared" si="187"/>
        <v/>
      </c>
      <c r="AN143" s="136" t="str">
        <f t="shared" si="190"/>
        <v/>
      </c>
      <c r="AO143" s="92">
        <f t="shared" si="141"/>
        <v>0</v>
      </c>
      <c r="AP143" s="96">
        <f t="shared" si="142"/>
        <v>0</v>
      </c>
      <c r="AQ143" s="100">
        <f t="shared" si="143"/>
        <v>0</v>
      </c>
      <c r="AR143" s="40"/>
      <c r="AS143" s="236">
        <v>44</v>
      </c>
      <c r="AT143" s="253" t="s">
        <v>122</v>
      </c>
      <c r="AU143" s="238">
        <v>355</v>
      </c>
      <c r="AV143" s="254">
        <v>1.7097222222222221</v>
      </c>
      <c r="AW143" s="248">
        <v>2</v>
      </c>
      <c r="AX143" s="93"/>
      <c r="AY143" s="97">
        <v>2</v>
      </c>
      <c r="AZ143" s="101"/>
      <c r="BA143" s="104">
        <v>1</v>
      </c>
      <c r="BB143" s="133">
        <v>59</v>
      </c>
      <c r="BC143" s="270">
        <v>2</v>
      </c>
      <c r="BD143" s="92">
        <f t="shared" si="144"/>
        <v>0</v>
      </c>
      <c r="BE143" s="96">
        <f t="shared" si="145"/>
        <v>13</v>
      </c>
      <c r="BF143" s="100">
        <f t="shared" si="146"/>
        <v>0</v>
      </c>
      <c r="BG143" s="40"/>
      <c r="BH143" s="171" t="str">
        <f t="shared" si="147"/>
        <v/>
      </c>
      <c r="BI143" s="74"/>
      <c r="BJ143" s="47"/>
      <c r="BK143" s="48" t="str">
        <f t="shared" si="174"/>
        <v/>
      </c>
      <c r="BL143" s="93"/>
      <c r="BM143" s="97" t="str">
        <f>IF(ISNUMBER(BH143)=FALSE,"",SUM(BO143:BO$144))</f>
        <v/>
      </c>
      <c r="BN143" s="101"/>
      <c r="BO143" s="104" t="str">
        <f t="shared" si="175"/>
        <v/>
      </c>
      <c r="BP143" s="134" t="str">
        <f t="shared" si="176"/>
        <v/>
      </c>
      <c r="BQ143" s="136" t="str">
        <f t="shared" si="177"/>
        <v/>
      </c>
      <c r="BR143" s="92">
        <f t="shared" si="148"/>
        <v>0</v>
      </c>
      <c r="BS143" s="96">
        <f t="shared" si="149"/>
        <v>0</v>
      </c>
      <c r="BT143" s="100">
        <f t="shared" si="150"/>
        <v>0</v>
      </c>
      <c r="BU143" s="40"/>
      <c r="BV143" s="176" t="str">
        <f t="shared" si="151"/>
        <v/>
      </c>
      <c r="BW143" s="69"/>
      <c r="BX143" s="70"/>
      <c r="BY143" s="51" t="str">
        <f t="shared" si="169"/>
        <v/>
      </c>
      <c r="BZ143" s="93"/>
      <c r="CA143" s="97" t="str">
        <f>IF(ISNUMBER(BV143)=FALSE,"",SUM(CC143:CC$144))</f>
        <v/>
      </c>
      <c r="CB143" s="101"/>
      <c r="CC143" s="104" t="str">
        <f t="shared" si="170"/>
        <v/>
      </c>
      <c r="CD143" s="133" t="str">
        <f t="shared" si="171"/>
        <v/>
      </c>
      <c r="CE143" s="135" t="str">
        <f t="shared" si="172"/>
        <v/>
      </c>
      <c r="CF143" s="92">
        <f t="shared" si="152"/>
        <v>0</v>
      </c>
      <c r="CG143" s="96">
        <f t="shared" si="153"/>
        <v>0</v>
      </c>
      <c r="CH143" s="100">
        <f t="shared" si="154"/>
        <v>0</v>
      </c>
      <c r="CI143" s="40"/>
      <c r="CJ143" s="180" t="str">
        <f t="shared" si="155"/>
        <v/>
      </c>
      <c r="CK143" s="74"/>
      <c r="CL143" s="47"/>
      <c r="CM143" s="48" t="str">
        <f t="shared" si="178"/>
        <v/>
      </c>
      <c r="CN143" s="93"/>
      <c r="CO143" s="97" t="str">
        <f>IF(ISNUMBER(CJ143)=FALSE,"",SUM(CQ143:CQ$144))</f>
        <v/>
      </c>
      <c r="CP143" s="101"/>
      <c r="CQ143" s="104" t="str">
        <f t="shared" si="179"/>
        <v/>
      </c>
      <c r="CR143" s="134" t="str">
        <f t="shared" si="180"/>
        <v/>
      </c>
      <c r="CS143" s="136" t="str">
        <f t="shared" si="181"/>
        <v/>
      </c>
      <c r="CT143" s="92">
        <f t="shared" si="159"/>
        <v>0</v>
      </c>
      <c r="CU143" s="96">
        <f t="shared" si="160"/>
        <v>0</v>
      </c>
      <c r="CV143" s="100">
        <f t="shared" si="161"/>
        <v>0</v>
      </c>
      <c r="CW143" s="40"/>
      <c r="CX143" s="35"/>
    </row>
    <row r="144" spans="1:102" ht="15" customHeight="1">
      <c r="A144" s="42"/>
      <c r="B144" s="327"/>
      <c r="C144" s="207">
        <v>45</v>
      </c>
      <c r="D144" s="229">
        <f t="shared" si="129"/>
        <v>45</v>
      </c>
      <c r="E144" s="209" t="s">
        <v>48</v>
      </c>
      <c r="F144" s="207">
        <v>1993</v>
      </c>
      <c r="G144" s="207">
        <f t="shared" si="130"/>
        <v>2</v>
      </c>
      <c r="H144" s="207"/>
      <c r="I144" s="207">
        <f t="shared" si="189"/>
        <v>0</v>
      </c>
      <c r="J144" s="210">
        <f t="shared" si="173"/>
        <v>11</v>
      </c>
      <c r="K144" s="211">
        <f t="shared" si="166"/>
        <v>0</v>
      </c>
      <c r="L144" s="212">
        <f t="shared" si="133"/>
        <v>0</v>
      </c>
      <c r="M144" s="66"/>
      <c r="N144" s="163" t="str">
        <f t="shared" si="134"/>
        <v/>
      </c>
      <c r="O144" s="69"/>
      <c r="P144" s="217"/>
      <c r="Q144" s="70"/>
      <c r="R144" s="51" t="str">
        <f t="shared" si="182"/>
        <v/>
      </c>
      <c r="S144" s="93"/>
      <c r="T144" s="97" t="str">
        <f>IF(ISNUMBER(N144)=FALSE,"",SUM(V144:$V$144))</f>
        <v/>
      </c>
      <c r="U144" s="101"/>
      <c r="V144" s="104" t="str">
        <f t="shared" si="183"/>
        <v/>
      </c>
      <c r="W144" s="133" t="str">
        <f t="shared" si="184"/>
        <v/>
      </c>
      <c r="X144" s="135" t="str">
        <f t="shared" si="185"/>
        <v/>
      </c>
      <c r="Y144" s="92">
        <f t="shared" si="135"/>
        <v>0</v>
      </c>
      <c r="Z144" s="96">
        <f t="shared" si="136"/>
        <v>0</v>
      </c>
      <c r="AA144" s="100">
        <f t="shared" si="137"/>
        <v>0</v>
      </c>
      <c r="AB144" s="40"/>
      <c r="AC144" s="171" t="str">
        <f t="shared" si="138"/>
        <v/>
      </c>
      <c r="AD144" s="21"/>
      <c r="AE144" s="47"/>
      <c r="AF144" s="47"/>
      <c r="AG144" s="47"/>
      <c r="AH144" s="48" t="str">
        <f t="shared" si="167"/>
        <v/>
      </c>
      <c r="AI144" s="93"/>
      <c r="AJ144" s="97" t="str">
        <f>IF(ISNUMBER(AC144)=FALSE,"",SUM(AL144:AL$144))</f>
        <v/>
      </c>
      <c r="AK144" s="101"/>
      <c r="AL144" s="104" t="str">
        <f t="shared" si="186"/>
        <v/>
      </c>
      <c r="AM144" s="134" t="str">
        <f t="shared" si="187"/>
        <v/>
      </c>
      <c r="AN144" s="136" t="str">
        <f t="shared" si="190"/>
        <v/>
      </c>
      <c r="AO144" s="92">
        <f t="shared" si="141"/>
        <v>0</v>
      </c>
      <c r="AP144" s="96">
        <f t="shared" si="142"/>
        <v>0</v>
      </c>
      <c r="AQ144" s="100">
        <f t="shared" si="143"/>
        <v>0</v>
      </c>
      <c r="AR144" s="40"/>
      <c r="AS144" s="236">
        <v>45</v>
      </c>
      <c r="AT144" s="237" t="s">
        <v>83</v>
      </c>
      <c r="AU144" s="238">
        <v>393</v>
      </c>
      <c r="AV144" s="254">
        <v>1.7847222222222223</v>
      </c>
      <c r="AW144" s="248">
        <v>1</v>
      </c>
      <c r="AX144" s="93"/>
      <c r="AY144" s="97">
        <v>1</v>
      </c>
      <c r="AZ144" s="101"/>
      <c r="BA144" s="104">
        <v>1</v>
      </c>
      <c r="BB144" s="133">
        <v>60</v>
      </c>
      <c r="BC144" s="270">
        <v>1</v>
      </c>
      <c r="BD144" s="92">
        <f t="shared" si="144"/>
        <v>0</v>
      </c>
      <c r="BE144" s="96">
        <f t="shared" si="145"/>
        <v>0</v>
      </c>
      <c r="BF144" s="100">
        <f t="shared" si="146"/>
        <v>0</v>
      </c>
      <c r="BG144" s="40"/>
      <c r="BH144" s="171" t="str">
        <f t="shared" si="147"/>
        <v/>
      </c>
      <c r="BI144" s="74"/>
      <c r="BJ144" s="47"/>
      <c r="BK144" s="48" t="str">
        <f t="shared" si="174"/>
        <v/>
      </c>
      <c r="BL144" s="93"/>
      <c r="BM144" s="97" t="str">
        <f>IF(ISNUMBER(BH144)=FALSE,"",SUM(BO144:BO$144))</f>
        <v/>
      </c>
      <c r="BN144" s="101"/>
      <c r="BO144" s="104" t="str">
        <f t="shared" si="175"/>
        <v/>
      </c>
      <c r="BP144" s="134" t="str">
        <f t="shared" si="176"/>
        <v/>
      </c>
      <c r="BQ144" s="136" t="str">
        <f t="shared" si="177"/>
        <v/>
      </c>
      <c r="BR144" s="92">
        <f t="shared" si="148"/>
        <v>0</v>
      </c>
      <c r="BS144" s="96">
        <f t="shared" si="149"/>
        <v>0</v>
      </c>
      <c r="BT144" s="100">
        <f t="shared" si="150"/>
        <v>0</v>
      </c>
      <c r="BU144" s="40"/>
      <c r="BV144" s="176" t="str">
        <f t="shared" si="151"/>
        <v/>
      </c>
      <c r="BW144" s="69"/>
      <c r="BX144" s="70"/>
      <c r="BY144" s="51" t="str">
        <f t="shared" si="169"/>
        <v/>
      </c>
      <c r="BZ144" s="93"/>
      <c r="CA144" s="97" t="str">
        <f>IF(ISNUMBER(BV144)=FALSE,"",SUM(CC144:CC$144))</f>
        <v/>
      </c>
      <c r="CB144" s="101"/>
      <c r="CC144" s="104" t="str">
        <f t="shared" si="170"/>
        <v/>
      </c>
      <c r="CD144" s="133" t="str">
        <f t="shared" si="171"/>
        <v/>
      </c>
      <c r="CE144" s="135" t="str">
        <f t="shared" si="172"/>
        <v/>
      </c>
      <c r="CF144" s="92">
        <f t="shared" si="152"/>
        <v>0</v>
      </c>
      <c r="CG144" s="96">
        <f t="shared" si="153"/>
        <v>0</v>
      </c>
      <c r="CH144" s="100">
        <f t="shared" si="154"/>
        <v>0</v>
      </c>
      <c r="CI144" s="40"/>
      <c r="CJ144" s="180" t="str">
        <f t="shared" si="155"/>
        <v/>
      </c>
      <c r="CK144" s="74"/>
      <c r="CL144" s="47"/>
      <c r="CM144" s="48" t="str">
        <f t="shared" si="178"/>
        <v/>
      </c>
      <c r="CN144" s="93"/>
      <c r="CO144" s="97" t="str">
        <f>IF(ISNUMBER(CJ144)=FALSE,"",SUM(CQ144:CQ$144))</f>
        <v/>
      </c>
      <c r="CP144" s="101"/>
      <c r="CQ144" s="104" t="str">
        <f t="shared" si="179"/>
        <v/>
      </c>
      <c r="CR144" s="134" t="str">
        <f t="shared" si="180"/>
        <v/>
      </c>
      <c r="CS144" s="136" t="str">
        <f t="shared" si="181"/>
        <v/>
      </c>
      <c r="CT144" s="92">
        <f t="shared" si="159"/>
        <v>0</v>
      </c>
      <c r="CU144" s="96">
        <f t="shared" si="160"/>
        <v>0</v>
      </c>
      <c r="CV144" s="100">
        <f t="shared" si="161"/>
        <v>0</v>
      </c>
      <c r="CW144" s="40"/>
      <c r="CX144" s="35"/>
    </row>
    <row r="145" spans="1:102" ht="15" customHeight="1">
      <c r="A145" s="42"/>
      <c r="B145" s="327"/>
      <c r="C145" s="207">
        <v>46</v>
      </c>
      <c r="D145" s="229">
        <f t="shared" si="129"/>
        <v>46</v>
      </c>
      <c r="E145" s="230" t="s">
        <v>73</v>
      </c>
      <c r="F145" s="230">
        <v>1974</v>
      </c>
      <c r="G145" s="230">
        <f t="shared" si="130"/>
        <v>2</v>
      </c>
      <c r="H145" s="230"/>
      <c r="I145" s="230">
        <f t="shared" si="189"/>
        <v>0</v>
      </c>
      <c r="J145" s="210">
        <f t="shared" si="173"/>
        <v>11</v>
      </c>
      <c r="K145" s="211">
        <f t="shared" si="166"/>
        <v>0</v>
      </c>
      <c r="L145" s="212">
        <f t="shared" si="133"/>
        <v>0</v>
      </c>
      <c r="M145" s="66"/>
      <c r="N145" s="163" t="str">
        <f t="shared" si="134"/>
        <v/>
      </c>
      <c r="O145" s="69"/>
      <c r="P145" s="217"/>
      <c r="Q145" s="70"/>
      <c r="R145" s="51" t="str">
        <f t="shared" si="182"/>
        <v/>
      </c>
      <c r="S145" s="93"/>
      <c r="T145" s="97"/>
      <c r="U145" s="101" t="str">
        <f>IF(ISNUMBER(N145)=FALSE,"",SUM(V$145:$V191))</f>
        <v/>
      </c>
      <c r="V145" s="104" t="str">
        <f t="shared" si="183"/>
        <v/>
      </c>
      <c r="W145" s="133" t="str">
        <f t="shared" si="184"/>
        <v/>
      </c>
      <c r="X145" s="135" t="str">
        <f t="shared" si="185"/>
        <v/>
      </c>
      <c r="Y145" s="92">
        <f t="shared" si="135"/>
        <v>0</v>
      </c>
      <c r="Z145" s="96">
        <f t="shared" si="136"/>
        <v>0</v>
      </c>
      <c r="AA145" s="100">
        <f t="shared" si="137"/>
        <v>0</v>
      </c>
      <c r="AB145" s="40"/>
      <c r="AC145" s="171" t="str">
        <f t="shared" si="138"/>
        <v/>
      </c>
      <c r="AD145" s="21"/>
      <c r="AE145" s="47"/>
      <c r="AF145" s="47"/>
      <c r="AG145" s="47"/>
      <c r="AH145" s="48" t="str">
        <f t="shared" si="167"/>
        <v/>
      </c>
      <c r="AI145" s="93"/>
      <c r="AJ145" s="97"/>
      <c r="AK145" s="101" t="str">
        <f>IF(ISNUMBER(AC145)=FALSE,"",SUM(AL145:$AL$191))</f>
        <v/>
      </c>
      <c r="AL145" s="104" t="str">
        <f t="shared" si="186"/>
        <v/>
      </c>
      <c r="AM145" s="134" t="str">
        <f t="shared" si="187"/>
        <v/>
      </c>
      <c r="AN145" s="136" t="str">
        <f t="shared" si="190"/>
        <v/>
      </c>
      <c r="AO145" s="92">
        <f t="shared" si="141"/>
        <v>0</v>
      </c>
      <c r="AP145" s="96">
        <f t="shared" si="142"/>
        <v>0</v>
      </c>
      <c r="AQ145" s="100">
        <f t="shared" si="143"/>
        <v>0</v>
      </c>
      <c r="AR145" s="40"/>
      <c r="AS145" s="236" t="s">
        <v>188</v>
      </c>
      <c r="AT145" s="253" t="s">
        <v>123</v>
      </c>
      <c r="AU145" s="238">
        <v>380</v>
      </c>
      <c r="AV145" s="254">
        <v>1.7861111111111112</v>
      </c>
      <c r="AW145" s="249">
        <v>16</v>
      </c>
      <c r="AX145" s="93"/>
      <c r="AY145" s="97"/>
      <c r="AZ145" s="101">
        <v>16</v>
      </c>
      <c r="BA145" s="104">
        <v>1</v>
      </c>
      <c r="BB145" s="133">
        <v>61</v>
      </c>
      <c r="BC145" s="269">
        <v>16</v>
      </c>
      <c r="BD145" s="92">
        <f t="shared" si="144"/>
        <v>0</v>
      </c>
      <c r="BE145" s="96">
        <f t="shared" si="145"/>
        <v>12</v>
      </c>
      <c r="BF145" s="100">
        <f t="shared" si="146"/>
        <v>0</v>
      </c>
      <c r="BG145" s="40"/>
      <c r="BH145" s="171" t="str">
        <f t="shared" si="147"/>
        <v/>
      </c>
      <c r="BI145" s="74"/>
      <c r="BJ145" s="47"/>
      <c r="BK145" s="48" t="str">
        <f t="shared" si="174"/>
        <v/>
      </c>
      <c r="BL145" s="93"/>
      <c r="BM145" s="97"/>
      <c r="BN145" s="101" t="str">
        <f>IF(ISNUMBER(BH145)=FALSE,"",SUM(BO145:BO$191))</f>
        <v/>
      </c>
      <c r="BO145" s="104" t="str">
        <f t="shared" si="175"/>
        <v/>
      </c>
      <c r="BP145" s="134" t="str">
        <f t="shared" si="176"/>
        <v/>
      </c>
      <c r="BQ145" s="136" t="str">
        <f t="shared" si="177"/>
        <v/>
      </c>
      <c r="BR145" s="92">
        <f t="shared" si="148"/>
        <v>0</v>
      </c>
      <c r="BS145" s="96">
        <f t="shared" si="149"/>
        <v>0</v>
      </c>
      <c r="BT145" s="100">
        <f t="shared" si="150"/>
        <v>0</v>
      </c>
      <c r="BU145" s="40"/>
      <c r="BV145" s="176" t="str">
        <f t="shared" si="151"/>
        <v/>
      </c>
      <c r="BW145" s="69"/>
      <c r="BX145" s="70"/>
      <c r="BY145" s="51" t="str">
        <f t="shared" si="169"/>
        <v/>
      </c>
      <c r="BZ145" s="93"/>
      <c r="CA145" s="97"/>
      <c r="CB145" s="101" t="str">
        <f>IF(ISNUMBER(BV145)=FALSE,"",SUM(CC145:CC$191))</f>
        <v/>
      </c>
      <c r="CC145" s="104" t="str">
        <f t="shared" si="170"/>
        <v/>
      </c>
      <c r="CD145" s="133" t="str">
        <f t="shared" si="171"/>
        <v/>
      </c>
      <c r="CE145" s="135" t="str">
        <f t="shared" si="172"/>
        <v/>
      </c>
      <c r="CF145" s="92">
        <f t="shared" si="152"/>
        <v>0</v>
      </c>
      <c r="CG145" s="96">
        <f t="shared" si="153"/>
        <v>0</v>
      </c>
      <c r="CH145" s="100">
        <f t="shared" si="154"/>
        <v>0</v>
      </c>
      <c r="CI145" s="40"/>
      <c r="CJ145" s="180" t="str">
        <f t="shared" si="155"/>
        <v/>
      </c>
      <c r="CK145" s="74"/>
      <c r="CL145" s="47"/>
      <c r="CM145" s="48" t="str">
        <f t="shared" si="178"/>
        <v/>
      </c>
      <c r="CN145" s="93"/>
      <c r="CO145" s="97"/>
      <c r="CP145" s="101" t="str">
        <f>IF(ISNUMBER(CJ145)=FALSE,"",SUM(CQ145:CQ$191))</f>
        <v/>
      </c>
      <c r="CQ145" s="104" t="str">
        <f t="shared" si="179"/>
        <v/>
      </c>
      <c r="CR145" s="134" t="str">
        <f t="shared" si="180"/>
        <v/>
      </c>
      <c r="CS145" s="136" t="str">
        <f t="shared" si="181"/>
        <v/>
      </c>
      <c r="CT145" s="92">
        <f t="shared" si="159"/>
        <v>0</v>
      </c>
      <c r="CU145" s="96">
        <f t="shared" si="160"/>
        <v>0</v>
      </c>
      <c r="CV145" s="100">
        <f t="shared" si="161"/>
        <v>0</v>
      </c>
      <c r="CW145" s="40"/>
      <c r="CX145" s="35"/>
    </row>
    <row r="146" spans="1:102" ht="15" customHeight="1">
      <c r="A146" s="42"/>
      <c r="B146" s="327"/>
      <c r="C146" s="207">
        <v>47</v>
      </c>
      <c r="D146" s="229">
        <f t="shared" si="129"/>
        <v>47</v>
      </c>
      <c r="E146" s="230" t="s">
        <v>77</v>
      </c>
      <c r="F146" s="230">
        <v>1975</v>
      </c>
      <c r="G146" s="230">
        <f t="shared" si="130"/>
        <v>1</v>
      </c>
      <c r="H146" s="230"/>
      <c r="I146" s="230">
        <f t="shared" si="189"/>
        <v>0</v>
      </c>
      <c r="J146" s="210">
        <f t="shared" si="173"/>
        <v>10</v>
      </c>
      <c r="K146" s="211">
        <f t="shared" si="166"/>
        <v>0</v>
      </c>
      <c r="L146" s="212">
        <f t="shared" si="133"/>
        <v>0</v>
      </c>
      <c r="M146" s="66"/>
      <c r="N146" s="163" t="str">
        <f t="shared" si="134"/>
        <v/>
      </c>
      <c r="O146" s="69"/>
      <c r="P146" s="217"/>
      <c r="Q146" s="70"/>
      <c r="R146" s="51" t="str">
        <f t="shared" si="182"/>
        <v/>
      </c>
      <c r="S146" s="93"/>
      <c r="T146" s="97"/>
      <c r="U146" s="101" t="str">
        <f>IF(ISNUMBER(N146)=FALSE,"",SUM(V$145:$V192))</f>
        <v/>
      </c>
      <c r="V146" s="104" t="str">
        <f t="shared" si="183"/>
        <v/>
      </c>
      <c r="W146" s="133" t="str">
        <f t="shared" si="184"/>
        <v/>
      </c>
      <c r="X146" s="135" t="str">
        <f t="shared" si="185"/>
        <v/>
      </c>
      <c r="Y146" s="92">
        <f t="shared" si="135"/>
        <v>0</v>
      </c>
      <c r="Z146" s="96">
        <f t="shared" si="136"/>
        <v>0</v>
      </c>
      <c r="AA146" s="100">
        <f t="shared" si="137"/>
        <v>0</v>
      </c>
      <c r="AB146" s="40"/>
      <c r="AC146" s="171" t="str">
        <f t="shared" si="138"/>
        <v/>
      </c>
      <c r="AD146" s="21"/>
      <c r="AE146" s="47"/>
      <c r="AF146" s="47"/>
      <c r="AG146" s="47"/>
      <c r="AH146" s="48" t="str">
        <f t="shared" si="167"/>
        <v/>
      </c>
      <c r="AI146" s="93"/>
      <c r="AJ146" s="97"/>
      <c r="AK146" s="101" t="str">
        <f>IF(ISNUMBER(AC146)=FALSE,"",SUM(AL146:$AL$191))</f>
        <v/>
      </c>
      <c r="AL146" s="104" t="str">
        <f t="shared" si="186"/>
        <v/>
      </c>
      <c r="AM146" s="134" t="str">
        <f t="shared" si="187"/>
        <v/>
      </c>
      <c r="AN146" s="136" t="str">
        <f t="shared" si="190"/>
        <v/>
      </c>
      <c r="AO146" s="92">
        <f t="shared" si="141"/>
        <v>0</v>
      </c>
      <c r="AP146" s="96">
        <f t="shared" si="142"/>
        <v>0</v>
      </c>
      <c r="AQ146" s="100">
        <f t="shared" si="143"/>
        <v>0</v>
      </c>
      <c r="AR146" s="40"/>
      <c r="AS146" s="236" t="s">
        <v>188</v>
      </c>
      <c r="AT146" s="253" t="s">
        <v>124</v>
      </c>
      <c r="AU146" s="238">
        <v>380</v>
      </c>
      <c r="AV146" s="254">
        <v>1.7861111111111112</v>
      </c>
      <c r="AW146" s="249">
        <v>15</v>
      </c>
      <c r="AX146" s="93"/>
      <c r="AY146" s="97"/>
      <c r="AZ146" s="101">
        <v>15</v>
      </c>
      <c r="BA146" s="104">
        <v>1</v>
      </c>
      <c r="BB146" s="133">
        <v>62</v>
      </c>
      <c r="BC146" s="269">
        <v>15</v>
      </c>
      <c r="BD146" s="92">
        <f t="shared" si="144"/>
        <v>0</v>
      </c>
      <c r="BE146" s="96">
        <f t="shared" si="145"/>
        <v>11</v>
      </c>
      <c r="BF146" s="100">
        <f t="shared" si="146"/>
        <v>0</v>
      </c>
      <c r="BG146" s="40"/>
      <c r="BH146" s="171" t="str">
        <f t="shared" si="147"/>
        <v/>
      </c>
      <c r="BI146" s="74"/>
      <c r="BJ146" s="47"/>
      <c r="BK146" s="48" t="str">
        <f t="shared" si="174"/>
        <v/>
      </c>
      <c r="BL146" s="93"/>
      <c r="BM146" s="97"/>
      <c r="BN146" s="101" t="str">
        <f>IF(ISNUMBER(BH146)=FALSE,"",SUM(BO146:BO$191))</f>
        <v/>
      </c>
      <c r="BO146" s="104" t="str">
        <f t="shared" si="175"/>
        <v/>
      </c>
      <c r="BP146" s="134" t="str">
        <f t="shared" si="176"/>
        <v/>
      </c>
      <c r="BQ146" s="136" t="str">
        <f t="shared" si="177"/>
        <v/>
      </c>
      <c r="BR146" s="92">
        <f t="shared" si="148"/>
        <v>0</v>
      </c>
      <c r="BS146" s="96">
        <f t="shared" si="149"/>
        <v>0</v>
      </c>
      <c r="BT146" s="100">
        <f t="shared" si="150"/>
        <v>0</v>
      </c>
      <c r="BU146" s="40"/>
      <c r="BV146" s="176" t="str">
        <f t="shared" si="151"/>
        <v/>
      </c>
      <c r="BW146" s="69"/>
      <c r="BX146" s="70"/>
      <c r="BY146" s="51" t="str">
        <f t="shared" si="169"/>
        <v/>
      </c>
      <c r="BZ146" s="93"/>
      <c r="CA146" s="97"/>
      <c r="CB146" s="101" t="str">
        <f>IF(ISNUMBER(BV146)=FALSE,"",SUM(CC146:CC$191))</f>
        <v/>
      </c>
      <c r="CC146" s="104" t="str">
        <f t="shared" si="170"/>
        <v/>
      </c>
      <c r="CD146" s="133" t="str">
        <f t="shared" si="171"/>
        <v/>
      </c>
      <c r="CE146" s="135" t="str">
        <f t="shared" si="172"/>
        <v/>
      </c>
      <c r="CF146" s="92">
        <f t="shared" si="152"/>
        <v>0</v>
      </c>
      <c r="CG146" s="96">
        <f t="shared" si="153"/>
        <v>0</v>
      </c>
      <c r="CH146" s="100">
        <f t="shared" si="154"/>
        <v>0</v>
      </c>
      <c r="CI146" s="40"/>
      <c r="CJ146" s="180" t="str">
        <f t="shared" si="155"/>
        <v/>
      </c>
      <c r="CK146" s="74"/>
      <c r="CL146" s="47"/>
      <c r="CM146" s="48" t="str">
        <f t="shared" si="178"/>
        <v/>
      </c>
      <c r="CN146" s="93"/>
      <c r="CO146" s="97"/>
      <c r="CP146" s="101" t="str">
        <f>IF(ISNUMBER(CJ146)=FALSE,"",SUM(CQ146:CQ$191))</f>
        <v/>
      </c>
      <c r="CQ146" s="104" t="str">
        <f t="shared" si="179"/>
        <v/>
      </c>
      <c r="CR146" s="134" t="str">
        <f t="shared" si="180"/>
        <v/>
      </c>
      <c r="CS146" s="136" t="str">
        <f t="shared" si="181"/>
        <v/>
      </c>
      <c r="CT146" s="92">
        <f t="shared" si="159"/>
        <v>0</v>
      </c>
      <c r="CU146" s="96">
        <f t="shared" si="160"/>
        <v>0</v>
      </c>
      <c r="CV146" s="100">
        <f t="shared" si="161"/>
        <v>0</v>
      </c>
      <c r="CW146" s="40"/>
      <c r="CX146" s="35"/>
    </row>
    <row r="147" spans="1:102" ht="15" customHeight="1">
      <c r="A147" s="42"/>
      <c r="B147" s="327"/>
      <c r="C147" s="207">
        <v>48</v>
      </c>
      <c r="D147" s="229">
        <f t="shared" si="129"/>
        <v>48</v>
      </c>
      <c r="E147" s="230" t="s">
        <v>70</v>
      </c>
      <c r="F147" s="230">
        <v>1975</v>
      </c>
      <c r="G147" s="230">
        <f t="shared" si="130"/>
        <v>1</v>
      </c>
      <c r="H147" s="230"/>
      <c r="I147" s="230">
        <f t="shared" si="189"/>
        <v>0</v>
      </c>
      <c r="J147" s="210">
        <f t="shared" si="173"/>
        <v>9</v>
      </c>
      <c r="K147" s="211">
        <f t="shared" si="166"/>
        <v>0</v>
      </c>
      <c r="L147" s="212">
        <f t="shared" si="133"/>
        <v>0</v>
      </c>
      <c r="M147" s="66"/>
      <c r="N147" s="163" t="str">
        <f t="shared" si="134"/>
        <v/>
      </c>
      <c r="O147" s="69"/>
      <c r="P147" s="217"/>
      <c r="Q147" s="70"/>
      <c r="R147" s="51" t="str">
        <f t="shared" si="182"/>
        <v/>
      </c>
      <c r="S147" s="93"/>
      <c r="T147" s="97"/>
      <c r="U147" s="101" t="str">
        <f>IF(ISNUMBER(N147)=FALSE,"",SUM(V$145:$V193))</f>
        <v/>
      </c>
      <c r="V147" s="104" t="str">
        <f t="shared" si="183"/>
        <v/>
      </c>
      <c r="W147" s="133" t="str">
        <f t="shared" si="184"/>
        <v/>
      </c>
      <c r="X147" s="135" t="str">
        <f t="shared" si="185"/>
        <v/>
      </c>
      <c r="Y147" s="92">
        <f t="shared" si="135"/>
        <v>0</v>
      </c>
      <c r="Z147" s="96">
        <f t="shared" si="136"/>
        <v>0</v>
      </c>
      <c r="AA147" s="100">
        <f t="shared" si="137"/>
        <v>0</v>
      </c>
      <c r="AB147" s="40"/>
      <c r="AC147" s="171" t="str">
        <f t="shared" si="138"/>
        <v/>
      </c>
      <c r="AD147" s="21"/>
      <c r="AE147" s="47"/>
      <c r="AF147" s="47"/>
      <c r="AG147" s="47"/>
      <c r="AH147" s="48" t="str">
        <f t="shared" si="167"/>
        <v/>
      </c>
      <c r="AI147" s="93"/>
      <c r="AJ147" s="97"/>
      <c r="AK147" s="101" t="str">
        <f>IF(ISNUMBER(AC147)=FALSE,"",SUM(AL147:$AL$191))</f>
        <v/>
      </c>
      <c r="AL147" s="104" t="str">
        <f t="shared" si="186"/>
        <v/>
      </c>
      <c r="AM147" s="134" t="str">
        <f t="shared" si="187"/>
        <v/>
      </c>
      <c r="AN147" s="136" t="str">
        <f t="shared" si="190"/>
        <v/>
      </c>
      <c r="AO147" s="92">
        <f t="shared" si="141"/>
        <v>0</v>
      </c>
      <c r="AP147" s="96">
        <f t="shared" si="142"/>
        <v>0</v>
      </c>
      <c r="AQ147" s="100">
        <f t="shared" si="143"/>
        <v>0</v>
      </c>
      <c r="AR147" s="40"/>
      <c r="AS147" s="236">
        <v>48</v>
      </c>
      <c r="AT147" s="237" t="s">
        <v>84</v>
      </c>
      <c r="AU147" s="238">
        <v>365</v>
      </c>
      <c r="AV147" s="254">
        <v>1.7972222222222223</v>
      </c>
      <c r="AW147" s="249">
        <v>14</v>
      </c>
      <c r="AX147" s="93"/>
      <c r="AY147" s="97"/>
      <c r="AZ147" s="101">
        <v>14</v>
      </c>
      <c r="BA147" s="104">
        <v>1</v>
      </c>
      <c r="BB147" s="133">
        <v>63</v>
      </c>
      <c r="BC147" s="269">
        <v>14</v>
      </c>
      <c r="BD147" s="92">
        <f t="shared" si="144"/>
        <v>0</v>
      </c>
      <c r="BE147" s="96">
        <f t="shared" si="145"/>
        <v>0</v>
      </c>
      <c r="BF147" s="100">
        <f t="shared" si="146"/>
        <v>0</v>
      </c>
      <c r="BG147" s="40"/>
      <c r="BH147" s="171" t="str">
        <f t="shared" si="147"/>
        <v/>
      </c>
      <c r="BI147" s="74"/>
      <c r="BJ147" s="47"/>
      <c r="BK147" s="48" t="str">
        <f t="shared" si="174"/>
        <v/>
      </c>
      <c r="BL147" s="93"/>
      <c r="BM147" s="97"/>
      <c r="BN147" s="101" t="str">
        <f>IF(ISNUMBER(BH147)=FALSE,"",SUM(BO147:BO$191))</f>
        <v/>
      </c>
      <c r="BO147" s="104" t="str">
        <f t="shared" si="175"/>
        <v/>
      </c>
      <c r="BP147" s="134" t="str">
        <f t="shared" si="176"/>
        <v/>
      </c>
      <c r="BQ147" s="136" t="str">
        <f t="shared" si="177"/>
        <v/>
      </c>
      <c r="BR147" s="92">
        <f t="shared" si="148"/>
        <v>0</v>
      </c>
      <c r="BS147" s="96">
        <f t="shared" si="149"/>
        <v>0</v>
      </c>
      <c r="BT147" s="100">
        <f t="shared" si="150"/>
        <v>0</v>
      </c>
      <c r="BU147" s="40"/>
      <c r="BV147" s="176" t="str">
        <f t="shared" si="151"/>
        <v/>
      </c>
      <c r="BW147" s="69"/>
      <c r="BX147" s="70"/>
      <c r="BY147" s="51" t="str">
        <f t="shared" si="169"/>
        <v/>
      </c>
      <c r="BZ147" s="93"/>
      <c r="CA147" s="97"/>
      <c r="CB147" s="101" t="str">
        <f>IF(ISNUMBER(BV147)=FALSE,"",SUM(CC147:CC$191))</f>
        <v/>
      </c>
      <c r="CC147" s="104" t="str">
        <f t="shared" si="170"/>
        <v/>
      </c>
      <c r="CD147" s="133" t="str">
        <f t="shared" si="171"/>
        <v/>
      </c>
      <c r="CE147" s="135" t="str">
        <f t="shared" si="172"/>
        <v/>
      </c>
      <c r="CF147" s="92">
        <f t="shared" si="152"/>
        <v>0</v>
      </c>
      <c r="CG147" s="96">
        <f t="shared" si="153"/>
        <v>0</v>
      </c>
      <c r="CH147" s="100">
        <f t="shared" si="154"/>
        <v>0</v>
      </c>
      <c r="CI147" s="40"/>
      <c r="CJ147" s="180" t="str">
        <f t="shared" si="155"/>
        <v/>
      </c>
      <c r="CK147" s="74"/>
      <c r="CL147" s="47"/>
      <c r="CM147" s="48" t="str">
        <f t="shared" si="178"/>
        <v/>
      </c>
      <c r="CN147" s="93"/>
      <c r="CO147" s="97"/>
      <c r="CP147" s="101" t="str">
        <f>IF(ISNUMBER(CJ147)=FALSE,"",SUM(CQ147:CQ$191))</f>
        <v/>
      </c>
      <c r="CQ147" s="104" t="str">
        <f t="shared" si="179"/>
        <v/>
      </c>
      <c r="CR147" s="134" t="str">
        <f t="shared" si="180"/>
        <v/>
      </c>
      <c r="CS147" s="136" t="str">
        <f t="shared" si="181"/>
        <v/>
      </c>
      <c r="CT147" s="92">
        <f t="shared" si="159"/>
        <v>0</v>
      </c>
      <c r="CU147" s="96">
        <f t="shared" si="160"/>
        <v>0</v>
      </c>
      <c r="CV147" s="100">
        <f t="shared" si="161"/>
        <v>0</v>
      </c>
      <c r="CW147" s="40"/>
      <c r="CX147" s="35"/>
    </row>
    <row r="148" spans="1:102" ht="15" customHeight="1">
      <c r="A148" s="42"/>
      <c r="B148" s="327"/>
      <c r="C148" s="207">
        <v>49</v>
      </c>
      <c r="D148" s="229">
        <f t="shared" si="129"/>
        <v>49</v>
      </c>
      <c r="E148" s="209" t="s">
        <v>33</v>
      </c>
      <c r="F148" s="207">
        <v>1974</v>
      </c>
      <c r="G148" s="230">
        <f t="shared" si="130"/>
        <v>3</v>
      </c>
      <c r="H148" s="230"/>
      <c r="I148" s="230">
        <f t="shared" si="189"/>
        <v>0</v>
      </c>
      <c r="J148" s="210">
        <f t="shared" si="173"/>
        <v>8</v>
      </c>
      <c r="K148" s="211">
        <f t="shared" si="166"/>
        <v>0</v>
      </c>
      <c r="L148" s="212">
        <f t="shared" si="133"/>
        <v>10</v>
      </c>
      <c r="M148" s="66"/>
      <c r="N148" s="163" t="str">
        <f t="shared" si="134"/>
        <v/>
      </c>
      <c r="O148" s="69"/>
      <c r="P148" s="217"/>
      <c r="Q148" s="70"/>
      <c r="R148" s="51" t="str">
        <f t="shared" si="182"/>
        <v/>
      </c>
      <c r="S148" s="93"/>
      <c r="T148" s="97"/>
      <c r="U148" s="101" t="str">
        <f>IF(ISNUMBER(N148)=FALSE,"",SUM(V$145:$V194))</f>
        <v/>
      </c>
      <c r="V148" s="104" t="str">
        <f t="shared" si="183"/>
        <v/>
      </c>
      <c r="W148" s="133" t="str">
        <f t="shared" si="184"/>
        <v/>
      </c>
      <c r="X148" s="135" t="str">
        <f t="shared" si="185"/>
        <v/>
      </c>
      <c r="Y148" s="92">
        <f t="shared" si="135"/>
        <v>0</v>
      </c>
      <c r="Z148" s="96">
        <f t="shared" si="136"/>
        <v>0</v>
      </c>
      <c r="AA148" s="100">
        <f t="shared" si="137"/>
        <v>0</v>
      </c>
      <c r="AB148" s="40"/>
      <c r="AC148" s="171" t="str">
        <f t="shared" si="138"/>
        <v/>
      </c>
      <c r="AD148" s="21"/>
      <c r="AE148" s="47"/>
      <c r="AF148" s="47"/>
      <c r="AG148" s="47"/>
      <c r="AH148" s="48" t="str">
        <f t="shared" si="167"/>
        <v/>
      </c>
      <c r="AI148" s="93"/>
      <c r="AJ148" s="97"/>
      <c r="AK148" s="101" t="str">
        <f>IF(ISNUMBER(AC148)=FALSE,"",SUM(AL148:$AL$191))</f>
        <v/>
      </c>
      <c r="AL148" s="104" t="str">
        <f t="shared" si="186"/>
        <v/>
      </c>
      <c r="AM148" s="134" t="str">
        <f t="shared" si="187"/>
        <v/>
      </c>
      <c r="AN148" s="136" t="str">
        <f t="shared" si="190"/>
        <v/>
      </c>
      <c r="AO148" s="92">
        <f t="shared" si="141"/>
        <v>0</v>
      </c>
      <c r="AP148" s="96">
        <f t="shared" si="142"/>
        <v>0</v>
      </c>
      <c r="AQ148" s="100">
        <f t="shared" si="143"/>
        <v>0</v>
      </c>
      <c r="AR148" s="40"/>
      <c r="AS148" s="236">
        <v>49</v>
      </c>
      <c r="AT148" s="253" t="s">
        <v>125</v>
      </c>
      <c r="AU148" s="238">
        <v>381</v>
      </c>
      <c r="AV148" s="254">
        <v>1.8125</v>
      </c>
      <c r="AW148" s="249">
        <v>13</v>
      </c>
      <c r="AX148" s="93"/>
      <c r="AY148" s="97"/>
      <c r="AZ148" s="101">
        <v>13</v>
      </c>
      <c r="BA148" s="104">
        <v>1</v>
      </c>
      <c r="BB148" s="133">
        <v>64</v>
      </c>
      <c r="BC148" s="269">
        <v>13</v>
      </c>
      <c r="BD148" s="92">
        <f t="shared" si="144"/>
        <v>0</v>
      </c>
      <c r="BE148" s="96">
        <f t="shared" si="145"/>
        <v>10</v>
      </c>
      <c r="BF148" s="100">
        <f t="shared" si="146"/>
        <v>0</v>
      </c>
      <c r="BG148" s="40"/>
      <c r="BH148" s="171" t="str">
        <f t="shared" si="147"/>
        <v/>
      </c>
      <c r="BI148" s="74"/>
      <c r="BJ148" s="47"/>
      <c r="BK148" s="48" t="str">
        <f t="shared" si="174"/>
        <v/>
      </c>
      <c r="BL148" s="93"/>
      <c r="BM148" s="97"/>
      <c r="BN148" s="101" t="str">
        <f>IF(ISNUMBER(BH148)=FALSE,"",SUM(BO148:BO$191))</f>
        <v/>
      </c>
      <c r="BO148" s="104" t="str">
        <f t="shared" si="175"/>
        <v/>
      </c>
      <c r="BP148" s="134" t="str">
        <f t="shared" si="176"/>
        <v/>
      </c>
      <c r="BQ148" s="136" t="str">
        <f t="shared" si="177"/>
        <v/>
      </c>
      <c r="BR148" s="92">
        <f t="shared" si="148"/>
        <v>0</v>
      </c>
      <c r="BS148" s="96">
        <f t="shared" si="149"/>
        <v>0</v>
      </c>
      <c r="BT148" s="100">
        <f t="shared" si="150"/>
        <v>0</v>
      </c>
      <c r="BU148" s="40"/>
      <c r="BV148" s="176" t="str">
        <f t="shared" si="151"/>
        <v/>
      </c>
      <c r="BW148" s="69"/>
      <c r="BX148" s="70"/>
      <c r="BY148" s="51" t="str">
        <f t="shared" si="169"/>
        <v/>
      </c>
      <c r="BZ148" s="93"/>
      <c r="CA148" s="97"/>
      <c r="CB148" s="101" t="str">
        <f>IF(ISNUMBER(BV148)=FALSE,"",SUM(CC148:CC$191))</f>
        <v/>
      </c>
      <c r="CC148" s="104" t="str">
        <f t="shared" si="170"/>
        <v/>
      </c>
      <c r="CD148" s="133" t="str">
        <f t="shared" si="171"/>
        <v/>
      </c>
      <c r="CE148" s="135" t="str">
        <f t="shared" si="172"/>
        <v/>
      </c>
      <c r="CF148" s="92">
        <f t="shared" si="152"/>
        <v>0</v>
      </c>
      <c r="CG148" s="96">
        <f t="shared" si="153"/>
        <v>0</v>
      </c>
      <c r="CH148" s="100">
        <f t="shared" si="154"/>
        <v>0</v>
      </c>
      <c r="CI148" s="40"/>
      <c r="CJ148" s="180" t="str">
        <f t="shared" si="155"/>
        <v/>
      </c>
      <c r="CK148" s="74"/>
      <c r="CL148" s="47"/>
      <c r="CM148" s="48" t="str">
        <f t="shared" si="178"/>
        <v/>
      </c>
      <c r="CN148" s="93"/>
      <c r="CO148" s="97"/>
      <c r="CP148" s="101" t="str">
        <f>IF(ISNUMBER(CJ148)=FALSE,"",SUM(CQ148:CQ$191))</f>
        <v/>
      </c>
      <c r="CQ148" s="104" t="str">
        <f t="shared" si="179"/>
        <v/>
      </c>
      <c r="CR148" s="134" t="str">
        <f t="shared" si="180"/>
        <v/>
      </c>
      <c r="CS148" s="136" t="str">
        <f t="shared" si="181"/>
        <v/>
      </c>
      <c r="CT148" s="92">
        <f t="shared" si="159"/>
        <v>0</v>
      </c>
      <c r="CU148" s="96">
        <f t="shared" si="160"/>
        <v>0</v>
      </c>
      <c r="CV148" s="100">
        <f t="shared" si="161"/>
        <v>0</v>
      </c>
      <c r="CW148" s="40"/>
      <c r="CX148" s="35"/>
    </row>
    <row r="149" spans="1:102" ht="15" customHeight="1">
      <c r="A149" s="42"/>
      <c r="B149" s="327"/>
      <c r="C149" s="207">
        <v>50</v>
      </c>
      <c r="D149" s="229">
        <f t="shared" si="129"/>
        <v>50</v>
      </c>
      <c r="E149" s="230" t="s">
        <v>71</v>
      </c>
      <c r="F149" s="230">
        <v>1972</v>
      </c>
      <c r="G149" s="230">
        <f t="shared" si="130"/>
        <v>2</v>
      </c>
      <c r="H149" s="230"/>
      <c r="I149" s="230">
        <f t="shared" si="189"/>
        <v>0</v>
      </c>
      <c r="J149" s="210">
        <f t="shared" si="173"/>
        <v>8</v>
      </c>
      <c r="K149" s="211">
        <f t="shared" si="166"/>
        <v>0</v>
      </c>
      <c r="L149" s="212">
        <f t="shared" si="133"/>
        <v>6</v>
      </c>
      <c r="M149" s="66"/>
      <c r="N149" s="163" t="str">
        <f t="shared" si="134"/>
        <v/>
      </c>
      <c r="O149" s="69"/>
      <c r="P149" s="217"/>
      <c r="Q149" s="70"/>
      <c r="R149" s="51" t="str">
        <f t="shared" si="182"/>
        <v/>
      </c>
      <c r="S149" s="93"/>
      <c r="T149" s="97"/>
      <c r="U149" s="101" t="str">
        <f>IF(ISNUMBER(N149)=FALSE,"",SUM(V$145:$V195))</f>
        <v/>
      </c>
      <c r="V149" s="104" t="str">
        <f t="shared" si="183"/>
        <v/>
      </c>
      <c r="W149" s="133" t="str">
        <f t="shared" si="184"/>
        <v/>
      </c>
      <c r="X149" s="135" t="str">
        <f t="shared" si="185"/>
        <v/>
      </c>
      <c r="Y149" s="92">
        <f t="shared" si="135"/>
        <v>0</v>
      </c>
      <c r="Z149" s="96">
        <f t="shared" si="136"/>
        <v>0</v>
      </c>
      <c r="AA149" s="100">
        <f t="shared" si="137"/>
        <v>0</v>
      </c>
      <c r="AB149" s="40"/>
      <c r="AC149" s="171" t="str">
        <f t="shared" si="138"/>
        <v/>
      </c>
      <c r="AD149" s="21"/>
      <c r="AE149" s="47"/>
      <c r="AF149" s="47"/>
      <c r="AG149" s="47"/>
      <c r="AH149" s="48" t="str">
        <f t="shared" si="167"/>
        <v/>
      </c>
      <c r="AI149" s="93"/>
      <c r="AJ149" s="97"/>
      <c r="AK149" s="101" t="str">
        <f>IF(ISNUMBER(AC149)=FALSE,"",SUM(AL149:$AL$191))</f>
        <v/>
      </c>
      <c r="AL149" s="104" t="str">
        <f t="shared" si="186"/>
        <v/>
      </c>
      <c r="AM149" s="134" t="str">
        <f t="shared" si="187"/>
        <v/>
      </c>
      <c r="AN149" s="136" t="str">
        <f t="shared" si="190"/>
        <v/>
      </c>
      <c r="AO149" s="92">
        <f t="shared" si="141"/>
        <v>0</v>
      </c>
      <c r="AP149" s="96">
        <f t="shared" si="142"/>
        <v>0</v>
      </c>
      <c r="AQ149" s="100">
        <f t="shared" si="143"/>
        <v>0</v>
      </c>
      <c r="AR149" s="40"/>
      <c r="AS149" s="236">
        <v>50</v>
      </c>
      <c r="AT149" s="253" t="s">
        <v>126</v>
      </c>
      <c r="AU149" s="238">
        <v>375</v>
      </c>
      <c r="AV149" s="254">
        <v>1.8666666666666665</v>
      </c>
      <c r="AW149" s="249">
        <v>12</v>
      </c>
      <c r="AX149" s="93"/>
      <c r="AY149" s="97"/>
      <c r="AZ149" s="101">
        <v>12</v>
      </c>
      <c r="BA149" s="104">
        <v>1</v>
      </c>
      <c r="BB149" s="133">
        <v>65</v>
      </c>
      <c r="BC149" s="269">
        <v>12</v>
      </c>
      <c r="BD149" s="92">
        <f t="shared" si="144"/>
        <v>0</v>
      </c>
      <c r="BE149" s="96">
        <f t="shared" si="145"/>
        <v>9</v>
      </c>
      <c r="BF149" s="100">
        <f t="shared" si="146"/>
        <v>0</v>
      </c>
      <c r="BG149" s="40"/>
      <c r="BH149" s="171" t="str">
        <f t="shared" si="147"/>
        <v/>
      </c>
      <c r="BI149" s="74"/>
      <c r="BJ149" s="47"/>
      <c r="BK149" s="48" t="str">
        <f t="shared" si="174"/>
        <v/>
      </c>
      <c r="BL149" s="93"/>
      <c r="BM149" s="97"/>
      <c r="BN149" s="101" t="str">
        <f>IF(ISNUMBER(BH149)=FALSE,"",SUM(BO149:BO$191))</f>
        <v/>
      </c>
      <c r="BO149" s="104" t="str">
        <f t="shared" si="175"/>
        <v/>
      </c>
      <c r="BP149" s="134" t="str">
        <f t="shared" si="176"/>
        <v/>
      </c>
      <c r="BQ149" s="136" t="str">
        <f t="shared" si="177"/>
        <v/>
      </c>
      <c r="BR149" s="92">
        <f t="shared" si="148"/>
        <v>0</v>
      </c>
      <c r="BS149" s="96">
        <f t="shared" si="149"/>
        <v>0</v>
      </c>
      <c r="BT149" s="100">
        <f t="shared" si="150"/>
        <v>0</v>
      </c>
      <c r="BU149" s="40"/>
      <c r="BV149" s="176" t="str">
        <f t="shared" si="151"/>
        <v/>
      </c>
      <c r="BW149" s="69"/>
      <c r="BX149" s="70"/>
      <c r="BY149" s="51" t="str">
        <f t="shared" si="169"/>
        <v/>
      </c>
      <c r="BZ149" s="93"/>
      <c r="CA149" s="97"/>
      <c r="CB149" s="101" t="str">
        <f>IF(ISNUMBER(BV149)=FALSE,"",SUM(CC149:CC$191))</f>
        <v/>
      </c>
      <c r="CC149" s="104" t="str">
        <f t="shared" si="170"/>
        <v/>
      </c>
      <c r="CD149" s="133" t="str">
        <f t="shared" si="171"/>
        <v/>
      </c>
      <c r="CE149" s="135" t="str">
        <f t="shared" si="172"/>
        <v/>
      </c>
      <c r="CF149" s="92">
        <f t="shared" si="152"/>
        <v>0</v>
      </c>
      <c r="CG149" s="96">
        <f t="shared" si="153"/>
        <v>0</v>
      </c>
      <c r="CH149" s="100">
        <f t="shared" si="154"/>
        <v>0</v>
      </c>
      <c r="CI149" s="40"/>
      <c r="CJ149" s="180" t="str">
        <f t="shared" si="155"/>
        <v/>
      </c>
      <c r="CK149" s="74"/>
      <c r="CL149" s="47"/>
      <c r="CM149" s="48" t="str">
        <f t="shared" si="178"/>
        <v/>
      </c>
      <c r="CN149" s="93"/>
      <c r="CO149" s="97"/>
      <c r="CP149" s="101" t="str">
        <f>IF(ISNUMBER(CJ149)=FALSE,"",SUM(CQ149:CQ$191))</f>
        <v/>
      </c>
      <c r="CQ149" s="104" t="str">
        <f t="shared" si="179"/>
        <v/>
      </c>
      <c r="CR149" s="134" t="str">
        <f t="shared" si="180"/>
        <v/>
      </c>
      <c r="CS149" s="136" t="str">
        <f t="shared" si="181"/>
        <v/>
      </c>
      <c r="CT149" s="92">
        <f t="shared" si="159"/>
        <v>0</v>
      </c>
      <c r="CU149" s="96">
        <f t="shared" si="160"/>
        <v>0</v>
      </c>
      <c r="CV149" s="100">
        <f t="shared" si="161"/>
        <v>0</v>
      </c>
      <c r="CW149" s="40"/>
      <c r="CX149" s="35"/>
    </row>
    <row r="150" spans="1:102" ht="15" customHeight="1">
      <c r="A150" s="42"/>
      <c r="B150" s="327"/>
      <c r="C150" s="207">
        <v>51</v>
      </c>
      <c r="D150" s="229">
        <f t="shared" si="129"/>
        <v>51</v>
      </c>
      <c r="E150" s="259" t="s">
        <v>215</v>
      </c>
      <c r="F150" s="260">
        <v>1988</v>
      </c>
      <c r="G150" s="230">
        <f t="shared" si="130"/>
        <v>1</v>
      </c>
      <c r="H150" s="230"/>
      <c r="I150" s="230">
        <f t="shared" si="189"/>
        <v>0</v>
      </c>
      <c r="J150" s="210">
        <f t="shared" si="173"/>
        <v>7</v>
      </c>
      <c r="K150" s="211">
        <f t="shared" si="166"/>
        <v>0</v>
      </c>
      <c r="L150" s="212">
        <f t="shared" si="133"/>
        <v>0</v>
      </c>
      <c r="M150" s="66"/>
      <c r="N150" s="163" t="str">
        <f t="shared" si="134"/>
        <v/>
      </c>
      <c r="O150" s="69"/>
      <c r="P150" s="217"/>
      <c r="Q150" s="70"/>
      <c r="R150" s="51" t="str">
        <f t="shared" si="182"/>
        <v/>
      </c>
      <c r="S150" s="93"/>
      <c r="T150" s="97"/>
      <c r="U150" s="101" t="str">
        <f>IF(ISNUMBER(N150)=FALSE,"",SUM(V$145:$V196))</f>
        <v/>
      </c>
      <c r="V150" s="104" t="str">
        <f t="shared" si="183"/>
        <v/>
      </c>
      <c r="W150" s="133" t="str">
        <f t="shared" si="184"/>
        <v/>
      </c>
      <c r="X150" s="135" t="str">
        <f t="shared" si="185"/>
        <v/>
      </c>
      <c r="Y150" s="92">
        <f t="shared" si="135"/>
        <v>0</v>
      </c>
      <c r="Z150" s="96">
        <f t="shared" si="136"/>
        <v>0</v>
      </c>
      <c r="AA150" s="100">
        <f t="shared" si="137"/>
        <v>0</v>
      </c>
      <c r="AB150" s="40"/>
      <c r="AC150" s="171" t="str">
        <f t="shared" si="138"/>
        <v/>
      </c>
      <c r="AD150" s="21"/>
      <c r="AE150" s="47"/>
      <c r="AF150" s="47"/>
      <c r="AG150" s="47"/>
      <c r="AH150" s="48" t="str">
        <f t="shared" si="167"/>
        <v/>
      </c>
      <c r="AI150" s="93"/>
      <c r="AJ150" s="97"/>
      <c r="AK150" s="101" t="str">
        <f>IF(ISNUMBER(AC150)=FALSE,"",SUM(AL150:$AL$191))</f>
        <v/>
      </c>
      <c r="AL150" s="104" t="str">
        <f t="shared" si="186"/>
        <v/>
      </c>
      <c r="AM150" s="134" t="str">
        <f t="shared" si="187"/>
        <v/>
      </c>
      <c r="AN150" s="136" t="str">
        <f t="shared" si="190"/>
        <v/>
      </c>
      <c r="AO150" s="92">
        <f t="shared" si="141"/>
        <v>0</v>
      </c>
      <c r="AP150" s="96">
        <f t="shared" si="142"/>
        <v>0</v>
      </c>
      <c r="AQ150" s="100">
        <f t="shared" si="143"/>
        <v>0</v>
      </c>
      <c r="AR150" s="40"/>
      <c r="AS150" s="236">
        <v>51</v>
      </c>
      <c r="AT150" s="253" t="s">
        <v>127</v>
      </c>
      <c r="AU150" s="238">
        <v>365</v>
      </c>
      <c r="AV150" s="254">
        <v>1.8993055555555556</v>
      </c>
      <c r="AW150" s="249">
        <v>11</v>
      </c>
      <c r="AX150" s="93"/>
      <c r="AY150" s="97"/>
      <c r="AZ150" s="101">
        <v>11</v>
      </c>
      <c r="BA150" s="104">
        <v>1</v>
      </c>
      <c r="BB150" s="133">
        <v>66</v>
      </c>
      <c r="BC150" s="269">
        <v>11</v>
      </c>
      <c r="BD150" s="92">
        <f t="shared" si="144"/>
        <v>0</v>
      </c>
      <c r="BE150" s="96">
        <f t="shared" si="145"/>
        <v>8</v>
      </c>
      <c r="BF150" s="100">
        <f t="shared" si="146"/>
        <v>0</v>
      </c>
      <c r="BG150" s="40"/>
      <c r="BH150" s="171" t="str">
        <f t="shared" si="147"/>
        <v/>
      </c>
      <c r="BI150" s="74"/>
      <c r="BJ150" s="47"/>
      <c r="BK150" s="48" t="str">
        <f t="shared" si="174"/>
        <v/>
      </c>
      <c r="BL150" s="93"/>
      <c r="BM150" s="97"/>
      <c r="BN150" s="101" t="str">
        <f>IF(ISNUMBER(BH150)=FALSE,"",SUM(BO150:BO$191))</f>
        <v/>
      </c>
      <c r="BO150" s="104" t="str">
        <f t="shared" si="175"/>
        <v/>
      </c>
      <c r="BP150" s="134" t="str">
        <f t="shared" si="176"/>
        <v/>
      </c>
      <c r="BQ150" s="136" t="str">
        <f t="shared" si="177"/>
        <v/>
      </c>
      <c r="BR150" s="92">
        <f t="shared" si="148"/>
        <v>0</v>
      </c>
      <c r="BS150" s="96">
        <f t="shared" si="149"/>
        <v>0</v>
      </c>
      <c r="BT150" s="100">
        <f t="shared" si="150"/>
        <v>0</v>
      </c>
      <c r="BU150" s="40"/>
      <c r="BV150" s="176" t="str">
        <f t="shared" si="151"/>
        <v/>
      </c>
      <c r="BW150" s="69"/>
      <c r="BX150" s="70"/>
      <c r="BY150" s="51" t="str">
        <f t="shared" si="169"/>
        <v/>
      </c>
      <c r="BZ150" s="93"/>
      <c r="CA150" s="97"/>
      <c r="CB150" s="101" t="str">
        <f>IF(ISNUMBER(BV150)=FALSE,"",SUM(CC150:CC$191))</f>
        <v/>
      </c>
      <c r="CC150" s="104" t="str">
        <f t="shared" si="170"/>
        <v/>
      </c>
      <c r="CD150" s="133" t="str">
        <f t="shared" si="171"/>
        <v/>
      </c>
      <c r="CE150" s="135" t="str">
        <f t="shared" si="172"/>
        <v/>
      </c>
      <c r="CF150" s="92">
        <f t="shared" si="152"/>
        <v>0</v>
      </c>
      <c r="CG150" s="96">
        <f t="shared" si="153"/>
        <v>0</v>
      </c>
      <c r="CH150" s="100">
        <f t="shared" si="154"/>
        <v>0</v>
      </c>
      <c r="CI150" s="40"/>
      <c r="CJ150" s="180" t="str">
        <f t="shared" si="155"/>
        <v/>
      </c>
      <c r="CK150" s="74"/>
      <c r="CL150" s="47"/>
      <c r="CM150" s="48" t="str">
        <f t="shared" si="178"/>
        <v/>
      </c>
      <c r="CN150" s="93"/>
      <c r="CO150" s="97"/>
      <c r="CP150" s="101" t="str">
        <f>IF(ISNUMBER(CJ150)=FALSE,"",SUM(CQ150:CQ$191))</f>
        <v/>
      </c>
      <c r="CQ150" s="104" t="str">
        <f t="shared" si="179"/>
        <v/>
      </c>
      <c r="CR150" s="134" t="str">
        <f t="shared" si="180"/>
        <v/>
      </c>
      <c r="CS150" s="136" t="str">
        <f t="shared" si="181"/>
        <v/>
      </c>
      <c r="CT150" s="92">
        <f t="shared" si="159"/>
        <v>0</v>
      </c>
      <c r="CU150" s="96">
        <f t="shared" si="160"/>
        <v>0</v>
      </c>
      <c r="CV150" s="100">
        <f t="shared" si="161"/>
        <v>0</v>
      </c>
      <c r="CW150" s="40"/>
      <c r="CX150" s="35"/>
    </row>
    <row r="151" spans="1:102" ht="15" customHeight="1">
      <c r="A151" s="42"/>
      <c r="B151" s="327"/>
      <c r="C151" s="207">
        <v>52</v>
      </c>
      <c r="D151" s="229">
        <f t="shared" si="129"/>
        <v>52</v>
      </c>
      <c r="E151" s="209" t="s">
        <v>79</v>
      </c>
      <c r="F151" s="207">
        <v>1971</v>
      </c>
      <c r="G151" s="230">
        <f t="shared" si="130"/>
        <v>2</v>
      </c>
      <c r="H151" s="230"/>
      <c r="I151" s="230">
        <f t="shared" si="189"/>
        <v>0</v>
      </c>
      <c r="J151" s="210">
        <f t="shared" si="173"/>
        <v>6</v>
      </c>
      <c r="K151" s="211">
        <f t="shared" si="166"/>
        <v>7</v>
      </c>
      <c r="L151" s="212">
        <f t="shared" si="133"/>
        <v>0</v>
      </c>
      <c r="M151" s="66"/>
      <c r="N151" s="163" t="str">
        <f t="shared" si="134"/>
        <v/>
      </c>
      <c r="O151" s="69"/>
      <c r="P151" s="217"/>
      <c r="Q151" s="70"/>
      <c r="R151" s="51" t="str">
        <f t="shared" si="182"/>
        <v/>
      </c>
      <c r="S151" s="93"/>
      <c r="T151" s="97"/>
      <c r="U151" s="101" t="str">
        <f>IF(ISNUMBER(N151)=FALSE,"",SUM(V$145:$V197))</f>
        <v/>
      </c>
      <c r="V151" s="104" t="str">
        <f t="shared" si="183"/>
        <v/>
      </c>
      <c r="W151" s="133" t="str">
        <f t="shared" si="184"/>
        <v/>
      </c>
      <c r="X151" s="135" t="str">
        <f t="shared" si="185"/>
        <v/>
      </c>
      <c r="Y151" s="92">
        <f t="shared" si="135"/>
        <v>0</v>
      </c>
      <c r="Z151" s="96">
        <f t="shared" si="136"/>
        <v>0</v>
      </c>
      <c r="AA151" s="100">
        <f t="shared" si="137"/>
        <v>0</v>
      </c>
      <c r="AB151" s="40"/>
      <c r="AC151" s="171" t="str">
        <f t="shared" si="138"/>
        <v/>
      </c>
      <c r="AD151" s="21"/>
      <c r="AE151" s="47"/>
      <c r="AF151" s="47"/>
      <c r="AG151" s="47"/>
      <c r="AH151" s="48" t="str">
        <f t="shared" si="167"/>
        <v/>
      </c>
      <c r="AI151" s="93"/>
      <c r="AJ151" s="97"/>
      <c r="AK151" s="101" t="str">
        <f>IF(ISNUMBER(AC151)=FALSE,"",SUM(AL151:$AL$191))</f>
        <v/>
      </c>
      <c r="AL151" s="104" t="str">
        <f t="shared" si="186"/>
        <v/>
      </c>
      <c r="AM151" s="134" t="str">
        <f t="shared" si="187"/>
        <v/>
      </c>
      <c r="AN151" s="136" t="str">
        <f t="shared" si="190"/>
        <v/>
      </c>
      <c r="AO151" s="92">
        <f t="shared" si="141"/>
        <v>0</v>
      </c>
      <c r="AP151" s="96">
        <f t="shared" si="142"/>
        <v>0</v>
      </c>
      <c r="AQ151" s="100">
        <f t="shared" si="143"/>
        <v>0</v>
      </c>
      <c r="AR151" s="40"/>
      <c r="AS151" s="236">
        <v>52</v>
      </c>
      <c r="AT151" s="237" t="s">
        <v>33</v>
      </c>
      <c r="AU151" s="238">
        <v>377</v>
      </c>
      <c r="AV151" s="254">
        <v>1.9229166666666666</v>
      </c>
      <c r="AW151" s="249">
        <v>10</v>
      </c>
      <c r="AX151" s="93"/>
      <c r="AY151" s="97"/>
      <c r="AZ151" s="101">
        <v>10</v>
      </c>
      <c r="BA151" s="104">
        <v>1</v>
      </c>
      <c r="BB151" s="133">
        <v>36</v>
      </c>
      <c r="BC151" s="269">
        <v>6</v>
      </c>
      <c r="BD151" s="92">
        <f t="shared" si="144"/>
        <v>0</v>
      </c>
      <c r="BE151" s="96">
        <f t="shared" si="145"/>
        <v>0</v>
      </c>
      <c r="BF151" s="100">
        <f t="shared" si="146"/>
        <v>0</v>
      </c>
      <c r="BG151" s="40"/>
      <c r="BH151" s="171" t="str">
        <f t="shared" si="147"/>
        <v/>
      </c>
      <c r="BI151" s="74"/>
      <c r="BJ151" s="47"/>
      <c r="BK151" s="48" t="str">
        <f t="shared" si="174"/>
        <v/>
      </c>
      <c r="BL151" s="93"/>
      <c r="BM151" s="97"/>
      <c r="BN151" s="101" t="str">
        <f>IF(ISNUMBER(BH151)=FALSE,"",SUM(BO151:BO$191))</f>
        <v/>
      </c>
      <c r="BO151" s="104" t="str">
        <f t="shared" si="175"/>
        <v/>
      </c>
      <c r="BP151" s="134" t="str">
        <f t="shared" si="176"/>
        <v/>
      </c>
      <c r="BQ151" s="136" t="str">
        <f t="shared" si="177"/>
        <v/>
      </c>
      <c r="BR151" s="92">
        <f t="shared" si="148"/>
        <v>0</v>
      </c>
      <c r="BS151" s="96">
        <f t="shared" si="149"/>
        <v>0</v>
      </c>
      <c r="BT151" s="100">
        <f t="shared" si="150"/>
        <v>0</v>
      </c>
      <c r="BU151" s="40"/>
      <c r="BV151" s="176" t="str">
        <f t="shared" si="151"/>
        <v/>
      </c>
      <c r="BW151" s="69"/>
      <c r="BX151" s="70"/>
      <c r="BY151" s="51" t="str">
        <f t="shared" si="169"/>
        <v/>
      </c>
      <c r="BZ151" s="93"/>
      <c r="CA151" s="97"/>
      <c r="CB151" s="101" t="str">
        <f>IF(ISNUMBER(BV151)=FALSE,"",SUM(CC151:CC$191))</f>
        <v/>
      </c>
      <c r="CC151" s="104" t="str">
        <f t="shared" si="170"/>
        <v/>
      </c>
      <c r="CD151" s="133" t="str">
        <f t="shared" si="171"/>
        <v/>
      </c>
      <c r="CE151" s="135" t="str">
        <f t="shared" si="172"/>
        <v/>
      </c>
      <c r="CF151" s="92">
        <f t="shared" si="152"/>
        <v>0</v>
      </c>
      <c r="CG151" s="96">
        <f t="shared" si="153"/>
        <v>0</v>
      </c>
      <c r="CH151" s="100">
        <f t="shared" si="154"/>
        <v>0</v>
      </c>
      <c r="CI151" s="40"/>
      <c r="CJ151" s="180" t="str">
        <f t="shared" si="155"/>
        <v/>
      </c>
      <c r="CK151" s="74"/>
      <c r="CL151" s="47"/>
      <c r="CM151" s="48" t="str">
        <f t="shared" si="178"/>
        <v/>
      </c>
      <c r="CN151" s="93"/>
      <c r="CO151" s="97"/>
      <c r="CP151" s="101" t="str">
        <f>IF(ISNUMBER(CJ151)=FALSE,"",SUM(CQ151:CQ$191))</f>
        <v/>
      </c>
      <c r="CQ151" s="104" t="str">
        <f t="shared" si="179"/>
        <v/>
      </c>
      <c r="CR151" s="134" t="str">
        <f t="shared" si="180"/>
        <v/>
      </c>
      <c r="CS151" s="136" t="str">
        <f t="shared" si="181"/>
        <v/>
      </c>
      <c r="CT151" s="92">
        <f t="shared" si="159"/>
        <v>0</v>
      </c>
      <c r="CU151" s="96">
        <f t="shared" si="160"/>
        <v>0</v>
      </c>
      <c r="CV151" s="100">
        <f t="shared" si="161"/>
        <v>0</v>
      </c>
      <c r="CW151" s="40"/>
      <c r="CX151" s="35"/>
    </row>
    <row r="152" spans="1:102" ht="15" customHeight="1">
      <c r="A152" s="42"/>
      <c r="B152" s="327"/>
      <c r="C152" s="207">
        <v>53</v>
      </c>
      <c r="D152" s="229">
        <f t="shared" si="129"/>
        <v>53</v>
      </c>
      <c r="E152" s="230" t="s">
        <v>112</v>
      </c>
      <c r="F152" s="230">
        <v>1987</v>
      </c>
      <c r="G152" s="207">
        <f t="shared" si="130"/>
        <v>1</v>
      </c>
      <c r="H152" s="207"/>
      <c r="I152" s="207">
        <f t="shared" si="189"/>
        <v>0</v>
      </c>
      <c r="J152" s="210">
        <f t="shared" si="173"/>
        <v>5</v>
      </c>
      <c r="K152" s="211">
        <f t="shared" si="166"/>
        <v>0</v>
      </c>
      <c r="L152" s="212">
        <f t="shared" si="133"/>
        <v>0</v>
      </c>
      <c r="M152" s="66"/>
      <c r="N152" s="163" t="str">
        <f t="shared" si="134"/>
        <v/>
      </c>
      <c r="O152" s="69"/>
      <c r="P152" s="217"/>
      <c r="Q152" s="70"/>
      <c r="R152" s="51" t="str">
        <f t="shared" si="182"/>
        <v/>
      </c>
      <c r="S152" s="93"/>
      <c r="T152" s="97"/>
      <c r="U152" s="101" t="str">
        <f>IF(ISNUMBER(N152)=FALSE,"",SUM(V$145:$V198))</f>
        <v/>
      </c>
      <c r="V152" s="104" t="str">
        <f t="shared" si="183"/>
        <v/>
      </c>
      <c r="W152" s="133" t="str">
        <f t="shared" si="184"/>
        <v/>
      </c>
      <c r="X152" s="135" t="str">
        <f t="shared" si="185"/>
        <v/>
      </c>
      <c r="Y152" s="92">
        <f t="shared" si="135"/>
        <v>0</v>
      </c>
      <c r="Z152" s="96">
        <f t="shared" si="136"/>
        <v>0</v>
      </c>
      <c r="AA152" s="100">
        <f t="shared" si="137"/>
        <v>0</v>
      </c>
      <c r="AB152" s="40"/>
      <c r="AC152" s="171" t="str">
        <f t="shared" si="138"/>
        <v/>
      </c>
      <c r="AD152" s="21"/>
      <c r="AE152" s="47"/>
      <c r="AF152" s="47"/>
      <c r="AG152" s="47"/>
      <c r="AH152" s="48" t="str">
        <f t="shared" si="167"/>
        <v/>
      </c>
      <c r="AI152" s="93"/>
      <c r="AJ152" s="97"/>
      <c r="AK152" s="101" t="str">
        <f>IF(ISNUMBER(AC152)=FALSE,"",SUM(AL152:$AL$191))</f>
        <v/>
      </c>
      <c r="AL152" s="104" t="str">
        <f t="shared" si="186"/>
        <v/>
      </c>
      <c r="AM152" s="134" t="str">
        <f t="shared" si="187"/>
        <v/>
      </c>
      <c r="AN152" s="136" t="str">
        <f t="shared" si="190"/>
        <v/>
      </c>
      <c r="AO152" s="92">
        <f t="shared" si="141"/>
        <v>0</v>
      </c>
      <c r="AP152" s="96">
        <f t="shared" si="142"/>
        <v>0</v>
      </c>
      <c r="AQ152" s="100">
        <f t="shared" si="143"/>
        <v>0</v>
      </c>
      <c r="AR152" s="40"/>
      <c r="AS152" s="236">
        <v>53</v>
      </c>
      <c r="AT152" s="253" t="s">
        <v>128</v>
      </c>
      <c r="AU152" s="238">
        <v>378</v>
      </c>
      <c r="AV152" s="254">
        <v>1.9708333333333332</v>
      </c>
      <c r="AW152" s="249">
        <v>9</v>
      </c>
      <c r="AX152" s="93"/>
      <c r="AY152" s="97"/>
      <c r="AZ152" s="101">
        <v>9</v>
      </c>
      <c r="BA152" s="104">
        <v>1</v>
      </c>
      <c r="BB152" s="133">
        <v>67</v>
      </c>
      <c r="BC152" s="269">
        <v>9</v>
      </c>
      <c r="BD152" s="92">
        <f t="shared" si="144"/>
        <v>0</v>
      </c>
      <c r="BE152" s="96">
        <f t="shared" si="145"/>
        <v>7</v>
      </c>
      <c r="BF152" s="100">
        <f t="shared" si="146"/>
        <v>0</v>
      </c>
      <c r="BG152" s="40"/>
      <c r="BH152" s="171" t="str">
        <f t="shared" si="147"/>
        <v/>
      </c>
      <c r="BI152" s="74"/>
      <c r="BJ152" s="47"/>
      <c r="BK152" s="48" t="str">
        <f t="shared" si="174"/>
        <v/>
      </c>
      <c r="BL152" s="93"/>
      <c r="BM152" s="97"/>
      <c r="BN152" s="101" t="str">
        <f>IF(ISNUMBER(BH152)=FALSE,"",SUM(BO152:BO$191))</f>
        <v/>
      </c>
      <c r="BO152" s="104" t="str">
        <f t="shared" si="175"/>
        <v/>
      </c>
      <c r="BP152" s="134" t="str">
        <f t="shared" si="176"/>
        <v/>
      </c>
      <c r="BQ152" s="136" t="str">
        <f t="shared" si="177"/>
        <v/>
      </c>
      <c r="BR152" s="92">
        <f t="shared" si="148"/>
        <v>0</v>
      </c>
      <c r="BS152" s="96">
        <f t="shared" si="149"/>
        <v>0</v>
      </c>
      <c r="BT152" s="100">
        <f t="shared" si="150"/>
        <v>0</v>
      </c>
      <c r="BU152" s="40"/>
      <c r="BV152" s="176" t="str">
        <f t="shared" si="151"/>
        <v/>
      </c>
      <c r="BW152" s="69"/>
      <c r="BX152" s="70"/>
      <c r="BY152" s="51" t="str">
        <f t="shared" si="169"/>
        <v/>
      </c>
      <c r="BZ152" s="93"/>
      <c r="CA152" s="97"/>
      <c r="CB152" s="101" t="str">
        <f>IF(ISNUMBER(BV152)=FALSE,"",SUM(CC152:CC$191))</f>
        <v/>
      </c>
      <c r="CC152" s="104" t="str">
        <f t="shared" si="170"/>
        <v/>
      </c>
      <c r="CD152" s="133" t="str">
        <f t="shared" si="171"/>
        <v/>
      </c>
      <c r="CE152" s="135" t="str">
        <f t="shared" si="172"/>
        <v/>
      </c>
      <c r="CF152" s="92">
        <f t="shared" si="152"/>
        <v>0</v>
      </c>
      <c r="CG152" s="96">
        <f t="shared" si="153"/>
        <v>0</v>
      </c>
      <c r="CH152" s="100">
        <f t="shared" si="154"/>
        <v>0</v>
      </c>
      <c r="CI152" s="40"/>
      <c r="CJ152" s="180" t="str">
        <f t="shared" si="155"/>
        <v/>
      </c>
      <c r="CK152" s="74"/>
      <c r="CL152" s="47"/>
      <c r="CM152" s="48" t="str">
        <f t="shared" si="178"/>
        <v/>
      </c>
      <c r="CN152" s="93"/>
      <c r="CO152" s="97"/>
      <c r="CP152" s="101" t="str">
        <f>IF(ISNUMBER(CJ152)=FALSE,"",SUM(CQ152:CQ$191))</f>
        <v/>
      </c>
      <c r="CQ152" s="104" t="str">
        <f t="shared" si="179"/>
        <v/>
      </c>
      <c r="CR152" s="134" t="str">
        <f t="shared" si="180"/>
        <v/>
      </c>
      <c r="CS152" s="136" t="str">
        <f t="shared" si="181"/>
        <v/>
      </c>
      <c r="CT152" s="92">
        <f t="shared" si="159"/>
        <v>0</v>
      </c>
      <c r="CU152" s="96">
        <f t="shared" si="160"/>
        <v>0</v>
      </c>
      <c r="CV152" s="100">
        <f t="shared" si="161"/>
        <v>0</v>
      </c>
      <c r="CW152" s="40"/>
      <c r="CX152" s="35"/>
    </row>
    <row r="153" spans="1:102" ht="15" customHeight="1">
      <c r="A153" s="42"/>
      <c r="B153" s="327"/>
      <c r="C153" s="207">
        <v>54</v>
      </c>
      <c r="D153" s="229">
        <f t="shared" si="129"/>
        <v>54</v>
      </c>
      <c r="E153" s="259" t="s">
        <v>216</v>
      </c>
      <c r="F153" s="260">
        <v>1977</v>
      </c>
      <c r="G153" s="230">
        <f t="shared" si="130"/>
        <v>1</v>
      </c>
      <c r="H153" s="230"/>
      <c r="I153" s="230">
        <f t="shared" si="189"/>
        <v>0</v>
      </c>
      <c r="J153" s="210">
        <f t="shared" si="173"/>
        <v>5</v>
      </c>
      <c r="K153" s="211">
        <f t="shared" si="166"/>
        <v>0</v>
      </c>
      <c r="L153" s="212">
        <f t="shared" si="133"/>
        <v>0</v>
      </c>
      <c r="M153" s="66"/>
      <c r="N153" s="163" t="str">
        <f t="shared" si="134"/>
        <v/>
      </c>
      <c r="O153" s="69"/>
      <c r="P153" s="217"/>
      <c r="Q153" s="70"/>
      <c r="R153" s="51" t="str">
        <f t="shared" si="182"/>
        <v/>
      </c>
      <c r="S153" s="93"/>
      <c r="T153" s="97"/>
      <c r="U153" s="101" t="str">
        <f>IF(ISNUMBER(N153)=FALSE,"",SUM(V$145:$V199))</f>
        <v/>
      </c>
      <c r="V153" s="104" t="str">
        <f t="shared" si="183"/>
        <v/>
      </c>
      <c r="W153" s="133" t="str">
        <f t="shared" si="184"/>
        <v/>
      </c>
      <c r="X153" s="135" t="str">
        <f t="shared" si="185"/>
        <v/>
      </c>
      <c r="Y153" s="92">
        <f t="shared" si="135"/>
        <v>0</v>
      </c>
      <c r="Z153" s="96">
        <f t="shared" si="136"/>
        <v>0</v>
      </c>
      <c r="AA153" s="100">
        <f t="shared" si="137"/>
        <v>0</v>
      </c>
      <c r="AB153" s="40"/>
      <c r="AC153" s="171" t="str">
        <f t="shared" si="138"/>
        <v/>
      </c>
      <c r="AD153" s="21"/>
      <c r="AE153" s="47"/>
      <c r="AF153" s="47"/>
      <c r="AG153" s="47"/>
      <c r="AH153" s="48" t="str">
        <f t="shared" si="167"/>
        <v/>
      </c>
      <c r="AI153" s="93"/>
      <c r="AJ153" s="97"/>
      <c r="AK153" s="101" t="str">
        <f>IF(ISNUMBER(AC153)=FALSE,"",SUM(AL153:$AL$191))</f>
        <v/>
      </c>
      <c r="AL153" s="104" t="str">
        <f t="shared" si="186"/>
        <v/>
      </c>
      <c r="AM153" s="134" t="str">
        <f t="shared" si="187"/>
        <v/>
      </c>
      <c r="AN153" s="136" t="str">
        <f t="shared" si="190"/>
        <v/>
      </c>
      <c r="AO153" s="92">
        <f t="shared" si="141"/>
        <v>0</v>
      </c>
      <c r="AP153" s="96">
        <f t="shared" si="142"/>
        <v>0</v>
      </c>
      <c r="AQ153" s="100">
        <f t="shared" si="143"/>
        <v>0</v>
      </c>
      <c r="AR153" s="40"/>
      <c r="AS153" s="236" t="s">
        <v>189</v>
      </c>
      <c r="AT153" s="253" t="s">
        <v>129</v>
      </c>
      <c r="AU153" s="238">
        <v>368</v>
      </c>
      <c r="AV153" s="254">
        <v>1.9729166666666667</v>
      </c>
      <c r="AW153" s="249">
        <v>8</v>
      </c>
      <c r="AX153" s="93"/>
      <c r="AY153" s="97"/>
      <c r="AZ153" s="101">
        <v>8</v>
      </c>
      <c r="BA153" s="104">
        <v>1</v>
      </c>
      <c r="BB153" s="133">
        <v>68</v>
      </c>
      <c r="BC153" s="269">
        <v>8</v>
      </c>
      <c r="BD153" s="92">
        <f t="shared" si="144"/>
        <v>0</v>
      </c>
      <c r="BE153" s="96">
        <f t="shared" si="145"/>
        <v>6</v>
      </c>
      <c r="BF153" s="100">
        <f t="shared" si="146"/>
        <v>0</v>
      </c>
      <c r="BG153" s="40"/>
      <c r="BH153" s="171" t="str">
        <f t="shared" si="147"/>
        <v/>
      </c>
      <c r="BI153" s="74"/>
      <c r="BJ153" s="47"/>
      <c r="BK153" s="48" t="str">
        <f t="shared" si="174"/>
        <v/>
      </c>
      <c r="BL153" s="93"/>
      <c r="BM153" s="97"/>
      <c r="BN153" s="101" t="str">
        <f>IF(ISNUMBER(BH153)=FALSE,"",SUM(BO153:BO$191))</f>
        <v/>
      </c>
      <c r="BO153" s="104" t="str">
        <f t="shared" si="175"/>
        <v/>
      </c>
      <c r="BP153" s="134" t="str">
        <f t="shared" si="176"/>
        <v/>
      </c>
      <c r="BQ153" s="136" t="str">
        <f t="shared" si="177"/>
        <v/>
      </c>
      <c r="BR153" s="92">
        <f t="shared" si="148"/>
        <v>0</v>
      </c>
      <c r="BS153" s="96">
        <f t="shared" si="149"/>
        <v>0</v>
      </c>
      <c r="BT153" s="100">
        <f t="shared" si="150"/>
        <v>0</v>
      </c>
      <c r="BU153" s="40"/>
      <c r="BV153" s="176" t="str">
        <f t="shared" si="151"/>
        <v/>
      </c>
      <c r="BW153" s="69"/>
      <c r="BX153" s="70"/>
      <c r="BY153" s="51" t="str">
        <f t="shared" si="169"/>
        <v/>
      </c>
      <c r="BZ153" s="93"/>
      <c r="CA153" s="97"/>
      <c r="CB153" s="101" t="str">
        <f>IF(ISNUMBER(BV153)=FALSE,"",SUM(CC153:CC$191))</f>
        <v/>
      </c>
      <c r="CC153" s="104" t="str">
        <f t="shared" si="170"/>
        <v/>
      </c>
      <c r="CD153" s="133" t="str">
        <f t="shared" si="171"/>
        <v/>
      </c>
      <c r="CE153" s="135" t="str">
        <f t="shared" si="172"/>
        <v/>
      </c>
      <c r="CF153" s="92">
        <f t="shared" si="152"/>
        <v>0</v>
      </c>
      <c r="CG153" s="96">
        <f t="shared" si="153"/>
        <v>0</v>
      </c>
      <c r="CH153" s="100">
        <f t="shared" si="154"/>
        <v>0</v>
      </c>
      <c r="CI153" s="40"/>
      <c r="CJ153" s="180" t="str">
        <f t="shared" si="155"/>
        <v/>
      </c>
      <c r="CK153" s="74"/>
      <c r="CL153" s="47"/>
      <c r="CM153" s="48" t="str">
        <f t="shared" si="178"/>
        <v/>
      </c>
      <c r="CN153" s="93"/>
      <c r="CO153" s="97"/>
      <c r="CP153" s="101" t="str">
        <f>IF(ISNUMBER(CJ153)=FALSE,"",SUM(CQ153:CQ$191))</f>
        <v/>
      </c>
      <c r="CQ153" s="104" t="str">
        <f t="shared" si="179"/>
        <v/>
      </c>
      <c r="CR153" s="134" t="str">
        <f t="shared" si="180"/>
        <v/>
      </c>
      <c r="CS153" s="136" t="str">
        <f t="shared" si="181"/>
        <v/>
      </c>
      <c r="CT153" s="92">
        <f t="shared" si="159"/>
        <v>0</v>
      </c>
      <c r="CU153" s="96">
        <f t="shared" si="160"/>
        <v>0</v>
      </c>
      <c r="CV153" s="100">
        <f t="shared" si="161"/>
        <v>0</v>
      </c>
      <c r="CW153" s="40"/>
      <c r="CX153" s="35"/>
    </row>
    <row r="154" spans="1:102" ht="15" customHeight="1">
      <c r="A154" s="42"/>
      <c r="B154" s="327"/>
      <c r="C154" s="207">
        <v>55</v>
      </c>
      <c r="D154" s="229">
        <f t="shared" si="129"/>
        <v>55</v>
      </c>
      <c r="E154" s="209" t="s">
        <v>51</v>
      </c>
      <c r="F154" s="207">
        <v>1986</v>
      </c>
      <c r="G154" s="230">
        <f t="shared" si="130"/>
        <v>2</v>
      </c>
      <c r="H154" s="230"/>
      <c r="I154" s="230">
        <f t="shared" si="189"/>
        <v>0</v>
      </c>
      <c r="J154" s="210">
        <f t="shared" si="173"/>
        <v>4</v>
      </c>
      <c r="K154" s="211">
        <f t="shared" si="166"/>
        <v>9</v>
      </c>
      <c r="L154" s="212">
        <f t="shared" si="133"/>
        <v>0</v>
      </c>
      <c r="M154" s="66"/>
      <c r="N154" s="163" t="str">
        <f t="shared" si="134"/>
        <v/>
      </c>
      <c r="O154" s="69"/>
      <c r="P154" s="217"/>
      <c r="Q154" s="70"/>
      <c r="R154" s="51" t="str">
        <f t="shared" si="182"/>
        <v/>
      </c>
      <c r="S154" s="93"/>
      <c r="T154" s="97"/>
      <c r="U154" s="101" t="str">
        <f>IF(ISNUMBER(N154)=FALSE,"",SUM(V$145:$V200))</f>
        <v/>
      </c>
      <c r="V154" s="104" t="str">
        <f t="shared" si="183"/>
        <v/>
      </c>
      <c r="W154" s="133" t="str">
        <f t="shared" si="184"/>
        <v/>
      </c>
      <c r="X154" s="135" t="str">
        <f t="shared" si="185"/>
        <v/>
      </c>
      <c r="Y154" s="92">
        <f t="shared" si="135"/>
        <v>0</v>
      </c>
      <c r="Z154" s="96">
        <f t="shared" si="136"/>
        <v>0</v>
      </c>
      <c r="AA154" s="100">
        <f t="shared" si="137"/>
        <v>0</v>
      </c>
      <c r="AB154" s="40"/>
      <c r="AC154" s="171" t="str">
        <f t="shared" si="138"/>
        <v/>
      </c>
      <c r="AD154" s="21"/>
      <c r="AE154" s="47"/>
      <c r="AF154" s="47"/>
      <c r="AG154" s="47"/>
      <c r="AH154" s="48" t="str">
        <f t="shared" si="167"/>
        <v/>
      </c>
      <c r="AI154" s="93"/>
      <c r="AJ154" s="97"/>
      <c r="AK154" s="101" t="str">
        <f>IF(ISNUMBER(AC154)=FALSE,"",SUM(AL154:$AL$191))</f>
        <v/>
      </c>
      <c r="AL154" s="104" t="str">
        <f t="shared" si="186"/>
        <v/>
      </c>
      <c r="AM154" s="134" t="str">
        <f t="shared" si="187"/>
        <v/>
      </c>
      <c r="AN154" s="136" t="str">
        <f t="shared" si="190"/>
        <v/>
      </c>
      <c r="AO154" s="92">
        <f t="shared" si="141"/>
        <v>0</v>
      </c>
      <c r="AP154" s="96">
        <f t="shared" si="142"/>
        <v>0</v>
      </c>
      <c r="AQ154" s="100">
        <f t="shared" si="143"/>
        <v>0</v>
      </c>
      <c r="AR154" s="40"/>
      <c r="AS154" s="236" t="s">
        <v>189</v>
      </c>
      <c r="AT154" s="237" t="s">
        <v>85</v>
      </c>
      <c r="AU154" s="238">
        <v>355</v>
      </c>
      <c r="AV154" s="254">
        <v>1.9729166666666667</v>
      </c>
      <c r="AW154" s="249">
        <v>7</v>
      </c>
      <c r="AX154" s="93"/>
      <c r="AY154" s="97"/>
      <c r="AZ154" s="101">
        <v>7</v>
      </c>
      <c r="BA154" s="104">
        <v>1</v>
      </c>
      <c r="BB154" s="133">
        <v>69</v>
      </c>
      <c r="BC154" s="269">
        <v>7</v>
      </c>
      <c r="BD154" s="92">
        <f t="shared" si="144"/>
        <v>0</v>
      </c>
      <c r="BE154" s="96">
        <f t="shared" si="145"/>
        <v>0</v>
      </c>
      <c r="BF154" s="100">
        <f t="shared" si="146"/>
        <v>0</v>
      </c>
      <c r="BG154" s="40"/>
      <c r="BH154" s="171" t="str">
        <f t="shared" si="147"/>
        <v/>
      </c>
      <c r="BI154" s="74"/>
      <c r="BJ154" s="47"/>
      <c r="BK154" s="48" t="str">
        <f t="shared" si="174"/>
        <v/>
      </c>
      <c r="BL154" s="93"/>
      <c r="BM154" s="97"/>
      <c r="BN154" s="101" t="str">
        <f>IF(ISNUMBER(BH154)=FALSE,"",SUM(BO154:BO$191))</f>
        <v/>
      </c>
      <c r="BO154" s="104" t="str">
        <f t="shared" si="175"/>
        <v/>
      </c>
      <c r="BP154" s="134" t="str">
        <f t="shared" si="176"/>
        <v/>
      </c>
      <c r="BQ154" s="136" t="str">
        <f t="shared" si="177"/>
        <v/>
      </c>
      <c r="BR154" s="92">
        <f t="shared" si="148"/>
        <v>0</v>
      </c>
      <c r="BS154" s="96">
        <f t="shared" si="149"/>
        <v>0</v>
      </c>
      <c r="BT154" s="100">
        <f t="shared" si="150"/>
        <v>0</v>
      </c>
      <c r="BU154" s="40"/>
      <c r="BV154" s="176" t="str">
        <f t="shared" si="151"/>
        <v/>
      </c>
      <c r="BW154" s="69"/>
      <c r="BX154" s="70"/>
      <c r="BY154" s="51" t="str">
        <f t="shared" si="169"/>
        <v/>
      </c>
      <c r="BZ154" s="93"/>
      <c r="CA154" s="97"/>
      <c r="CB154" s="101" t="str">
        <f>IF(ISNUMBER(BV154)=FALSE,"",SUM(CC154:CC$191))</f>
        <v/>
      </c>
      <c r="CC154" s="104" t="str">
        <f t="shared" si="170"/>
        <v/>
      </c>
      <c r="CD154" s="133" t="str">
        <f t="shared" si="171"/>
        <v/>
      </c>
      <c r="CE154" s="135" t="str">
        <f t="shared" si="172"/>
        <v/>
      </c>
      <c r="CF154" s="92">
        <f t="shared" si="152"/>
        <v>0</v>
      </c>
      <c r="CG154" s="96">
        <f t="shared" si="153"/>
        <v>0</v>
      </c>
      <c r="CH154" s="100">
        <f t="shared" si="154"/>
        <v>0</v>
      </c>
      <c r="CI154" s="40"/>
      <c r="CJ154" s="180" t="str">
        <f t="shared" si="155"/>
        <v/>
      </c>
      <c r="CK154" s="74"/>
      <c r="CL154" s="47"/>
      <c r="CM154" s="48" t="str">
        <f t="shared" si="178"/>
        <v/>
      </c>
      <c r="CN154" s="93"/>
      <c r="CO154" s="97"/>
      <c r="CP154" s="101" t="str">
        <f>IF(ISNUMBER(CJ154)=FALSE,"",SUM(CQ154:CQ$191))</f>
        <v/>
      </c>
      <c r="CQ154" s="104" t="str">
        <f t="shared" si="179"/>
        <v/>
      </c>
      <c r="CR154" s="134" t="str">
        <f t="shared" si="180"/>
        <v/>
      </c>
      <c r="CS154" s="136" t="str">
        <f t="shared" si="181"/>
        <v/>
      </c>
      <c r="CT154" s="92">
        <f t="shared" si="159"/>
        <v>0</v>
      </c>
      <c r="CU154" s="96">
        <f t="shared" si="160"/>
        <v>0</v>
      </c>
      <c r="CV154" s="100">
        <f t="shared" si="161"/>
        <v>0</v>
      </c>
      <c r="CW154" s="40"/>
      <c r="CX154" s="35"/>
    </row>
    <row r="155" spans="1:102" ht="15" customHeight="1">
      <c r="A155" s="42"/>
      <c r="B155" s="327"/>
      <c r="C155" s="207">
        <v>56</v>
      </c>
      <c r="D155" s="229">
        <f t="shared" si="129"/>
        <v>56</v>
      </c>
      <c r="E155" s="230" t="s">
        <v>113</v>
      </c>
      <c r="F155" s="230">
        <v>1952</v>
      </c>
      <c r="G155" s="230">
        <f t="shared" si="130"/>
        <v>1</v>
      </c>
      <c r="H155" s="230"/>
      <c r="I155" s="230">
        <f t="shared" si="189"/>
        <v>0</v>
      </c>
      <c r="J155" s="210">
        <f t="shared" si="173"/>
        <v>4</v>
      </c>
      <c r="K155" s="211">
        <f t="shared" si="166"/>
        <v>0</v>
      </c>
      <c r="L155" s="212">
        <f t="shared" si="133"/>
        <v>0</v>
      </c>
      <c r="M155" s="66"/>
      <c r="N155" s="163" t="str">
        <f t="shared" si="134"/>
        <v/>
      </c>
      <c r="O155" s="69"/>
      <c r="P155" s="217"/>
      <c r="Q155" s="70"/>
      <c r="R155" s="51" t="str">
        <f t="shared" si="182"/>
        <v/>
      </c>
      <c r="S155" s="93"/>
      <c r="T155" s="97"/>
      <c r="U155" s="101" t="str">
        <f>IF(ISNUMBER(N155)=FALSE,"",SUM(V$145:$V201))</f>
        <v/>
      </c>
      <c r="V155" s="104" t="str">
        <f t="shared" si="183"/>
        <v/>
      </c>
      <c r="W155" s="133" t="str">
        <f t="shared" si="184"/>
        <v/>
      </c>
      <c r="X155" s="135" t="str">
        <f t="shared" si="185"/>
        <v/>
      </c>
      <c r="Y155" s="92">
        <f t="shared" si="135"/>
        <v>0</v>
      </c>
      <c r="Z155" s="96">
        <f t="shared" si="136"/>
        <v>0</v>
      </c>
      <c r="AA155" s="100">
        <f t="shared" si="137"/>
        <v>0</v>
      </c>
      <c r="AB155" s="40"/>
      <c r="AC155" s="171" t="str">
        <f t="shared" si="138"/>
        <v/>
      </c>
      <c r="AD155" s="21"/>
      <c r="AE155" s="47"/>
      <c r="AF155" s="47"/>
      <c r="AG155" s="47"/>
      <c r="AH155" s="48" t="str">
        <f t="shared" si="167"/>
        <v/>
      </c>
      <c r="AI155" s="93"/>
      <c r="AJ155" s="97"/>
      <c r="AK155" s="101" t="str">
        <f>IF(ISNUMBER(AC155)=FALSE,"",SUM(AL155:$AL$191))</f>
        <v/>
      </c>
      <c r="AL155" s="104" t="str">
        <f t="shared" si="186"/>
        <v/>
      </c>
      <c r="AM155" s="134" t="str">
        <f t="shared" si="187"/>
        <v/>
      </c>
      <c r="AN155" s="136" t="str">
        <f t="shared" si="190"/>
        <v/>
      </c>
      <c r="AO155" s="92">
        <f t="shared" si="141"/>
        <v>0</v>
      </c>
      <c r="AP155" s="96">
        <f t="shared" si="142"/>
        <v>0</v>
      </c>
      <c r="AQ155" s="100">
        <f t="shared" si="143"/>
        <v>0</v>
      </c>
      <c r="AR155" s="40"/>
      <c r="AS155" s="236">
        <v>56</v>
      </c>
      <c r="AT155" s="253" t="s">
        <v>71</v>
      </c>
      <c r="AU155" s="238">
        <v>374</v>
      </c>
      <c r="AV155" s="254">
        <v>2.1006944444444442</v>
      </c>
      <c r="AW155" s="249">
        <v>6</v>
      </c>
      <c r="AX155" s="93"/>
      <c r="AY155" s="97"/>
      <c r="AZ155" s="101">
        <v>6</v>
      </c>
      <c r="BA155" s="104">
        <v>1</v>
      </c>
      <c r="BB155" s="133">
        <v>35</v>
      </c>
      <c r="BC155" s="269">
        <v>8</v>
      </c>
      <c r="BD155" s="92">
        <f t="shared" si="144"/>
        <v>0</v>
      </c>
      <c r="BE155" s="96">
        <f t="shared" si="145"/>
        <v>5</v>
      </c>
      <c r="BF155" s="100">
        <f t="shared" si="146"/>
        <v>0</v>
      </c>
      <c r="BG155" s="40"/>
      <c r="BH155" s="171" t="str">
        <f t="shared" si="147"/>
        <v/>
      </c>
      <c r="BI155" s="74"/>
      <c r="BJ155" s="47"/>
      <c r="BK155" s="48" t="str">
        <f t="shared" si="174"/>
        <v/>
      </c>
      <c r="BL155" s="93"/>
      <c r="BM155" s="97"/>
      <c r="BN155" s="101" t="str">
        <f>IF(ISNUMBER(BH155)=FALSE,"",SUM(BO155:BO$191))</f>
        <v/>
      </c>
      <c r="BO155" s="104" t="str">
        <f t="shared" si="175"/>
        <v/>
      </c>
      <c r="BP155" s="134" t="str">
        <f t="shared" si="176"/>
        <v/>
      </c>
      <c r="BQ155" s="136" t="str">
        <f t="shared" si="177"/>
        <v/>
      </c>
      <c r="BR155" s="92">
        <f t="shared" si="148"/>
        <v>0</v>
      </c>
      <c r="BS155" s="96">
        <f t="shared" si="149"/>
        <v>0</v>
      </c>
      <c r="BT155" s="100">
        <f t="shared" si="150"/>
        <v>0</v>
      </c>
      <c r="BU155" s="40"/>
      <c r="BV155" s="176" t="str">
        <f t="shared" si="151"/>
        <v/>
      </c>
      <c r="BW155" s="69"/>
      <c r="BX155" s="70"/>
      <c r="BY155" s="51" t="str">
        <f t="shared" si="169"/>
        <v/>
      </c>
      <c r="BZ155" s="93"/>
      <c r="CA155" s="97"/>
      <c r="CB155" s="101" t="str">
        <f>IF(ISNUMBER(BV155)=FALSE,"",SUM(CC155:CC$191))</f>
        <v/>
      </c>
      <c r="CC155" s="104" t="str">
        <f t="shared" si="170"/>
        <v/>
      </c>
      <c r="CD155" s="133" t="str">
        <f t="shared" si="171"/>
        <v/>
      </c>
      <c r="CE155" s="135" t="str">
        <f t="shared" si="172"/>
        <v/>
      </c>
      <c r="CF155" s="92">
        <f t="shared" si="152"/>
        <v>0</v>
      </c>
      <c r="CG155" s="96">
        <f t="shared" si="153"/>
        <v>0</v>
      </c>
      <c r="CH155" s="100">
        <f t="shared" si="154"/>
        <v>0</v>
      </c>
      <c r="CI155" s="40"/>
      <c r="CJ155" s="180" t="str">
        <f t="shared" si="155"/>
        <v/>
      </c>
      <c r="CK155" s="74"/>
      <c r="CL155" s="47"/>
      <c r="CM155" s="48" t="str">
        <f t="shared" si="178"/>
        <v/>
      </c>
      <c r="CN155" s="93"/>
      <c r="CO155" s="97"/>
      <c r="CP155" s="101" t="str">
        <f>IF(ISNUMBER(CJ155)=FALSE,"",SUM(CQ155:CQ$191))</f>
        <v/>
      </c>
      <c r="CQ155" s="104" t="str">
        <f t="shared" si="179"/>
        <v/>
      </c>
      <c r="CR155" s="134" t="str">
        <f t="shared" si="180"/>
        <v/>
      </c>
      <c r="CS155" s="136" t="str">
        <f t="shared" si="181"/>
        <v/>
      </c>
      <c r="CT155" s="92">
        <f t="shared" si="159"/>
        <v>0</v>
      </c>
      <c r="CU155" s="96">
        <f t="shared" si="160"/>
        <v>0</v>
      </c>
      <c r="CV155" s="100">
        <f t="shared" si="161"/>
        <v>0</v>
      </c>
      <c r="CW155" s="40"/>
      <c r="CX155" s="35"/>
    </row>
    <row r="156" spans="1:102" ht="15" customHeight="1">
      <c r="A156" s="42"/>
      <c r="B156" s="327"/>
      <c r="C156" s="207">
        <v>57</v>
      </c>
      <c r="D156" s="229">
        <f t="shared" si="129"/>
        <v>57</v>
      </c>
      <c r="E156" s="230" t="s">
        <v>53</v>
      </c>
      <c r="F156" s="230">
        <v>1995</v>
      </c>
      <c r="G156" s="207">
        <f t="shared" si="130"/>
        <v>1</v>
      </c>
      <c r="H156" s="207"/>
      <c r="I156" s="207">
        <f t="shared" si="189"/>
        <v>0</v>
      </c>
      <c r="J156" s="210">
        <f t="shared" si="173"/>
        <v>3</v>
      </c>
      <c r="K156" s="211">
        <f t="shared" si="166"/>
        <v>0</v>
      </c>
      <c r="L156" s="212">
        <f t="shared" si="133"/>
        <v>0</v>
      </c>
      <c r="M156" s="66"/>
      <c r="N156" s="163" t="str">
        <f t="shared" si="134"/>
        <v/>
      </c>
      <c r="O156" s="69"/>
      <c r="P156" s="217"/>
      <c r="Q156" s="70"/>
      <c r="R156" s="51" t="str">
        <f t="shared" si="182"/>
        <v/>
      </c>
      <c r="S156" s="93"/>
      <c r="T156" s="97"/>
      <c r="U156" s="101" t="str">
        <f>IF(ISNUMBER(N156)=FALSE,"",SUM(V$145:$V202))</f>
        <v/>
      </c>
      <c r="V156" s="104" t="str">
        <f t="shared" si="183"/>
        <v/>
      </c>
      <c r="W156" s="133" t="str">
        <f t="shared" si="184"/>
        <v/>
      </c>
      <c r="X156" s="135" t="str">
        <f t="shared" si="185"/>
        <v/>
      </c>
      <c r="Y156" s="92">
        <f t="shared" si="135"/>
        <v>0</v>
      </c>
      <c r="Z156" s="96">
        <f t="shared" si="136"/>
        <v>0</v>
      </c>
      <c r="AA156" s="100">
        <f t="shared" si="137"/>
        <v>0</v>
      </c>
      <c r="AB156" s="40"/>
      <c r="AC156" s="171" t="str">
        <f t="shared" si="138"/>
        <v/>
      </c>
      <c r="AD156" s="21"/>
      <c r="AE156" s="47"/>
      <c r="AF156" s="47"/>
      <c r="AG156" s="47"/>
      <c r="AH156" s="48" t="str">
        <f t="shared" si="167"/>
        <v/>
      </c>
      <c r="AI156" s="93"/>
      <c r="AJ156" s="97"/>
      <c r="AK156" s="101" t="str">
        <f>IF(ISNUMBER(AC156)=FALSE,"",SUM(AL156:$AL$191))</f>
        <v/>
      </c>
      <c r="AL156" s="104" t="str">
        <f t="shared" si="186"/>
        <v/>
      </c>
      <c r="AM156" s="134" t="str">
        <f t="shared" si="187"/>
        <v/>
      </c>
      <c r="AN156" s="136" t="str">
        <f t="shared" si="190"/>
        <v/>
      </c>
      <c r="AO156" s="92">
        <f t="shared" si="141"/>
        <v>0</v>
      </c>
      <c r="AP156" s="96">
        <f t="shared" si="142"/>
        <v>0</v>
      </c>
      <c r="AQ156" s="100">
        <f t="shared" si="143"/>
        <v>0</v>
      </c>
      <c r="AR156" s="40"/>
      <c r="AS156" s="236" t="s">
        <v>190</v>
      </c>
      <c r="AT156" s="253" t="s">
        <v>130</v>
      </c>
      <c r="AU156" s="238">
        <v>354</v>
      </c>
      <c r="AV156" s="254">
        <v>2.1055555555555556</v>
      </c>
      <c r="AW156" s="249">
        <v>5</v>
      </c>
      <c r="AX156" s="93"/>
      <c r="AY156" s="97"/>
      <c r="AZ156" s="101">
        <v>5</v>
      </c>
      <c r="BA156" s="104">
        <v>1</v>
      </c>
      <c r="BB156" s="133">
        <v>70</v>
      </c>
      <c r="BC156" s="269">
        <v>5</v>
      </c>
      <c r="BD156" s="92">
        <f t="shared" si="144"/>
        <v>0</v>
      </c>
      <c r="BE156" s="96">
        <f t="shared" si="145"/>
        <v>4</v>
      </c>
      <c r="BF156" s="100">
        <f t="shared" si="146"/>
        <v>0</v>
      </c>
      <c r="BG156" s="40"/>
      <c r="BH156" s="171" t="str">
        <f t="shared" si="147"/>
        <v/>
      </c>
      <c r="BI156" s="74"/>
      <c r="BJ156" s="47"/>
      <c r="BK156" s="48" t="str">
        <f t="shared" si="174"/>
        <v/>
      </c>
      <c r="BL156" s="93"/>
      <c r="BM156" s="97"/>
      <c r="BN156" s="101" t="str">
        <f>IF(ISNUMBER(BH156)=FALSE,"",SUM(BO156:BO$191))</f>
        <v/>
      </c>
      <c r="BO156" s="104" t="str">
        <f t="shared" si="175"/>
        <v/>
      </c>
      <c r="BP156" s="134" t="str">
        <f t="shared" si="176"/>
        <v/>
      </c>
      <c r="BQ156" s="136" t="str">
        <f t="shared" si="177"/>
        <v/>
      </c>
      <c r="BR156" s="92">
        <f t="shared" si="148"/>
        <v>0</v>
      </c>
      <c r="BS156" s="96">
        <f t="shared" si="149"/>
        <v>0</v>
      </c>
      <c r="BT156" s="100">
        <f t="shared" si="150"/>
        <v>0</v>
      </c>
      <c r="BU156" s="40"/>
      <c r="BV156" s="176" t="str">
        <f t="shared" si="151"/>
        <v/>
      </c>
      <c r="BW156" s="69"/>
      <c r="BX156" s="70"/>
      <c r="BY156" s="51" t="str">
        <f t="shared" si="169"/>
        <v/>
      </c>
      <c r="BZ156" s="93"/>
      <c r="CA156" s="97"/>
      <c r="CB156" s="101" t="str">
        <f>IF(ISNUMBER(BV156)=FALSE,"",SUM(CC156:CC$191))</f>
        <v/>
      </c>
      <c r="CC156" s="104" t="str">
        <f t="shared" si="170"/>
        <v/>
      </c>
      <c r="CD156" s="133" t="str">
        <f t="shared" si="171"/>
        <v/>
      </c>
      <c r="CE156" s="135" t="str">
        <f t="shared" si="172"/>
        <v/>
      </c>
      <c r="CF156" s="92">
        <f t="shared" si="152"/>
        <v>0</v>
      </c>
      <c r="CG156" s="96">
        <f t="shared" si="153"/>
        <v>0</v>
      </c>
      <c r="CH156" s="100">
        <f t="shared" si="154"/>
        <v>0</v>
      </c>
      <c r="CI156" s="40"/>
      <c r="CJ156" s="180" t="str">
        <f t="shared" si="155"/>
        <v/>
      </c>
      <c r="CK156" s="74"/>
      <c r="CL156" s="47"/>
      <c r="CM156" s="48" t="str">
        <f t="shared" si="178"/>
        <v/>
      </c>
      <c r="CN156" s="93"/>
      <c r="CO156" s="97"/>
      <c r="CP156" s="101" t="str">
        <f>IF(ISNUMBER(CJ156)=FALSE,"",SUM(CQ156:CQ$191))</f>
        <v/>
      </c>
      <c r="CQ156" s="104" t="str">
        <f t="shared" si="179"/>
        <v/>
      </c>
      <c r="CR156" s="134" t="str">
        <f t="shared" si="180"/>
        <v/>
      </c>
      <c r="CS156" s="136" t="str">
        <f t="shared" si="181"/>
        <v/>
      </c>
      <c r="CT156" s="92">
        <f t="shared" si="159"/>
        <v>0</v>
      </c>
      <c r="CU156" s="96">
        <f t="shared" si="160"/>
        <v>0</v>
      </c>
      <c r="CV156" s="100">
        <f t="shared" si="161"/>
        <v>0</v>
      </c>
      <c r="CW156" s="40"/>
      <c r="CX156" s="35"/>
    </row>
    <row r="157" spans="1:102" ht="15" customHeight="1">
      <c r="A157" s="42"/>
      <c r="B157" s="327"/>
      <c r="C157" s="207">
        <v>58</v>
      </c>
      <c r="D157" s="229">
        <f t="shared" si="129"/>
        <v>58</v>
      </c>
      <c r="E157" s="209" t="s">
        <v>62</v>
      </c>
      <c r="F157" s="207">
        <v>1978</v>
      </c>
      <c r="G157" s="230">
        <f t="shared" si="130"/>
        <v>1</v>
      </c>
      <c r="H157" s="230"/>
      <c r="I157" s="230">
        <f t="shared" si="189"/>
        <v>0</v>
      </c>
      <c r="J157" s="210">
        <f t="shared" si="173"/>
        <v>3</v>
      </c>
      <c r="K157" s="211">
        <f t="shared" si="166"/>
        <v>0</v>
      </c>
      <c r="L157" s="212">
        <f t="shared" si="133"/>
        <v>0</v>
      </c>
      <c r="M157" s="66"/>
      <c r="N157" s="163" t="str">
        <f t="shared" si="134"/>
        <v/>
      </c>
      <c r="O157" s="69"/>
      <c r="P157" s="217"/>
      <c r="Q157" s="70"/>
      <c r="R157" s="51" t="str">
        <f t="shared" si="182"/>
        <v/>
      </c>
      <c r="S157" s="93"/>
      <c r="T157" s="97"/>
      <c r="U157" s="101" t="str">
        <f>IF(ISNUMBER(N157)=FALSE,"",SUM(V$145:$V203))</f>
        <v/>
      </c>
      <c r="V157" s="104" t="str">
        <f t="shared" si="183"/>
        <v/>
      </c>
      <c r="W157" s="133" t="str">
        <f t="shared" si="184"/>
        <v/>
      </c>
      <c r="X157" s="135" t="str">
        <f t="shared" si="185"/>
        <v/>
      </c>
      <c r="Y157" s="92">
        <f t="shared" si="135"/>
        <v>0</v>
      </c>
      <c r="Z157" s="96">
        <f t="shared" si="136"/>
        <v>0</v>
      </c>
      <c r="AA157" s="100">
        <f t="shared" si="137"/>
        <v>0</v>
      </c>
      <c r="AB157" s="40"/>
      <c r="AC157" s="171" t="str">
        <f t="shared" si="138"/>
        <v/>
      </c>
      <c r="AD157" s="21"/>
      <c r="AE157" s="47"/>
      <c r="AF157" s="47"/>
      <c r="AG157" s="47"/>
      <c r="AH157" s="48" t="str">
        <f t="shared" si="167"/>
        <v/>
      </c>
      <c r="AI157" s="93"/>
      <c r="AJ157" s="97"/>
      <c r="AK157" s="101" t="str">
        <f>IF(ISNUMBER(AC157)=FALSE,"",SUM(AL157:$AL$191))</f>
        <v/>
      </c>
      <c r="AL157" s="104" t="str">
        <f t="shared" si="186"/>
        <v/>
      </c>
      <c r="AM157" s="134" t="str">
        <f t="shared" si="187"/>
        <v/>
      </c>
      <c r="AN157" s="136" t="str">
        <f t="shared" si="190"/>
        <v/>
      </c>
      <c r="AO157" s="92">
        <f t="shared" si="141"/>
        <v>0</v>
      </c>
      <c r="AP157" s="96">
        <f t="shared" si="142"/>
        <v>0</v>
      </c>
      <c r="AQ157" s="100">
        <f t="shared" si="143"/>
        <v>0</v>
      </c>
      <c r="AR157" s="40"/>
      <c r="AS157" s="236" t="s">
        <v>190</v>
      </c>
      <c r="AT157" s="253" t="s">
        <v>131</v>
      </c>
      <c r="AU157" s="238">
        <v>354</v>
      </c>
      <c r="AV157" s="254">
        <v>2.1055555555555556</v>
      </c>
      <c r="AW157" s="249">
        <v>4</v>
      </c>
      <c r="AX157" s="93"/>
      <c r="AY157" s="97"/>
      <c r="AZ157" s="101">
        <v>4</v>
      </c>
      <c r="BA157" s="104">
        <v>1</v>
      </c>
      <c r="BB157" s="133">
        <v>71</v>
      </c>
      <c r="BC157" s="269">
        <v>4</v>
      </c>
      <c r="BD157" s="92">
        <f t="shared" si="144"/>
        <v>0</v>
      </c>
      <c r="BE157" s="96">
        <f t="shared" si="145"/>
        <v>3</v>
      </c>
      <c r="BF157" s="100">
        <f t="shared" si="146"/>
        <v>0</v>
      </c>
      <c r="BG157" s="40"/>
      <c r="BH157" s="171" t="str">
        <f t="shared" si="147"/>
        <v/>
      </c>
      <c r="BI157" s="74"/>
      <c r="BJ157" s="47"/>
      <c r="BK157" s="48" t="str">
        <f t="shared" si="174"/>
        <v/>
      </c>
      <c r="BL157" s="93"/>
      <c r="BM157" s="97"/>
      <c r="BN157" s="101" t="str">
        <f>IF(ISNUMBER(BH157)=FALSE,"",SUM(BO157:BO$191))</f>
        <v/>
      </c>
      <c r="BO157" s="104" t="str">
        <f t="shared" si="175"/>
        <v/>
      </c>
      <c r="BP157" s="134" t="str">
        <f t="shared" si="176"/>
        <v/>
      </c>
      <c r="BQ157" s="136" t="str">
        <f t="shared" si="177"/>
        <v/>
      </c>
      <c r="BR157" s="92">
        <f t="shared" si="148"/>
        <v>0</v>
      </c>
      <c r="BS157" s="96">
        <f t="shared" si="149"/>
        <v>0</v>
      </c>
      <c r="BT157" s="100">
        <f t="shared" si="150"/>
        <v>0</v>
      </c>
      <c r="BU157" s="40"/>
      <c r="BV157" s="176" t="str">
        <f t="shared" si="151"/>
        <v/>
      </c>
      <c r="BW157" s="69"/>
      <c r="BX157" s="70"/>
      <c r="BY157" s="51" t="str">
        <f t="shared" si="169"/>
        <v/>
      </c>
      <c r="BZ157" s="93"/>
      <c r="CA157" s="97"/>
      <c r="CB157" s="101" t="str">
        <f>IF(ISNUMBER(BV157)=FALSE,"",SUM(CC157:CC$191))</f>
        <v/>
      </c>
      <c r="CC157" s="104" t="str">
        <f t="shared" si="170"/>
        <v/>
      </c>
      <c r="CD157" s="133" t="str">
        <f t="shared" si="171"/>
        <v/>
      </c>
      <c r="CE157" s="135" t="str">
        <f t="shared" si="172"/>
        <v/>
      </c>
      <c r="CF157" s="92">
        <f t="shared" si="152"/>
        <v>0</v>
      </c>
      <c r="CG157" s="96">
        <f t="shared" si="153"/>
        <v>0</v>
      </c>
      <c r="CH157" s="100">
        <f t="shared" si="154"/>
        <v>0</v>
      </c>
      <c r="CI157" s="40"/>
      <c r="CJ157" s="180" t="str">
        <f t="shared" si="155"/>
        <v/>
      </c>
      <c r="CK157" s="74"/>
      <c r="CL157" s="47"/>
      <c r="CM157" s="48" t="str">
        <f t="shared" si="178"/>
        <v/>
      </c>
      <c r="CN157" s="93"/>
      <c r="CO157" s="97"/>
      <c r="CP157" s="101" t="str">
        <f>IF(ISNUMBER(CJ157)=FALSE,"",SUM(CQ157:CQ$191))</f>
        <v/>
      </c>
      <c r="CQ157" s="104" t="str">
        <f t="shared" si="179"/>
        <v/>
      </c>
      <c r="CR157" s="134" t="str">
        <f t="shared" si="180"/>
        <v/>
      </c>
      <c r="CS157" s="136" t="str">
        <f t="shared" si="181"/>
        <v/>
      </c>
      <c r="CT157" s="92">
        <f t="shared" si="159"/>
        <v>0</v>
      </c>
      <c r="CU157" s="96">
        <f t="shared" si="160"/>
        <v>0</v>
      </c>
      <c r="CV157" s="100">
        <f t="shared" si="161"/>
        <v>0</v>
      </c>
      <c r="CW157" s="40"/>
      <c r="CX157" s="35"/>
    </row>
    <row r="158" spans="1:102" ht="15" customHeight="1">
      <c r="A158" s="42"/>
      <c r="B158" s="327"/>
      <c r="C158" s="207">
        <v>59</v>
      </c>
      <c r="D158" s="229">
        <f t="shared" si="129"/>
        <v>59</v>
      </c>
      <c r="E158" s="259" t="s">
        <v>138</v>
      </c>
      <c r="F158" s="260">
        <v>1974</v>
      </c>
      <c r="G158" s="230">
        <f t="shared" si="130"/>
        <v>1</v>
      </c>
      <c r="H158" s="230"/>
      <c r="I158" s="230">
        <f t="shared" si="189"/>
        <v>0</v>
      </c>
      <c r="J158" s="210">
        <f t="shared" si="173"/>
        <v>3</v>
      </c>
      <c r="K158" s="211">
        <f t="shared" si="166"/>
        <v>0</v>
      </c>
      <c r="L158" s="212">
        <f t="shared" si="133"/>
        <v>0</v>
      </c>
      <c r="M158" s="66"/>
      <c r="N158" s="163" t="str">
        <f t="shared" si="134"/>
        <v/>
      </c>
      <c r="O158" s="69"/>
      <c r="P158" s="217"/>
      <c r="Q158" s="70"/>
      <c r="R158" s="51" t="str">
        <f t="shared" si="182"/>
        <v/>
      </c>
      <c r="S158" s="93"/>
      <c r="T158" s="97"/>
      <c r="U158" s="101" t="str">
        <f>IF(ISNUMBER(N158)=FALSE,"",SUM(V$145:$V204))</f>
        <v/>
      </c>
      <c r="V158" s="104" t="str">
        <f t="shared" si="183"/>
        <v/>
      </c>
      <c r="W158" s="133" t="str">
        <f t="shared" si="184"/>
        <v/>
      </c>
      <c r="X158" s="135" t="str">
        <f t="shared" si="185"/>
        <v/>
      </c>
      <c r="Y158" s="92">
        <f t="shared" si="135"/>
        <v>0</v>
      </c>
      <c r="Z158" s="96">
        <f t="shared" si="136"/>
        <v>0</v>
      </c>
      <c r="AA158" s="100">
        <f t="shared" si="137"/>
        <v>0</v>
      </c>
      <c r="AB158" s="40"/>
      <c r="AC158" s="171" t="str">
        <f t="shared" si="138"/>
        <v/>
      </c>
      <c r="AD158" s="21"/>
      <c r="AE158" s="47"/>
      <c r="AF158" s="47"/>
      <c r="AG158" s="47"/>
      <c r="AH158" s="48" t="str">
        <f t="shared" si="167"/>
        <v/>
      </c>
      <c r="AI158" s="93"/>
      <c r="AJ158" s="97"/>
      <c r="AK158" s="101" t="str">
        <f>IF(ISNUMBER(AC158)=FALSE,"",SUM(AL158:$AL$191))</f>
        <v/>
      </c>
      <c r="AL158" s="104" t="str">
        <f t="shared" si="186"/>
        <v/>
      </c>
      <c r="AM158" s="134" t="str">
        <f t="shared" si="187"/>
        <v/>
      </c>
      <c r="AN158" s="136" t="str">
        <f t="shared" si="190"/>
        <v/>
      </c>
      <c r="AO158" s="92">
        <f t="shared" si="141"/>
        <v>0</v>
      </c>
      <c r="AP158" s="96">
        <f t="shared" si="142"/>
        <v>0</v>
      </c>
      <c r="AQ158" s="100">
        <f t="shared" si="143"/>
        <v>0</v>
      </c>
      <c r="AR158" s="40"/>
      <c r="AS158" s="236" t="s">
        <v>190</v>
      </c>
      <c r="AT158" s="237" t="s">
        <v>86</v>
      </c>
      <c r="AU158" s="238">
        <v>354</v>
      </c>
      <c r="AV158" s="254">
        <v>2.1055555555555556</v>
      </c>
      <c r="AW158" s="249">
        <v>3</v>
      </c>
      <c r="AX158" s="93"/>
      <c r="AY158" s="97"/>
      <c r="AZ158" s="101">
        <v>3</v>
      </c>
      <c r="BA158" s="104">
        <v>1</v>
      </c>
      <c r="BB158" s="133">
        <v>72</v>
      </c>
      <c r="BC158" s="269">
        <v>3</v>
      </c>
      <c r="BD158" s="92">
        <f t="shared" si="144"/>
        <v>0</v>
      </c>
      <c r="BE158" s="96">
        <f t="shared" si="145"/>
        <v>0</v>
      </c>
      <c r="BF158" s="100">
        <f t="shared" si="146"/>
        <v>0</v>
      </c>
      <c r="BG158" s="40"/>
      <c r="BH158" s="171" t="str">
        <f t="shared" si="147"/>
        <v/>
      </c>
      <c r="BI158" s="74"/>
      <c r="BJ158" s="47"/>
      <c r="BK158" s="48" t="str">
        <f t="shared" si="174"/>
        <v/>
      </c>
      <c r="BL158" s="93"/>
      <c r="BM158" s="97"/>
      <c r="BN158" s="101" t="str">
        <f>IF(ISNUMBER(BH158)=FALSE,"",SUM(BO158:BO$191))</f>
        <v/>
      </c>
      <c r="BO158" s="104" t="str">
        <f t="shared" si="175"/>
        <v/>
      </c>
      <c r="BP158" s="134" t="str">
        <f t="shared" si="176"/>
        <v/>
      </c>
      <c r="BQ158" s="136" t="str">
        <f t="shared" si="177"/>
        <v/>
      </c>
      <c r="BR158" s="92">
        <f t="shared" si="148"/>
        <v>0</v>
      </c>
      <c r="BS158" s="96">
        <f t="shared" si="149"/>
        <v>0</v>
      </c>
      <c r="BT158" s="100">
        <f t="shared" si="150"/>
        <v>0</v>
      </c>
      <c r="BU158" s="40"/>
      <c r="BV158" s="176" t="str">
        <f t="shared" si="151"/>
        <v/>
      </c>
      <c r="BW158" s="69"/>
      <c r="BX158" s="70"/>
      <c r="BY158" s="51" t="str">
        <f t="shared" si="169"/>
        <v/>
      </c>
      <c r="BZ158" s="93"/>
      <c r="CA158" s="97"/>
      <c r="CB158" s="101" t="str">
        <f>IF(ISNUMBER(BV158)=FALSE,"",SUM(CC158:CC$191))</f>
        <v/>
      </c>
      <c r="CC158" s="104" t="str">
        <f t="shared" si="170"/>
        <v/>
      </c>
      <c r="CD158" s="133" t="str">
        <f t="shared" si="171"/>
        <v/>
      </c>
      <c r="CE158" s="135" t="str">
        <f t="shared" si="172"/>
        <v/>
      </c>
      <c r="CF158" s="92">
        <f t="shared" si="152"/>
        <v>0</v>
      </c>
      <c r="CG158" s="96">
        <f t="shared" si="153"/>
        <v>0</v>
      </c>
      <c r="CH158" s="100">
        <f t="shared" si="154"/>
        <v>0</v>
      </c>
      <c r="CI158" s="40"/>
      <c r="CJ158" s="180" t="str">
        <f t="shared" si="155"/>
        <v/>
      </c>
      <c r="CK158" s="74"/>
      <c r="CL158" s="47"/>
      <c r="CM158" s="48" t="str">
        <f t="shared" si="178"/>
        <v/>
      </c>
      <c r="CN158" s="93"/>
      <c r="CO158" s="97"/>
      <c r="CP158" s="101" t="str">
        <f>IF(ISNUMBER(CJ158)=FALSE,"",SUM(CQ158:CQ$191))</f>
        <v/>
      </c>
      <c r="CQ158" s="104" t="str">
        <f t="shared" si="179"/>
        <v/>
      </c>
      <c r="CR158" s="134" t="str">
        <f t="shared" si="180"/>
        <v/>
      </c>
      <c r="CS158" s="136" t="str">
        <f t="shared" si="181"/>
        <v/>
      </c>
      <c r="CT158" s="92">
        <f t="shared" si="159"/>
        <v>0</v>
      </c>
      <c r="CU158" s="96">
        <f t="shared" si="160"/>
        <v>0</v>
      </c>
      <c r="CV158" s="100">
        <f t="shared" si="161"/>
        <v>0</v>
      </c>
      <c r="CW158" s="40"/>
      <c r="CX158" s="35"/>
    </row>
    <row r="159" spans="1:102" ht="15" customHeight="1">
      <c r="A159" s="42"/>
      <c r="B159" s="327"/>
      <c r="C159" s="207">
        <v>60</v>
      </c>
      <c r="D159" s="229">
        <f t="shared" si="129"/>
        <v>60</v>
      </c>
      <c r="E159" s="230" t="s">
        <v>116</v>
      </c>
      <c r="F159" s="230">
        <v>1975</v>
      </c>
      <c r="G159" s="230">
        <f t="shared" si="130"/>
        <v>3</v>
      </c>
      <c r="H159" s="230"/>
      <c r="I159" s="230">
        <f t="shared" si="189"/>
        <v>0</v>
      </c>
      <c r="J159" s="210">
        <f t="shared" si="173"/>
        <v>2</v>
      </c>
      <c r="K159" s="211">
        <f t="shared" si="166"/>
        <v>15</v>
      </c>
      <c r="L159" s="212">
        <f t="shared" si="133"/>
        <v>0</v>
      </c>
      <c r="M159" s="66"/>
      <c r="N159" s="163" t="str">
        <f t="shared" si="134"/>
        <v/>
      </c>
      <c r="O159" s="69"/>
      <c r="P159" s="217"/>
      <c r="Q159" s="70"/>
      <c r="R159" s="51" t="str">
        <f t="shared" si="182"/>
        <v/>
      </c>
      <c r="S159" s="93"/>
      <c r="T159" s="97"/>
      <c r="U159" s="101" t="str">
        <f>IF(ISNUMBER(N159)=FALSE,"",SUM(V$145:$V205))</f>
        <v/>
      </c>
      <c r="V159" s="104" t="str">
        <f t="shared" si="183"/>
        <v/>
      </c>
      <c r="W159" s="133" t="str">
        <f t="shared" si="184"/>
        <v/>
      </c>
      <c r="X159" s="135" t="str">
        <f t="shared" si="185"/>
        <v/>
      </c>
      <c r="Y159" s="92">
        <f t="shared" si="135"/>
        <v>0</v>
      </c>
      <c r="Z159" s="96">
        <f t="shared" si="136"/>
        <v>0</v>
      </c>
      <c r="AA159" s="100">
        <f t="shared" si="137"/>
        <v>0</v>
      </c>
      <c r="AB159" s="40"/>
      <c r="AC159" s="171" t="str">
        <f t="shared" si="138"/>
        <v/>
      </c>
      <c r="AD159" s="21"/>
      <c r="AE159" s="47"/>
      <c r="AF159" s="47"/>
      <c r="AG159" s="47"/>
      <c r="AH159" s="48" t="str">
        <f t="shared" si="167"/>
        <v/>
      </c>
      <c r="AI159" s="93"/>
      <c r="AJ159" s="97"/>
      <c r="AK159" s="101" t="str">
        <f>IF(ISNUMBER(AC159)=FALSE,"",SUM(AL159:$AL$191))</f>
        <v/>
      </c>
      <c r="AL159" s="104" t="str">
        <f t="shared" si="186"/>
        <v/>
      </c>
      <c r="AM159" s="134" t="str">
        <f t="shared" si="187"/>
        <v/>
      </c>
      <c r="AN159" s="136" t="str">
        <f t="shared" si="190"/>
        <v/>
      </c>
      <c r="AO159" s="92">
        <f t="shared" si="141"/>
        <v>0</v>
      </c>
      <c r="AP159" s="96">
        <f t="shared" si="142"/>
        <v>0</v>
      </c>
      <c r="AQ159" s="100">
        <f t="shared" si="143"/>
        <v>0</v>
      </c>
      <c r="AR159" s="40"/>
      <c r="AS159" s="236">
        <v>60</v>
      </c>
      <c r="AT159" s="253" t="s">
        <v>132</v>
      </c>
      <c r="AU159" s="238">
        <v>367</v>
      </c>
      <c r="AV159" s="254">
        <v>2.2736111111111112</v>
      </c>
      <c r="AW159" s="249">
        <v>2</v>
      </c>
      <c r="AX159" s="93"/>
      <c r="AY159" s="97"/>
      <c r="AZ159" s="101">
        <v>2</v>
      </c>
      <c r="BA159" s="104">
        <v>1</v>
      </c>
      <c r="BB159" s="133">
        <v>73</v>
      </c>
      <c r="BC159" s="269">
        <v>2</v>
      </c>
      <c r="BD159" s="92">
        <f t="shared" si="144"/>
        <v>0</v>
      </c>
      <c r="BE159" s="96">
        <f t="shared" si="145"/>
        <v>2</v>
      </c>
      <c r="BF159" s="100">
        <f t="shared" si="146"/>
        <v>0</v>
      </c>
      <c r="BG159" s="40"/>
      <c r="BH159" s="171" t="str">
        <f t="shared" si="147"/>
        <v/>
      </c>
      <c r="BI159" s="74"/>
      <c r="BJ159" s="47"/>
      <c r="BK159" s="48" t="str">
        <f t="shared" si="174"/>
        <v/>
      </c>
      <c r="BL159" s="93"/>
      <c r="BM159" s="97"/>
      <c r="BN159" s="101" t="str">
        <f>IF(ISNUMBER(BH159)=FALSE,"",SUM(BO159:BO$191))</f>
        <v/>
      </c>
      <c r="BO159" s="104" t="str">
        <f t="shared" si="175"/>
        <v/>
      </c>
      <c r="BP159" s="134" t="str">
        <f t="shared" si="176"/>
        <v/>
      </c>
      <c r="BQ159" s="136" t="str">
        <f t="shared" si="177"/>
        <v/>
      </c>
      <c r="BR159" s="92">
        <f t="shared" si="148"/>
        <v>0</v>
      </c>
      <c r="BS159" s="96">
        <f t="shared" si="149"/>
        <v>0</v>
      </c>
      <c r="BT159" s="100">
        <f t="shared" si="150"/>
        <v>0</v>
      </c>
      <c r="BU159" s="40"/>
      <c r="BV159" s="176" t="str">
        <f t="shared" si="151"/>
        <v/>
      </c>
      <c r="BW159" s="69"/>
      <c r="BX159" s="70"/>
      <c r="BY159" s="51" t="str">
        <f t="shared" si="169"/>
        <v/>
      </c>
      <c r="BZ159" s="93"/>
      <c r="CA159" s="97"/>
      <c r="CB159" s="101" t="str">
        <f>IF(ISNUMBER(BV159)=FALSE,"",SUM(CC159:CC$191))</f>
        <v/>
      </c>
      <c r="CC159" s="104" t="str">
        <f t="shared" si="170"/>
        <v/>
      </c>
      <c r="CD159" s="133" t="str">
        <f t="shared" si="171"/>
        <v/>
      </c>
      <c r="CE159" s="135" t="str">
        <f t="shared" si="172"/>
        <v/>
      </c>
      <c r="CF159" s="92">
        <f t="shared" si="152"/>
        <v>0</v>
      </c>
      <c r="CG159" s="96">
        <f t="shared" si="153"/>
        <v>0</v>
      </c>
      <c r="CH159" s="100">
        <f t="shared" si="154"/>
        <v>0</v>
      </c>
      <c r="CI159" s="40"/>
      <c r="CJ159" s="180" t="str">
        <f t="shared" si="155"/>
        <v/>
      </c>
      <c r="CK159" s="74"/>
      <c r="CL159" s="47"/>
      <c r="CM159" s="48" t="str">
        <f t="shared" si="178"/>
        <v/>
      </c>
      <c r="CN159" s="93"/>
      <c r="CO159" s="97"/>
      <c r="CP159" s="101" t="str">
        <f>IF(ISNUMBER(CJ159)=FALSE,"",SUM(CQ159:CQ$191))</f>
        <v/>
      </c>
      <c r="CQ159" s="104" t="str">
        <f t="shared" si="179"/>
        <v/>
      </c>
      <c r="CR159" s="134" t="str">
        <f t="shared" si="180"/>
        <v/>
      </c>
      <c r="CS159" s="136" t="str">
        <f t="shared" si="181"/>
        <v/>
      </c>
      <c r="CT159" s="92">
        <f t="shared" si="159"/>
        <v>0</v>
      </c>
      <c r="CU159" s="96">
        <f t="shared" si="160"/>
        <v>0</v>
      </c>
      <c r="CV159" s="100">
        <f t="shared" si="161"/>
        <v>0</v>
      </c>
      <c r="CW159" s="40"/>
      <c r="CX159" s="35"/>
    </row>
    <row r="160" spans="1:102" ht="15" customHeight="1">
      <c r="A160" s="42"/>
      <c r="B160" s="327"/>
      <c r="C160" s="207">
        <v>61</v>
      </c>
      <c r="D160" s="229">
        <f t="shared" si="129"/>
        <v>61</v>
      </c>
      <c r="E160" s="259" t="s">
        <v>210</v>
      </c>
      <c r="F160" s="260">
        <v>1994</v>
      </c>
      <c r="G160" s="230">
        <f t="shared" si="130"/>
        <v>1</v>
      </c>
      <c r="H160" s="230"/>
      <c r="I160" s="230">
        <f t="shared" si="189"/>
        <v>0</v>
      </c>
      <c r="J160" s="210">
        <f t="shared" si="173"/>
        <v>2</v>
      </c>
      <c r="K160" s="211">
        <f t="shared" si="166"/>
        <v>0</v>
      </c>
      <c r="L160" s="212">
        <f t="shared" si="133"/>
        <v>0</v>
      </c>
      <c r="M160" s="66"/>
      <c r="N160" s="163" t="str">
        <f t="shared" si="134"/>
        <v/>
      </c>
      <c r="O160" s="69"/>
      <c r="P160" s="217"/>
      <c r="Q160" s="70"/>
      <c r="R160" s="51" t="str">
        <f t="shared" si="182"/>
        <v/>
      </c>
      <c r="S160" s="93"/>
      <c r="T160" s="97"/>
      <c r="U160" s="101" t="str">
        <f>IF(ISNUMBER(N160)=FALSE,"",SUM(V$145:$V206))</f>
        <v/>
      </c>
      <c r="V160" s="104" t="str">
        <f t="shared" si="183"/>
        <v/>
      </c>
      <c r="W160" s="133" t="str">
        <f t="shared" si="184"/>
        <v/>
      </c>
      <c r="X160" s="135" t="str">
        <f t="shared" si="185"/>
        <v/>
      </c>
      <c r="Y160" s="92">
        <f t="shared" si="135"/>
        <v>0</v>
      </c>
      <c r="Z160" s="96">
        <f t="shared" si="136"/>
        <v>0</v>
      </c>
      <c r="AA160" s="100">
        <f t="shared" si="137"/>
        <v>0</v>
      </c>
      <c r="AB160" s="40"/>
      <c r="AC160" s="171" t="str">
        <f t="shared" si="138"/>
        <v/>
      </c>
      <c r="AD160" s="21"/>
      <c r="AE160" s="47"/>
      <c r="AF160" s="47"/>
      <c r="AG160" s="47"/>
      <c r="AH160" s="48" t="str">
        <f t="shared" si="167"/>
        <v/>
      </c>
      <c r="AI160" s="93"/>
      <c r="AJ160" s="97"/>
      <c r="AK160" s="101" t="str">
        <f>IF(ISNUMBER(AC160)=FALSE,"",SUM(AL160:$AL$191))</f>
        <v/>
      </c>
      <c r="AL160" s="104" t="str">
        <f t="shared" si="186"/>
        <v/>
      </c>
      <c r="AM160" s="134" t="str">
        <f t="shared" si="187"/>
        <v/>
      </c>
      <c r="AN160" s="136" t="str">
        <f t="shared" si="190"/>
        <v/>
      </c>
      <c r="AO160" s="92">
        <f t="shared" si="141"/>
        <v>0</v>
      </c>
      <c r="AP160" s="96">
        <f t="shared" si="142"/>
        <v>0</v>
      </c>
      <c r="AQ160" s="100">
        <f t="shared" si="143"/>
        <v>0</v>
      </c>
      <c r="AR160" s="40"/>
      <c r="AS160" s="236">
        <v>61</v>
      </c>
      <c r="AT160" s="253" t="s">
        <v>133</v>
      </c>
      <c r="AU160" s="238">
        <v>526</v>
      </c>
      <c r="AV160" s="254">
        <v>2.2756944444444445</v>
      </c>
      <c r="AW160" s="249">
        <v>1</v>
      </c>
      <c r="AX160" s="93"/>
      <c r="AY160" s="97"/>
      <c r="AZ160" s="101">
        <v>1</v>
      </c>
      <c r="BA160" s="104">
        <v>1</v>
      </c>
      <c r="BB160" s="133">
        <v>74</v>
      </c>
      <c r="BC160" s="269">
        <v>1</v>
      </c>
      <c r="BD160" s="92">
        <f t="shared" si="144"/>
        <v>0</v>
      </c>
      <c r="BE160" s="96">
        <f t="shared" si="145"/>
        <v>1</v>
      </c>
      <c r="BF160" s="100">
        <f t="shared" si="146"/>
        <v>0</v>
      </c>
      <c r="BG160" s="40"/>
      <c r="BH160" s="171" t="str">
        <f t="shared" si="147"/>
        <v/>
      </c>
      <c r="BI160" s="74"/>
      <c r="BJ160" s="47"/>
      <c r="BK160" s="48" t="str">
        <f t="shared" si="174"/>
        <v/>
      </c>
      <c r="BL160" s="93"/>
      <c r="BM160" s="97"/>
      <c r="BN160" s="101" t="str">
        <f>IF(ISNUMBER(BH160)=FALSE,"",SUM(BO160:BO$191))</f>
        <v/>
      </c>
      <c r="BO160" s="104" t="str">
        <f t="shared" si="175"/>
        <v/>
      </c>
      <c r="BP160" s="134" t="str">
        <f t="shared" si="176"/>
        <v/>
      </c>
      <c r="BQ160" s="136" t="str">
        <f t="shared" si="177"/>
        <v/>
      </c>
      <c r="BR160" s="92">
        <f t="shared" si="148"/>
        <v>0</v>
      </c>
      <c r="BS160" s="96">
        <f t="shared" si="149"/>
        <v>0</v>
      </c>
      <c r="BT160" s="100">
        <f t="shared" si="150"/>
        <v>0</v>
      </c>
      <c r="BU160" s="40"/>
      <c r="BV160" s="176" t="str">
        <f t="shared" si="151"/>
        <v/>
      </c>
      <c r="BW160" s="69"/>
      <c r="BX160" s="70"/>
      <c r="BY160" s="51" t="str">
        <f t="shared" si="169"/>
        <v/>
      </c>
      <c r="BZ160" s="93"/>
      <c r="CA160" s="97"/>
      <c r="CB160" s="101" t="str">
        <f>IF(ISNUMBER(BV160)=FALSE,"",SUM(CC160:CC$191))</f>
        <v/>
      </c>
      <c r="CC160" s="104" t="str">
        <f t="shared" si="170"/>
        <v/>
      </c>
      <c r="CD160" s="133" t="str">
        <f t="shared" si="171"/>
        <v/>
      </c>
      <c r="CE160" s="135" t="str">
        <f t="shared" si="172"/>
        <v/>
      </c>
      <c r="CF160" s="92">
        <f t="shared" si="152"/>
        <v>0</v>
      </c>
      <c r="CG160" s="96">
        <f t="shared" si="153"/>
        <v>0</v>
      </c>
      <c r="CH160" s="100">
        <f t="shared" si="154"/>
        <v>0</v>
      </c>
      <c r="CI160" s="40"/>
      <c r="CJ160" s="180" t="str">
        <f t="shared" si="155"/>
        <v/>
      </c>
      <c r="CK160" s="74"/>
      <c r="CL160" s="47"/>
      <c r="CM160" s="48" t="str">
        <f t="shared" si="178"/>
        <v/>
      </c>
      <c r="CN160" s="93"/>
      <c r="CO160" s="97"/>
      <c r="CP160" s="101" t="str">
        <f>IF(ISNUMBER(CJ160)=FALSE,"",SUM(CQ160:CQ$191))</f>
        <v/>
      </c>
      <c r="CQ160" s="104" t="str">
        <f t="shared" si="179"/>
        <v/>
      </c>
      <c r="CR160" s="134" t="str">
        <f t="shared" si="180"/>
        <v/>
      </c>
      <c r="CS160" s="136" t="str">
        <f t="shared" si="181"/>
        <v/>
      </c>
      <c r="CT160" s="92">
        <f t="shared" si="159"/>
        <v>0</v>
      </c>
      <c r="CU160" s="96">
        <f t="shared" si="160"/>
        <v>0</v>
      </c>
      <c r="CV160" s="100">
        <f t="shared" si="161"/>
        <v>0</v>
      </c>
      <c r="CW160" s="40"/>
      <c r="CX160" s="35"/>
    </row>
    <row r="161" spans="1:102" ht="15" customHeight="1">
      <c r="A161" s="42"/>
      <c r="B161" s="327"/>
      <c r="C161" s="207">
        <v>62</v>
      </c>
      <c r="D161" s="229">
        <f t="shared" si="129"/>
        <v>62</v>
      </c>
      <c r="E161" s="230" t="s">
        <v>114</v>
      </c>
      <c r="F161" s="230">
        <v>1972</v>
      </c>
      <c r="G161" s="207">
        <f t="shared" si="130"/>
        <v>1</v>
      </c>
      <c r="H161" s="207"/>
      <c r="I161" s="207">
        <f t="shared" si="189"/>
        <v>0</v>
      </c>
      <c r="J161" s="210">
        <f t="shared" si="173"/>
        <v>2</v>
      </c>
      <c r="K161" s="211">
        <f t="shared" si="166"/>
        <v>0</v>
      </c>
      <c r="L161" s="212">
        <f t="shared" si="133"/>
        <v>0</v>
      </c>
      <c r="M161" s="66"/>
      <c r="N161" s="163" t="str">
        <f t="shared" si="134"/>
        <v/>
      </c>
      <c r="O161" s="69"/>
      <c r="P161" s="217"/>
      <c r="Q161" s="70"/>
      <c r="R161" s="51" t="str">
        <f t="shared" si="182"/>
        <v/>
      </c>
      <c r="S161" s="93"/>
      <c r="T161" s="97"/>
      <c r="U161" s="101" t="str">
        <f>IF(ISNUMBER(N161)=FALSE,"",SUM(V$145:$V207))</f>
        <v/>
      </c>
      <c r="V161" s="104" t="str">
        <f t="shared" si="183"/>
        <v/>
      </c>
      <c r="W161" s="133" t="str">
        <f t="shared" si="184"/>
        <v/>
      </c>
      <c r="X161" s="135" t="str">
        <f t="shared" si="185"/>
        <v/>
      </c>
      <c r="Y161" s="92">
        <f t="shared" si="135"/>
        <v>0</v>
      </c>
      <c r="Z161" s="96">
        <f t="shared" si="136"/>
        <v>0</v>
      </c>
      <c r="AA161" s="100">
        <f t="shared" si="137"/>
        <v>0</v>
      </c>
      <c r="AB161" s="40"/>
      <c r="AC161" s="171" t="str">
        <f t="shared" si="138"/>
        <v/>
      </c>
      <c r="AD161" s="21"/>
      <c r="AE161" s="47"/>
      <c r="AF161" s="47"/>
      <c r="AG161" s="47"/>
      <c r="AH161" s="48" t="str">
        <f t="shared" si="167"/>
        <v/>
      </c>
      <c r="AI161" s="93"/>
      <c r="AJ161" s="97"/>
      <c r="AK161" s="101" t="str">
        <f>IF(ISNUMBER(AC161)=FALSE,"",SUM(AL161:$AL$191))</f>
        <v/>
      </c>
      <c r="AL161" s="104" t="str">
        <f t="shared" si="186"/>
        <v/>
      </c>
      <c r="AM161" s="134" t="str">
        <f t="shared" si="187"/>
        <v/>
      </c>
      <c r="AN161" s="136" t="str">
        <f t="shared" si="190"/>
        <v/>
      </c>
      <c r="AO161" s="92">
        <f t="shared" si="141"/>
        <v>0</v>
      </c>
      <c r="AP161" s="96">
        <f t="shared" si="142"/>
        <v>0</v>
      </c>
      <c r="AQ161" s="100">
        <f t="shared" si="143"/>
        <v>0</v>
      </c>
      <c r="AR161" s="40"/>
      <c r="AS161" s="236">
        <v>62</v>
      </c>
      <c r="AT161" s="237" t="s">
        <v>87</v>
      </c>
      <c r="AU161" s="240">
        <v>320</v>
      </c>
      <c r="AV161" s="241" t="s">
        <v>106</v>
      </c>
      <c r="AW161" s="249" t="s">
        <v>57</v>
      </c>
      <c r="AX161" s="93"/>
      <c r="AY161" s="97"/>
      <c r="AZ161" s="101">
        <v>0</v>
      </c>
      <c r="BA161" s="104"/>
      <c r="BB161" s="133"/>
      <c r="BC161" s="135"/>
      <c r="BD161" s="92">
        <f t="shared" si="144"/>
        <v>0</v>
      </c>
      <c r="BE161" s="96">
        <f t="shared" si="145"/>
        <v>0</v>
      </c>
      <c r="BF161" s="100">
        <f t="shared" si="146"/>
        <v>0</v>
      </c>
      <c r="BG161" s="40"/>
      <c r="BH161" s="171" t="str">
        <f t="shared" si="147"/>
        <v/>
      </c>
      <c r="BI161" s="74"/>
      <c r="BJ161" s="47"/>
      <c r="BK161" s="48" t="str">
        <f t="shared" si="174"/>
        <v/>
      </c>
      <c r="BL161" s="93"/>
      <c r="BM161" s="97"/>
      <c r="BN161" s="101" t="str">
        <f>IF(ISNUMBER(BH161)=FALSE,"",SUM(BO161:BO$191))</f>
        <v/>
      </c>
      <c r="BO161" s="104" t="str">
        <f t="shared" si="175"/>
        <v/>
      </c>
      <c r="BP161" s="134" t="str">
        <f t="shared" si="176"/>
        <v/>
      </c>
      <c r="BQ161" s="136" t="str">
        <f t="shared" si="177"/>
        <v/>
      </c>
      <c r="BR161" s="92">
        <f t="shared" si="148"/>
        <v>0</v>
      </c>
      <c r="BS161" s="96">
        <f t="shared" si="149"/>
        <v>0</v>
      </c>
      <c r="BT161" s="100">
        <f t="shared" si="150"/>
        <v>0</v>
      </c>
      <c r="BU161" s="40"/>
      <c r="BV161" s="176" t="str">
        <f t="shared" si="151"/>
        <v/>
      </c>
      <c r="BW161" s="69"/>
      <c r="BX161" s="70"/>
      <c r="BY161" s="51" t="str">
        <f t="shared" si="169"/>
        <v/>
      </c>
      <c r="BZ161" s="93"/>
      <c r="CA161" s="97"/>
      <c r="CB161" s="101" t="str">
        <f>IF(ISNUMBER(BV161)=FALSE,"",SUM(CC161:CC$191))</f>
        <v/>
      </c>
      <c r="CC161" s="104" t="str">
        <f t="shared" si="170"/>
        <v/>
      </c>
      <c r="CD161" s="133" t="str">
        <f t="shared" si="171"/>
        <v/>
      </c>
      <c r="CE161" s="135" t="str">
        <f t="shared" si="172"/>
        <v/>
      </c>
      <c r="CF161" s="92">
        <f t="shared" si="152"/>
        <v>0</v>
      </c>
      <c r="CG161" s="96">
        <f t="shared" si="153"/>
        <v>0</v>
      </c>
      <c r="CH161" s="100">
        <f t="shared" si="154"/>
        <v>0</v>
      </c>
      <c r="CI161" s="40"/>
      <c r="CJ161" s="180" t="str">
        <f t="shared" si="155"/>
        <v/>
      </c>
      <c r="CK161" s="74"/>
      <c r="CL161" s="47"/>
      <c r="CM161" s="48" t="str">
        <f t="shared" si="178"/>
        <v/>
      </c>
      <c r="CN161" s="93"/>
      <c r="CO161" s="97"/>
      <c r="CP161" s="101" t="str">
        <f>IF(ISNUMBER(CJ161)=FALSE,"",SUM(CQ161:CQ$191))</f>
        <v/>
      </c>
      <c r="CQ161" s="104" t="str">
        <f t="shared" si="179"/>
        <v/>
      </c>
      <c r="CR161" s="134" t="str">
        <f t="shared" si="180"/>
        <v/>
      </c>
      <c r="CS161" s="136" t="str">
        <f t="shared" si="181"/>
        <v/>
      </c>
      <c r="CT161" s="92">
        <f t="shared" si="159"/>
        <v>0</v>
      </c>
      <c r="CU161" s="96">
        <f t="shared" si="160"/>
        <v>0</v>
      </c>
      <c r="CV161" s="100">
        <f t="shared" si="161"/>
        <v>0</v>
      </c>
      <c r="CW161" s="40"/>
      <c r="CX161" s="35"/>
    </row>
    <row r="162" spans="1:102" ht="15" customHeight="1">
      <c r="A162" s="42"/>
      <c r="B162" s="327"/>
      <c r="C162" s="207">
        <v>63</v>
      </c>
      <c r="D162" s="229">
        <f t="shared" si="129"/>
        <v>63</v>
      </c>
      <c r="E162" s="207" t="s">
        <v>52</v>
      </c>
      <c r="F162" s="207">
        <v>1963</v>
      </c>
      <c r="G162" s="230">
        <f t="shared" si="130"/>
        <v>1</v>
      </c>
      <c r="H162" s="230"/>
      <c r="I162" s="230">
        <f t="shared" si="189"/>
        <v>0</v>
      </c>
      <c r="J162" s="210">
        <f t="shared" si="173"/>
        <v>2</v>
      </c>
      <c r="K162" s="211">
        <f t="shared" si="166"/>
        <v>0</v>
      </c>
      <c r="L162" s="212">
        <f t="shared" si="133"/>
        <v>0</v>
      </c>
      <c r="M162" s="66"/>
      <c r="N162" s="163" t="str">
        <f t="shared" si="134"/>
        <v/>
      </c>
      <c r="O162" s="69"/>
      <c r="P162" s="217"/>
      <c r="Q162" s="70"/>
      <c r="R162" s="51" t="str">
        <f t="shared" si="182"/>
        <v/>
      </c>
      <c r="S162" s="93"/>
      <c r="T162" s="97"/>
      <c r="U162" s="101" t="str">
        <f>IF(ISNUMBER(N162)=FALSE,"",SUM(V$145:$V208))</f>
        <v/>
      </c>
      <c r="V162" s="104" t="str">
        <f t="shared" si="183"/>
        <v/>
      </c>
      <c r="W162" s="133" t="str">
        <f t="shared" si="184"/>
        <v/>
      </c>
      <c r="X162" s="135" t="str">
        <f t="shared" si="185"/>
        <v/>
      </c>
      <c r="Y162" s="92">
        <f t="shared" si="135"/>
        <v>0</v>
      </c>
      <c r="Z162" s="96">
        <f t="shared" si="136"/>
        <v>0</v>
      </c>
      <c r="AA162" s="100">
        <f t="shared" si="137"/>
        <v>0</v>
      </c>
      <c r="AB162" s="40"/>
      <c r="AC162" s="171" t="str">
        <f t="shared" si="138"/>
        <v/>
      </c>
      <c r="AD162" s="21"/>
      <c r="AE162" s="47"/>
      <c r="AF162" s="47"/>
      <c r="AG162" s="47"/>
      <c r="AH162" s="48" t="str">
        <f t="shared" si="167"/>
        <v/>
      </c>
      <c r="AI162" s="93"/>
      <c r="AJ162" s="97"/>
      <c r="AK162" s="101" t="str">
        <f>IF(ISNUMBER(AC162)=FALSE,"",SUM(AL162:$AL$191))</f>
        <v/>
      </c>
      <c r="AL162" s="104" t="str">
        <f t="shared" si="186"/>
        <v/>
      </c>
      <c r="AM162" s="134" t="str">
        <f t="shared" si="187"/>
        <v/>
      </c>
      <c r="AN162" s="136" t="str">
        <f t="shared" si="190"/>
        <v/>
      </c>
      <c r="AO162" s="92">
        <f t="shared" si="141"/>
        <v>0</v>
      </c>
      <c r="AP162" s="96">
        <f t="shared" si="142"/>
        <v>0</v>
      </c>
      <c r="AQ162" s="100">
        <f t="shared" si="143"/>
        <v>0</v>
      </c>
      <c r="AR162" s="40"/>
      <c r="AS162" s="236">
        <v>63</v>
      </c>
      <c r="AT162" s="253" t="s">
        <v>134</v>
      </c>
      <c r="AU162" s="240">
        <v>310</v>
      </c>
      <c r="AV162" s="255" t="s">
        <v>177</v>
      </c>
      <c r="AW162" s="249" t="s">
        <v>57</v>
      </c>
      <c r="AX162" s="93"/>
      <c r="AY162" s="97"/>
      <c r="AZ162" s="101">
        <v>0</v>
      </c>
      <c r="BA162" s="104"/>
      <c r="BB162" s="133"/>
      <c r="BC162" s="135"/>
      <c r="BD162" s="92">
        <f t="shared" si="144"/>
        <v>0</v>
      </c>
      <c r="BE162" s="96">
        <f t="shared" si="145"/>
        <v>0</v>
      </c>
      <c r="BF162" s="100">
        <f t="shared" si="146"/>
        <v>0</v>
      </c>
      <c r="BG162" s="40"/>
      <c r="BH162" s="171" t="str">
        <f t="shared" si="147"/>
        <v/>
      </c>
      <c r="BI162" s="74"/>
      <c r="BJ162" s="47"/>
      <c r="BK162" s="48" t="str">
        <f t="shared" si="174"/>
        <v/>
      </c>
      <c r="BL162" s="93"/>
      <c r="BM162" s="97"/>
      <c r="BN162" s="101" t="str">
        <f>IF(ISNUMBER(BH162)=FALSE,"",SUM(BO162:BO$191))</f>
        <v/>
      </c>
      <c r="BO162" s="104" t="str">
        <f t="shared" si="175"/>
        <v/>
      </c>
      <c r="BP162" s="134" t="str">
        <f t="shared" si="176"/>
        <v/>
      </c>
      <c r="BQ162" s="136" t="str">
        <f t="shared" si="177"/>
        <v/>
      </c>
      <c r="BR162" s="92">
        <f t="shared" si="148"/>
        <v>0</v>
      </c>
      <c r="BS162" s="96">
        <f t="shared" si="149"/>
        <v>0</v>
      </c>
      <c r="BT162" s="100">
        <f t="shared" si="150"/>
        <v>0</v>
      </c>
      <c r="BU162" s="40"/>
      <c r="BV162" s="176" t="str">
        <f t="shared" si="151"/>
        <v/>
      </c>
      <c r="BW162" s="69"/>
      <c r="BX162" s="70"/>
      <c r="BY162" s="51" t="str">
        <f t="shared" si="169"/>
        <v/>
      </c>
      <c r="BZ162" s="93"/>
      <c r="CA162" s="97"/>
      <c r="CB162" s="101" t="str">
        <f>IF(ISNUMBER(BV162)=FALSE,"",SUM(CC162:CC$191))</f>
        <v/>
      </c>
      <c r="CC162" s="104" t="str">
        <f t="shared" si="170"/>
        <v/>
      </c>
      <c r="CD162" s="133" t="str">
        <f t="shared" si="171"/>
        <v/>
      </c>
      <c r="CE162" s="135" t="str">
        <f t="shared" si="172"/>
        <v/>
      </c>
      <c r="CF162" s="92">
        <f t="shared" si="152"/>
        <v>0</v>
      </c>
      <c r="CG162" s="96">
        <f t="shared" si="153"/>
        <v>0</v>
      </c>
      <c r="CH162" s="100">
        <f t="shared" si="154"/>
        <v>0</v>
      </c>
      <c r="CI162" s="40"/>
      <c r="CJ162" s="180" t="str">
        <f t="shared" si="155"/>
        <v/>
      </c>
      <c r="CK162" s="74"/>
      <c r="CL162" s="47"/>
      <c r="CM162" s="48" t="str">
        <f t="shared" si="178"/>
        <v/>
      </c>
      <c r="CN162" s="93"/>
      <c r="CO162" s="97"/>
      <c r="CP162" s="101" t="str">
        <f>IF(ISNUMBER(CJ162)=FALSE,"",SUM(CQ162:CQ$191))</f>
        <v/>
      </c>
      <c r="CQ162" s="104" t="str">
        <f t="shared" si="179"/>
        <v/>
      </c>
      <c r="CR162" s="134" t="str">
        <f t="shared" si="180"/>
        <v/>
      </c>
      <c r="CS162" s="136" t="str">
        <f t="shared" si="181"/>
        <v/>
      </c>
      <c r="CT162" s="92">
        <f t="shared" si="159"/>
        <v>0</v>
      </c>
      <c r="CU162" s="96">
        <f t="shared" si="160"/>
        <v>0</v>
      </c>
      <c r="CV162" s="100">
        <f t="shared" si="161"/>
        <v>0</v>
      </c>
      <c r="CW162" s="40"/>
      <c r="CX162" s="35"/>
    </row>
    <row r="163" spans="1:102" ht="15" customHeight="1">
      <c r="A163" s="42"/>
      <c r="B163" s="327"/>
      <c r="C163" s="207">
        <v>64</v>
      </c>
      <c r="D163" s="229">
        <f t="shared" si="129"/>
        <v>64</v>
      </c>
      <c r="E163" s="209" t="s">
        <v>85</v>
      </c>
      <c r="F163" s="207">
        <v>1980</v>
      </c>
      <c r="G163" s="230">
        <f t="shared" si="130"/>
        <v>2</v>
      </c>
      <c r="H163" s="230"/>
      <c r="I163" s="230">
        <f t="shared" si="189"/>
        <v>0</v>
      </c>
      <c r="J163" s="210">
        <f t="shared" si="173"/>
        <v>1</v>
      </c>
      <c r="K163" s="211">
        <f t="shared" si="166"/>
        <v>0</v>
      </c>
      <c r="L163" s="212">
        <f t="shared" si="133"/>
        <v>7</v>
      </c>
      <c r="M163" s="66"/>
      <c r="N163" s="163" t="str">
        <f t="shared" si="134"/>
        <v/>
      </c>
      <c r="O163" s="69"/>
      <c r="P163" s="217"/>
      <c r="Q163" s="70"/>
      <c r="R163" s="51" t="str">
        <f t="shared" si="182"/>
        <v/>
      </c>
      <c r="S163" s="93"/>
      <c r="T163" s="97"/>
      <c r="U163" s="101" t="str">
        <f>IF(ISNUMBER(N163)=FALSE,"",SUM(V$145:$V209))</f>
        <v/>
      </c>
      <c r="V163" s="104" t="str">
        <f t="shared" si="183"/>
        <v/>
      </c>
      <c r="W163" s="133" t="str">
        <f t="shared" si="184"/>
        <v/>
      </c>
      <c r="X163" s="135" t="str">
        <f t="shared" si="185"/>
        <v/>
      </c>
      <c r="Y163" s="92">
        <f t="shared" si="135"/>
        <v>0</v>
      </c>
      <c r="Z163" s="96">
        <f t="shared" si="136"/>
        <v>0</v>
      </c>
      <c r="AA163" s="100">
        <f t="shared" si="137"/>
        <v>0</v>
      </c>
      <c r="AB163" s="40"/>
      <c r="AC163" s="171" t="str">
        <f t="shared" si="138"/>
        <v/>
      </c>
      <c r="AD163" s="21"/>
      <c r="AE163" s="47"/>
      <c r="AF163" s="47"/>
      <c r="AG163" s="47"/>
      <c r="AH163" s="48" t="str">
        <f t="shared" si="167"/>
        <v/>
      </c>
      <c r="AI163" s="93"/>
      <c r="AJ163" s="97"/>
      <c r="AK163" s="101" t="str">
        <f>IF(ISNUMBER(AC163)=FALSE,"",SUM(AL163:$AL$191))</f>
        <v/>
      </c>
      <c r="AL163" s="104" t="str">
        <f t="shared" si="186"/>
        <v/>
      </c>
      <c r="AM163" s="134" t="str">
        <f t="shared" si="187"/>
        <v/>
      </c>
      <c r="AN163" s="136" t="str">
        <f t="shared" si="190"/>
        <v/>
      </c>
      <c r="AO163" s="92">
        <f t="shared" si="141"/>
        <v>0</v>
      </c>
      <c r="AP163" s="96">
        <f t="shared" si="142"/>
        <v>0</v>
      </c>
      <c r="AQ163" s="100">
        <f t="shared" si="143"/>
        <v>0</v>
      </c>
      <c r="AR163" s="40"/>
      <c r="AS163" s="236">
        <v>64</v>
      </c>
      <c r="AT163" s="253" t="s">
        <v>54</v>
      </c>
      <c r="AU163" s="240">
        <v>251</v>
      </c>
      <c r="AV163" s="255" t="s">
        <v>177</v>
      </c>
      <c r="AW163" s="248" t="s">
        <v>57</v>
      </c>
      <c r="AX163" s="93"/>
      <c r="AY163" s="97"/>
      <c r="AZ163" s="101">
        <v>0</v>
      </c>
      <c r="BA163" s="104"/>
      <c r="BB163" s="133"/>
      <c r="BC163" s="135"/>
      <c r="BD163" s="92">
        <f t="shared" si="144"/>
        <v>0</v>
      </c>
      <c r="BE163" s="96">
        <f t="shared" si="145"/>
        <v>0</v>
      </c>
      <c r="BF163" s="100">
        <f t="shared" si="146"/>
        <v>0</v>
      </c>
      <c r="BG163" s="40"/>
      <c r="BH163" s="171" t="str">
        <f t="shared" si="147"/>
        <v/>
      </c>
      <c r="BI163" s="74"/>
      <c r="BJ163" s="47"/>
      <c r="BK163" s="48" t="str">
        <f t="shared" si="174"/>
        <v/>
      </c>
      <c r="BL163" s="93"/>
      <c r="BM163" s="97"/>
      <c r="BN163" s="101" t="str">
        <f>IF(ISNUMBER(BH163)=FALSE,"",SUM(BO163:BO$191))</f>
        <v/>
      </c>
      <c r="BO163" s="104" t="str">
        <f t="shared" si="175"/>
        <v/>
      </c>
      <c r="BP163" s="134" t="str">
        <f t="shared" si="176"/>
        <v/>
      </c>
      <c r="BQ163" s="136" t="str">
        <f t="shared" si="177"/>
        <v/>
      </c>
      <c r="BR163" s="92">
        <f t="shared" si="148"/>
        <v>0</v>
      </c>
      <c r="BS163" s="96">
        <f t="shared" si="149"/>
        <v>0</v>
      </c>
      <c r="BT163" s="100">
        <f t="shared" si="150"/>
        <v>0</v>
      </c>
      <c r="BU163" s="40"/>
      <c r="BV163" s="176" t="str">
        <f t="shared" si="151"/>
        <v/>
      </c>
      <c r="BW163" s="69"/>
      <c r="BX163" s="70"/>
      <c r="BY163" s="51" t="str">
        <f t="shared" si="169"/>
        <v/>
      </c>
      <c r="BZ163" s="93"/>
      <c r="CA163" s="97"/>
      <c r="CB163" s="101" t="str">
        <f>IF(ISNUMBER(BV163)=FALSE,"",SUM(CC163:CC$191))</f>
        <v/>
      </c>
      <c r="CC163" s="104" t="str">
        <f t="shared" si="170"/>
        <v/>
      </c>
      <c r="CD163" s="133" t="str">
        <f t="shared" si="171"/>
        <v/>
      </c>
      <c r="CE163" s="135" t="str">
        <f t="shared" si="172"/>
        <v/>
      </c>
      <c r="CF163" s="92">
        <f t="shared" si="152"/>
        <v>0</v>
      </c>
      <c r="CG163" s="96">
        <f t="shared" si="153"/>
        <v>0</v>
      </c>
      <c r="CH163" s="100">
        <f t="shared" si="154"/>
        <v>0</v>
      </c>
      <c r="CI163" s="40"/>
      <c r="CJ163" s="180" t="str">
        <f t="shared" si="155"/>
        <v/>
      </c>
      <c r="CK163" s="74"/>
      <c r="CL163" s="47"/>
      <c r="CM163" s="48" t="str">
        <f t="shared" si="178"/>
        <v/>
      </c>
      <c r="CN163" s="93"/>
      <c r="CO163" s="97"/>
      <c r="CP163" s="101" t="str">
        <f>IF(ISNUMBER(CJ163)=FALSE,"",SUM(CQ163:CQ$191))</f>
        <v/>
      </c>
      <c r="CQ163" s="104" t="str">
        <f t="shared" si="179"/>
        <v/>
      </c>
      <c r="CR163" s="134" t="str">
        <f t="shared" si="180"/>
        <v/>
      </c>
      <c r="CS163" s="136" t="str">
        <f t="shared" si="181"/>
        <v/>
      </c>
      <c r="CT163" s="92">
        <f t="shared" si="159"/>
        <v>0</v>
      </c>
      <c r="CU163" s="96">
        <f t="shared" si="160"/>
        <v>0</v>
      </c>
      <c r="CV163" s="100">
        <f t="shared" si="161"/>
        <v>0</v>
      </c>
      <c r="CW163" s="40"/>
      <c r="CX163" s="35"/>
    </row>
    <row r="164" spans="1:102" ht="15" customHeight="1">
      <c r="A164" s="42"/>
      <c r="B164" s="327"/>
      <c r="C164" s="207">
        <v>65</v>
      </c>
      <c r="D164" s="229">
        <f t="shared" ref="D164:D191" si="191">IF(E164="","",C164)</f>
        <v>65</v>
      </c>
      <c r="E164" s="207" t="s">
        <v>49</v>
      </c>
      <c r="F164" s="207">
        <v>1982</v>
      </c>
      <c r="G164" s="230">
        <f t="shared" ref="G164:G190" si="192">SUMIF($O$100:$O$192,E164,$V$100:$V$192)+SUMIF($AD$100:$AD$192,E164,$AL$100:$AL$192)+SUMIF($AT$100:$AT$192,E164,$BA$100:$BA$192)+SUMIF($BI$100:$BI$192,E164,$BO$100:$BO$192)+SUMIF($BW$100:$BW$192,E164,$CC$100:$CC$192)+SUMIF($CK$100:$CK$192,E164,$CQ$100:$CQ$192)</f>
        <v>1</v>
      </c>
      <c r="H164" s="230"/>
      <c r="I164" s="230">
        <f t="shared" si="189"/>
        <v>0</v>
      </c>
      <c r="J164" s="210">
        <f t="shared" si="173"/>
        <v>1</v>
      </c>
      <c r="K164" s="211">
        <f t="shared" si="166"/>
        <v>0</v>
      </c>
      <c r="L164" s="212">
        <f t="shared" ref="L164:L190" si="193">SUMIF($O$100:$O$192,E164,$U$100:$U$192)+SUMIF($AD$100:$AD$192,E164,$AK$100:$AK$192)+SUMIF($AT$100:$AT$192,E164,$AZ$100:$AZ$192)+SUMIF($BI$100:$BI$192,E164,$BN$100:$BN$192)+SUMIF($BW$100:$BW$192,E164,$CB$100:$CB$192)+SUMIF($CK$100:$CK$192,E164,$CP$100:$CP$192)</f>
        <v>0</v>
      </c>
      <c r="M164" s="66"/>
      <c r="N164" s="163" t="str">
        <f t="shared" ref="N164:N176" si="194">IF(O164="","",C164)</f>
        <v/>
      </c>
      <c r="O164" s="69"/>
      <c r="P164" s="217"/>
      <c r="Q164" s="70"/>
      <c r="R164" s="51" t="str">
        <f t="shared" si="182"/>
        <v/>
      </c>
      <c r="S164" s="93"/>
      <c r="T164" s="97"/>
      <c r="U164" s="101" t="str">
        <f>IF(ISNUMBER(N164)=FALSE,"",SUM(V$145:$V210))</f>
        <v/>
      </c>
      <c r="V164" s="104" t="str">
        <f t="shared" si="183"/>
        <v/>
      </c>
      <c r="W164" s="133" t="str">
        <f t="shared" si="184"/>
        <v/>
      </c>
      <c r="X164" s="135" t="str">
        <f t="shared" si="185"/>
        <v/>
      </c>
      <c r="Y164" s="92">
        <f t="shared" ref="Y164:Y176" si="195">SUMIF($O$29:$O$98,O164,$S$29:$S$98)</f>
        <v>0</v>
      </c>
      <c r="Z164" s="96">
        <f t="shared" ref="Z164:Z176" si="196">SUMIF($O$29:$O$98,O164,$T$29:$T$98)</f>
        <v>0</v>
      </c>
      <c r="AA164" s="100">
        <f t="shared" ref="AA164:AA176" si="197">SUMIF($O$29:$O$98,O164,$U$29:$U$98)</f>
        <v>0</v>
      </c>
      <c r="AB164" s="40"/>
      <c r="AC164" s="171" t="str">
        <f t="shared" ref="AC164:AC176" si="198">IF(AD164="","",C164)</f>
        <v/>
      </c>
      <c r="AD164" s="21"/>
      <c r="AE164" s="47"/>
      <c r="AF164" s="47"/>
      <c r="AG164" s="47"/>
      <c r="AH164" s="48" t="str">
        <f t="shared" si="167"/>
        <v/>
      </c>
      <c r="AI164" s="93"/>
      <c r="AJ164" s="97"/>
      <c r="AK164" s="101" t="str">
        <f>IF(ISNUMBER(AC164)=FALSE,"",SUM(AL164:$AL$191))</f>
        <v/>
      </c>
      <c r="AL164" s="104" t="str">
        <f t="shared" si="186"/>
        <v/>
      </c>
      <c r="AM164" s="134" t="str">
        <f t="shared" si="187"/>
        <v/>
      </c>
      <c r="AN164" s="136" t="str">
        <f t="shared" si="190"/>
        <v/>
      </c>
      <c r="AO164" s="92">
        <f t="shared" ref="AO164:AO176" si="199">SUMIF($O$29:$O$98,AD164,$S$29:$S$98)+SUMIF($AD$29:$AD$98,AD164,$AI$29:$AI$98)</f>
        <v>0</v>
      </c>
      <c r="AP164" s="96">
        <f t="shared" ref="AP164:AP176" si="200">SUMIF($O$29:$O$98,AD164,$T$29:$T$98)+SUMIF($AD$29:$AD$98,AD164,$AJ$29:$AJ$98)</f>
        <v>0</v>
      </c>
      <c r="AQ164" s="100">
        <f t="shared" ref="AQ164:AQ176" si="201">SUMIF($O$29:$O$98,AD164,$U$29:$U$98)+SUMIF($AD$29:$AD$98,AD164,$AK$29:$AK$98)</f>
        <v>0</v>
      </c>
      <c r="AR164" s="40"/>
      <c r="AS164" s="236">
        <v>65</v>
      </c>
      <c r="AT164" s="253" t="s">
        <v>48</v>
      </c>
      <c r="AU164" s="240">
        <v>231</v>
      </c>
      <c r="AV164" s="255" t="s">
        <v>177</v>
      </c>
      <c r="AW164" s="248" t="s">
        <v>57</v>
      </c>
      <c r="AX164" s="93"/>
      <c r="AY164" s="97"/>
      <c r="AZ164" s="101">
        <v>0</v>
      </c>
      <c r="BA164" s="104"/>
      <c r="BB164" s="133">
        <v>32</v>
      </c>
      <c r="BC164" s="268">
        <v>11</v>
      </c>
      <c r="BD164" s="92">
        <f t="shared" ref="BD164:BD176" si="202">SUMIF($O$29:$O$98,AT164,$S$29:$S$98)+SUMIF($AD$29:$AD$98,AT164,$AI$29:$AI$98)+SUMIF($AT$29:$AT$98,AT164,$AX$29:$AX$98)</f>
        <v>4</v>
      </c>
      <c r="BE164" s="96">
        <f t="shared" ref="BE164:BE176" si="203">SUMIF($O$29:$O$98,AT164,$T$29:$T$98)+SUMIF($AD$29:$AD$98,AT164,$AJ$29:$AJ$98)+SUMIF($AT$29:$AT$98,AT164,$AY$29:$AY$98)</f>
        <v>0</v>
      </c>
      <c r="BF164" s="100">
        <f t="shared" ref="BF164:BF176" si="204">SUMIF($O$29:$O$98,AT164,$U$29:$U$98)+SUMIF($AD$29:$AD$98,AT164,$AK$29:$AK$98)+SUMIF($AT$29:$AT$98,AT164,$AZ$29:$AZ$98)</f>
        <v>0</v>
      </c>
      <c r="BG164" s="40"/>
      <c r="BH164" s="171" t="str">
        <f t="shared" ref="BH164:BH176" si="205">IF(BI164="","",C164)</f>
        <v/>
      </c>
      <c r="BI164" s="74"/>
      <c r="BJ164" s="47"/>
      <c r="BK164" s="48" t="str">
        <f t="shared" si="174"/>
        <v/>
      </c>
      <c r="BL164" s="93"/>
      <c r="BM164" s="97"/>
      <c r="BN164" s="101" t="str">
        <f>IF(ISNUMBER(BH164)=FALSE,"",SUM(BO164:BO$191))</f>
        <v/>
      </c>
      <c r="BO164" s="104" t="str">
        <f t="shared" si="175"/>
        <v/>
      </c>
      <c r="BP164" s="134" t="str">
        <f t="shared" si="176"/>
        <v/>
      </c>
      <c r="BQ164" s="136" t="str">
        <f t="shared" si="177"/>
        <v/>
      </c>
      <c r="BR164" s="92">
        <f t="shared" ref="BR164:BR176" si="206">SUMIF($O$29:$O$98,BI164,$S$29:$S$98)+SUMIF($AD$29:$AD$98,BI164,$AI$29:$AI$98)+SUMIF($AT$29:$AT$98,BI164,$AX$29:$AX$98)+SUMIF($BI$29:$BI$98,BI164,$BL$29:$BL$98)</f>
        <v>0</v>
      </c>
      <c r="BS164" s="96">
        <f t="shared" ref="BS164:BS176" si="207">SUMIF($O$29:$O$98,BI164,$T$29:$T$98)+SUMIF($AD$29:$AD$98,BI164,$AJ$29:$AJ$98)+SUMIF($AT$29:$AT$98,BI164,$AY$29:$AY$98)+SUMIF($BI$29:$BI$98,BI164,$BM$29:$BM$98)</f>
        <v>0</v>
      </c>
      <c r="BT164" s="100">
        <f t="shared" ref="BT164:BT176" si="208">SUMIF($O$29:$O$98,BI164,$U$29:$U$98)+SUMIF($AD$29:$AD$98,BI164,$AK$29:$AK$98)+SUMIF($AT$29:$AT$98,BI164,$AZ$29:$AZ$98)+SUMIF($BI$29:$BI$98,BI164,$BN$29:$BN$98)</f>
        <v>0</v>
      </c>
      <c r="BU164" s="40"/>
      <c r="BV164" s="176" t="str">
        <f t="shared" ref="BV164:BV176" si="209">IF(BW164="","",C164)</f>
        <v/>
      </c>
      <c r="BW164" s="69"/>
      <c r="BX164" s="70"/>
      <c r="BY164" s="51" t="str">
        <f t="shared" si="169"/>
        <v/>
      </c>
      <c r="BZ164" s="93"/>
      <c r="CA164" s="97"/>
      <c r="CB164" s="101" t="str">
        <f>IF(ISNUMBER(BV164)=FALSE,"",SUM(CC164:CC$191))</f>
        <v/>
      </c>
      <c r="CC164" s="104" t="str">
        <f t="shared" si="170"/>
        <v/>
      </c>
      <c r="CD164" s="133" t="str">
        <f t="shared" si="171"/>
        <v/>
      </c>
      <c r="CE164" s="135" t="str">
        <f t="shared" si="172"/>
        <v/>
      </c>
      <c r="CF164" s="92">
        <f t="shared" ref="CF164:CF176" si="210">SUMIF($O$29:$O$98,BW164,$S$29:$S$98)+SUMIF($AD$29:$AD$98,BW164,$AI$29:$AI$98)+SUMIF($AT$29:$AT$98,BW164,$AX$29:$AX$98)+SUMIF($BI$29:$BI$98,BW164,$BL$29:$BL$98)+SUMIF($BW$29:$BW$98,BW164,$BZ$29:$BZ$98)</f>
        <v>0</v>
      </c>
      <c r="CG164" s="96">
        <f t="shared" ref="CG164:CG176" si="211">SUMIF($O$29:$O$98,BW164,$T$29:$T$98)+SUMIF($AD$29:$AD$98,BW164,$AJ$29:$AJ$98)+SUMIF($AT$29:$AT$98,BW164,$AY$29:$AY$98)+SUMIF($BI$29:$BI$98,BW164,$BM$29:$BM$98)+SUMIF($BW$29:$BW$98,BW164,$CA$29:$CA$98)</f>
        <v>0</v>
      </c>
      <c r="CH164" s="100">
        <f t="shared" ref="CH164:CH176" si="212">SUMIF($O$29:$O$98,BW164,$U$29:$U$98)+SUMIF($AD$29:$AD$98,BW164,$AK$29:$AK$98)+SUMIF($AT$29:$AT$98,BW164,$AZ$29:$AZ$98)+SUMIF($BI$29:$BI$98,BW164,$BN$29:$BN$98)+SUMIF($BW$29:$BW$98,BW164,$CB$29:$CB$98)</f>
        <v>0</v>
      </c>
      <c r="CI164" s="40"/>
      <c r="CJ164" s="180" t="str">
        <f t="shared" ref="CJ164:CJ176" si="213">IF(CK164="","",C164)</f>
        <v/>
      </c>
      <c r="CK164" s="74"/>
      <c r="CL164" s="47"/>
      <c r="CM164" s="48" t="str">
        <f t="shared" si="178"/>
        <v/>
      </c>
      <c r="CN164" s="93"/>
      <c r="CO164" s="97"/>
      <c r="CP164" s="101" t="str">
        <f>IF(ISNUMBER(CJ164)=FALSE,"",SUM(CQ164:CQ$191))</f>
        <v/>
      </c>
      <c r="CQ164" s="104" t="str">
        <f t="shared" si="179"/>
        <v/>
      </c>
      <c r="CR164" s="134" t="str">
        <f t="shared" si="180"/>
        <v/>
      </c>
      <c r="CS164" s="136" t="str">
        <f t="shared" si="181"/>
        <v/>
      </c>
      <c r="CT164" s="92">
        <f t="shared" ref="CT164:CT167" si="214">SUMIF($O$29:$O$98,CK164,$S$29:$S$98)+SUMIF($AD$29:$AD$98,CK164,$AI$29:$AI$98)+SUMIF($AT$29:$AT$98,CK164,$AX$29:$AX$98)+SUMIF($BI$29:$BI$98,CK164,$BL$29:$BL$98)+SUMIF($BW$29:$BW$98,CK164,$BZ$29:$BZ$98)+SUMIF($CK$29:$CK$98,CK164,$CN$29:$CN$98)</f>
        <v>0</v>
      </c>
      <c r="CU164" s="96">
        <f t="shared" ref="CU164:CU167" si="215">SUMIF($O$29:$O$98,CK164,$T$29:$T$98)+SUMIF($AD$29:$AD$98,CK164,$AJ$29:$AJ$98)+SUMIF($AT$29:$AT$98,CK164,$AY$29:$AY$98)+SUMIF($BI$29:$BI$98,CK164,$BM$29:$BM$98)+SUMIF($BW$29:$BW$98,CK164,$CA$29:$CA$98)+SUMIF($CK$29:$CK$98,CK164,$CO$29:$CO$98)</f>
        <v>0</v>
      </c>
      <c r="CV164" s="100">
        <f t="shared" ref="CV164:CV167" si="216">SUMIF($O$29:$O$98,CK164,$U$29:$U$98)+SUMIF($AD$29:$AD$98,CK164,$AK$29:$AK$98)+SUMIF($AT$29:$AT$98,CK164,$AZ$29:$AZ$98)+SUMIF($BI$29:$BI$98,CK164,$BN$29:$BN$98)+SUMIF($BW$29:$BW$98,CK164,$CB$29:$CB$98)+SUMIF($CK$29:$CK$98,CK164,$CP$29:$CP$98)</f>
        <v>0</v>
      </c>
      <c r="CW164" s="40"/>
      <c r="CX164" s="35"/>
    </row>
    <row r="165" spans="1:102" ht="15" customHeight="1">
      <c r="A165" s="42"/>
      <c r="B165" s="327"/>
      <c r="C165" s="207">
        <v>66</v>
      </c>
      <c r="D165" s="229">
        <f t="shared" si="191"/>
        <v>66</v>
      </c>
      <c r="E165" s="230" t="s">
        <v>74</v>
      </c>
      <c r="F165" s="230">
        <v>1979</v>
      </c>
      <c r="G165" s="230">
        <f t="shared" si="192"/>
        <v>1</v>
      </c>
      <c r="H165" s="230"/>
      <c r="I165" s="230">
        <f t="shared" si="189"/>
        <v>0</v>
      </c>
      <c r="J165" s="210">
        <f t="shared" si="173"/>
        <v>1</v>
      </c>
      <c r="K165" s="211">
        <f t="shared" si="166"/>
        <v>0</v>
      </c>
      <c r="L165" s="212">
        <f t="shared" si="193"/>
        <v>0</v>
      </c>
      <c r="M165" s="66"/>
      <c r="N165" s="163" t="str">
        <f t="shared" si="194"/>
        <v/>
      </c>
      <c r="O165" s="69"/>
      <c r="P165" s="217"/>
      <c r="Q165" s="70"/>
      <c r="R165" s="51" t="str">
        <f t="shared" si="182"/>
        <v/>
      </c>
      <c r="S165" s="93"/>
      <c r="T165" s="97"/>
      <c r="U165" s="101" t="str">
        <f>IF(ISNUMBER(N165)=FALSE,"",SUM(V$145:$V211))</f>
        <v/>
      </c>
      <c r="V165" s="104" t="str">
        <f t="shared" si="183"/>
        <v/>
      </c>
      <c r="W165" s="133" t="str">
        <f t="shared" si="184"/>
        <v/>
      </c>
      <c r="X165" s="135" t="str">
        <f t="shared" si="185"/>
        <v/>
      </c>
      <c r="Y165" s="92">
        <f t="shared" si="195"/>
        <v>0</v>
      </c>
      <c r="Z165" s="96">
        <f t="shared" si="196"/>
        <v>0</v>
      </c>
      <c r="AA165" s="100">
        <f t="shared" si="197"/>
        <v>0</v>
      </c>
      <c r="AB165" s="40"/>
      <c r="AC165" s="171" t="str">
        <f t="shared" si="198"/>
        <v/>
      </c>
      <c r="AD165" s="21"/>
      <c r="AE165" s="47"/>
      <c r="AF165" s="47"/>
      <c r="AG165" s="47"/>
      <c r="AH165" s="48" t="str">
        <f t="shared" si="167"/>
        <v/>
      </c>
      <c r="AI165" s="93"/>
      <c r="AJ165" s="97"/>
      <c r="AK165" s="101" t="str">
        <f>IF(ISNUMBER(AC165)=FALSE,"",SUM(AL165:$AL$191))</f>
        <v/>
      </c>
      <c r="AL165" s="104" t="str">
        <f t="shared" si="186"/>
        <v/>
      </c>
      <c r="AM165" s="134" t="str">
        <f t="shared" si="187"/>
        <v/>
      </c>
      <c r="AN165" s="136" t="str">
        <f t="shared" si="190"/>
        <v/>
      </c>
      <c r="AO165" s="92">
        <f t="shared" si="199"/>
        <v>0</v>
      </c>
      <c r="AP165" s="96">
        <f t="shared" si="200"/>
        <v>0</v>
      </c>
      <c r="AQ165" s="100">
        <f t="shared" si="201"/>
        <v>0</v>
      </c>
      <c r="AR165" s="40"/>
      <c r="AS165" s="236">
        <v>66</v>
      </c>
      <c r="AT165" s="253" t="s">
        <v>135</v>
      </c>
      <c r="AU165" s="240">
        <v>227</v>
      </c>
      <c r="AV165" s="255" t="s">
        <v>177</v>
      </c>
      <c r="AW165" s="248" t="s">
        <v>57</v>
      </c>
      <c r="AX165" s="93"/>
      <c r="AY165" s="97"/>
      <c r="AZ165" s="101">
        <v>0</v>
      </c>
      <c r="BA165" s="104"/>
      <c r="BB165" s="133"/>
      <c r="BC165" s="135"/>
      <c r="BD165" s="92">
        <f t="shared" si="202"/>
        <v>0</v>
      </c>
      <c r="BE165" s="96">
        <f t="shared" si="203"/>
        <v>0</v>
      </c>
      <c r="BF165" s="100">
        <f t="shared" si="204"/>
        <v>0</v>
      </c>
      <c r="BG165" s="40"/>
      <c r="BH165" s="171" t="str">
        <f t="shared" si="205"/>
        <v/>
      </c>
      <c r="BI165" s="74"/>
      <c r="BJ165" s="47"/>
      <c r="BK165" s="48" t="str">
        <f t="shared" si="174"/>
        <v/>
      </c>
      <c r="BL165" s="93"/>
      <c r="BM165" s="97"/>
      <c r="BN165" s="101" t="str">
        <f>IF(ISNUMBER(BH165)=FALSE,"",SUM(BO165:BO$191))</f>
        <v/>
      </c>
      <c r="BO165" s="104" t="str">
        <f t="shared" si="175"/>
        <v/>
      </c>
      <c r="BP165" s="134" t="str">
        <f t="shared" si="176"/>
        <v/>
      </c>
      <c r="BQ165" s="136" t="str">
        <f t="shared" si="177"/>
        <v/>
      </c>
      <c r="BR165" s="92">
        <f t="shared" si="206"/>
        <v>0</v>
      </c>
      <c r="BS165" s="96">
        <f t="shared" si="207"/>
        <v>0</v>
      </c>
      <c r="BT165" s="100">
        <f t="shared" si="208"/>
        <v>0</v>
      </c>
      <c r="BU165" s="40"/>
      <c r="BV165" s="176" t="str">
        <f t="shared" si="209"/>
        <v/>
      </c>
      <c r="BW165" s="69"/>
      <c r="BX165" s="70"/>
      <c r="BY165" s="51" t="str">
        <f t="shared" si="169"/>
        <v/>
      </c>
      <c r="BZ165" s="93"/>
      <c r="CA165" s="97"/>
      <c r="CB165" s="101" t="str">
        <f>IF(ISNUMBER(BV165)=FALSE,"",SUM(CC165:CC$191))</f>
        <v/>
      </c>
      <c r="CC165" s="104" t="str">
        <f t="shared" si="170"/>
        <v/>
      </c>
      <c r="CD165" s="133" t="str">
        <f t="shared" si="171"/>
        <v/>
      </c>
      <c r="CE165" s="135" t="str">
        <f t="shared" si="172"/>
        <v/>
      </c>
      <c r="CF165" s="92">
        <f t="shared" si="210"/>
        <v>0</v>
      </c>
      <c r="CG165" s="96">
        <f t="shared" si="211"/>
        <v>0</v>
      </c>
      <c r="CH165" s="100">
        <f t="shared" si="212"/>
        <v>0</v>
      </c>
      <c r="CI165" s="40"/>
      <c r="CJ165" s="180" t="str">
        <f t="shared" si="213"/>
        <v/>
      </c>
      <c r="CK165" s="74"/>
      <c r="CL165" s="47"/>
      <c r="CM165" s="48" t="str">
        <f t="shared" si="178"/>
        <v/>
      </c>
      <c r="CN165" s="93"/>
      <c r="CO165" s="97"/>
      <c r="CP165" s="101" t="str">
        <f>IF(ISNUMBER(CJ165)=FALSE,"",SUM(CQ165:CQ$191))</f>
        <v/>
      </c>
      <c r="CQ165" s="104" t="str">
        <f t="shared" si="179"/>
        <v/>
      </c>
      <c r="CR165" s="134" t="str">
        <f t="shared" si="180"/>
        <v/>
      </c>
      <c r="CS165" s="136" t="str">
        <f t="shared" si="181"/>
        <v/>
      </c>
      <c r="CT165" s="92">
        <f t="shared" si="214"/>
        <v>0</v>
      </c>
      <c r="CU165" s="96">
        <f t="shared" si="215"/>
        <v>0</v>
      </c>
      <c r="CV165" s="100">
        <f t="shared" si="216"/>
        <v>0</v>
      </c>
      <c r="CW165" s="40"/>
      <c r="CX165" s="35"/>
    </row>
    <row r="166" spans="1:102" ht="15" customHeight="1">
      <c r="A166" s="42"/>
      <c r="B166" s="327"/>
      <c r="C166" s="207">
        <v>67</v>
      </c>
      <c r="D166" s="229">
        <f t="shared" si="191"/>
        <v>67</v>
      </c>
      <c r="E166" s="230" t="s">
        <v>115</v>
      </c>
      <c r="F166" s="230">
        <v>1976</v>
      </c>
      <c r="G166" s="230">
        <f t="shared" si="192"/>
        <v>1</v>
      </c>
      <c r="H166" s="230"/>
      <c r="I166" s="230">
        <f t="shared" si="189"/>
        <v>0</v>
      </c>
      <c r="J166" s="210">
        <f t="shared" si="173"/>
        <v>1</v>
      </c>
      <c r="K166" s="211">
        <f t="shared" si="166"/>
        <v>0</v>
      </c>
      <c r="L166" s="212">
        <f t="shared" si="193"/>
        <v>0</v>
      </c>
      <c r="M166" s="66"/>
      <c r="N166" s="163" t="str">
        <f t="shared" si="194"/>
        <v/>
      </c>
      <c r="O166" s="69"/>
      <c r="P166" s="217"/>
      <c r="Q166" s="70"/>
      <c r="R166" s="51" t="str">
        <f t="shared" si="182"/>
        <v/>
      </c>
      <c r="S166" s="93"/>
      <c r="T166" s="97"/>
      <c r="U166" s="101" t="str">
        <f>IF(ISNUMBER(N166)=FALSE,"",SUM(V$145:$V212))</f>
        <v/>
      </c>
      <c r="V166" s="104" t="str">
        <f t="shared" si="183"/>
        <v/>
      </c>
      <c r="W166" s="133" t="str">
        <f t="shared" si="184"/>
        <v/>
      </c>
      <c r="X166" s="135" t="str">
        <f t="shared" si="185"/>
        <v/>
      </c>
      <c r="Y166" s="92">
        <f t="shared" si="195"/>
        <v>0</v>
      </c>
      <c r="Z166" s="96">
        <f t="shared" si="196"/>
        <v>0</v>
      </c>
      <c r="AA166" s="100">
        <f t="shared" si="197"/>
        <v>0</v>
      </c>
      <c r="AB166" s="40"/>
      <c r="AC166" s="171" t="str">
        <f t="shared" si="198"/>
        <v/>
      </c>
      <c r="AD166" s="21"/>
      <c r="AE166" s="47"/>
      <c r="AF166" s="47"/>
      <c r="AG166" s="47"/>
      <c r="AH166" s="48" t="str">
        <f t="shared" si="167"/>
        <v/>
      </c>
      <c r="AI166" s="93"/>
      <c r="AJ166" s="97"/>
      <c r="AK166" s="101" t="str">
        <f>IF(ISNUMBER(AC166)=FALSE,"",SUM(AL166:$AL$191))</f>
        <v/>
      </c>
      <c r="AL166" s="104" t="str">
        <f t="shared" si="186"/>
        <v/>
      </c>
      <c r="AM166" s="134" t="str">
        <f t="shared" si="187"/>
        <v/>
      </c>
      <c r="AN166" s="136" t="str">
        <f t="shared" si="190"/>
        <v/>
      </c>
      <c r="AO166" s="92">
        <f t="shared" si="199"/>
        <v>0</v>
      </c>
      <c r="AP166" s="96">
        <f t="shared" si="200"/>
        <v>0</v>
      </c>
      <c r="AQ166" s="100">
        <f t="shared" si="201"/>
        <v>0</v>
      </c>
      <c r="AR166" s="40"/>
      <c r="AS166" s="236" t="s">
        <v>191</v>
      </c>
      <c r="AT166" s="253" t="s">
        <v>136</v>
      </c>
      <c r="AU166" s="240">
        <v>225</v>
      </c>
      <c r="AV166" s="255" t="s">
        <v>177</v>
      </c>
      <c r="AW166" s="248" t="s">
        <v>57</v>
      </c>
      <c r="AX166" s="93"/>
      <c r="AY166" s="97"/>
      <c r="AZ166" s="101">
        <v>0</v>
      </c>
      <c r="BA166" s="104"/>
      <c r="BB166" s="133"/>
      <c r="BC166" s="135"/>
      <c r="BD166" s="92">
        <f t="shared" si="202"/>
        <v>0</v>
      </c>
      <c r="BE166" s="96">
        <f t="shared" si="203"/>
        <v>0</v>
      </c>
      <c r="BF166" s="100">
        <f t="shared" si="204"/>
        <v>0</v>
      </c>
      <c r="BG166" s="40"/>
      <c r="BH166" s="171" t="str">
        <f t="shared" si="205"/>
        <v/>
      </c>
      <c r="BI166" s="74"/>
      <c r="BJ166" s="47"/>
      <c r="BK166" s="48" t="str">
        <f t="shared" si="174"/>
        <v/>
      </c>
      <c r="BL166" s="93"/>
      <c r="BM166" s="97"/>
      <c r="BN166" s="101" t="str">
        <f>IF(ISNUMBER(BH166)=FALSE,"",SUM(BO166:BO$191))</f>
        <v/>
      </c>
      <c r="BO166" s="104" t="str">
        <f t="shared" si="175"/>
        <v/>
      </c>
      <c r="BP166" s="134" t="str">
        <f t="shared" si="176"/>
        <v/>
      </c>
      <c r="BQ166" s="136" t="str">
        <f t="shared" si="177"/>
        <v/>
      </c>
      <c r="BR166" s="92">
        <f t="shared" si="206"/>
        <v>0</v>
      </c>
      <c r="BS166" s="96">
        <f t="shared" si="207"/>
        <v>0</v>
      </c>
      <c r="BT166" s="100">
        <f t="shared" si="208"/>
        <v>0</v>
      </c>
      <c r="BU166" s="40"/>
      <c r="BV166" s="176" t="str">
        <f t="shared" si="209"/>
        <v/>
      </c>
      <c r="BW166" s="69"/>
      <c r="BX166" s="70"/>
      <c r="BY166" s="51" t="str">
        <f t="shared" si="169"/>
        <v/>
      </c>
      <c r="BZ166" s="93"/>
      <c r="CA166" s="97"/>
      <c r="CB166" s="101" t="str">
        <f>IF(ISNUMBER(BV166)=FALSE,"",SUM(CC166:CC$191))</f>
        <v/>
      </c>
      <c r="CC166" s="104" t="str">
        <f t="shared" si="170"/>
        <v/>
      </c>
      <c r="CD166" s="133" t="str">
        <f t="shared" si="171"/>
        <v/>
      </c>
      <c r="CE166" s="135" t="str">
        <f t="shared" si="172"/>
        <v/>
      </c>
      <c r="CF166" s="92">
        <f t="shared" si="210"/>
        <v>0</v>
      </c>
      <c r="CG166" s="96">
        <f t="shared" si="211"/>
        <v>0</v>
      </c>
      <c r="CH166" s="100">
        <f t="shared" si="212"/>
        <v>0</v>
      </c>
      <c r="CI166" s="40"/>
      <c r="CJ166" s="180" t="str">
        <f t="shared" si="213"/>
        <v/>
      </c>
      <c r="CK166" s="74"/>
      <c r="CL166" s="47"/>
      <c r="CM166" s="48" t="str">
        <f t="shared" si="178"/>
        <v/>
      </c>
      <c r="CN166" s="93"/>
      <c r="CO166" s="97"/>
      <c r="CP166" s="101" t="str">
        <f>IF(ISNUMBER(CJ166)=FALSE,"",SUM(CQ166:CQ$191))</f>
        <v/>
      </c>
      <c r="CQ166" s="104" t="str">
        <f t="shared" si="179"/>
        <v/>
      </c>
      <c r="CR166" s="134" t="str">
        <f t="shared" si="180"/>
        <v/>
      </c>
      <c r="CS166" s="136" t="str">
        <f t="shared" si="181"/>
        <v/>
      </c>
      <c r="CT166" s="92">
        <f t="shared" si="214"/>
        <v>0</v>
      </c>
      <c r="CU166" s="96">
        <f t="shared" si="215"/>
        <v>0</v>
      </c>
      <c r="CV166" s="100">
        <f t="shared" si="216"/>
        <v>0</v>
      </c>
      <c r="CW166" s="40"/>
      <c r="CX166" s="35"/>
    </row>
    <row r="167" spans="1:102" ht="15" customHeight="1">
      <c r="A167" s="42"/>
      <c r="B167" s="327"/>
      <c r="C167" s="207">
        <v>68</v>
      </c>
      <c r="D167" s="229">
        <f t="shared" si="191"/>
        <v>68</v>
      </c>
      <c r="E167" s="230" t="s">
        <v>117</v>
      </c>
      <c r="F167" s="230">
        <v>1969</v>
      </c>
      <c r="G167" s="230">
        <f t="shared" si="192"/>
        <v>1</v>
      </c>
      <c r="H167" s="230"/>
      <c r="I167" s="230">
        <f t="shared" si="189"/>
        <v>0</v>
      </c>
      <c r="J167" s="210">
        <f t="shared" si="173"/>
        <v>0</v>
      </c>
      <c r="K167" s="211">
        <f t="shared" si="166"/>
        <v>14</v>
      </c>
      <c r="L167" s="212">
        <f t="shared" si="193"/>
        <v>0</v>
      </c>
      <c r="M167" s="66"/>
      <c r="N167" s="163" t="str">
        <f t="shared" si="194"/>
        <v/>
      </c>
      <c r="O167" s="69"/>
      <c r="P167" s="217"/>
      <c r="Q167" s="70"/>
      <c r="R167" s="51" t="str">
        <f t="shared" si="182"/>
        <v/>
      </c>
      <c r="S167" s="93"/>
      <c r="T167" s="97"/>
      <c r="U167" s="101" t="str">
        <f>IF(ISNUMBER(N167)=FALSE,"",SUM(V$145:$V213))</f>
        <v/>
      </c>
      <c r="V167" s="104" t="str">
        <f t="shared" si="183"/>
        <v/>
      </c>
      <c r="W167" s="133" t="str">
        <f t="shared" si="184"/>
        <v/>
      </c>
      <c r="X167" s="135" t="str">
        <f t="shared" si="185"/>
        <v/>
      </c>
      <c r="Y167" s="92">
        <f t="shared" si="195"/>
        <v>0</v>
      </c>
      <c r="Z167" s="96">
        <f t="shared" si="196"/>
        <v>0</v>
      </c>
      <c r="AA167" s="100">
        <f t="shared" si="197"/>
        <v>0</v>
      </c>
      <c r="AB167" s="40"/>
      <c r="AC167" s="171" t="str">
        <f t="shared" si="198"/>
        <v/>
      </c>
      <c r="AD167" s="21"/>
      <c r="AE167" s="47"/>
      <c r="AF167" s="47"/>
      <c r="AG167" s="47"/>
      <c r="AH167" s="48" t="str">
        <f t="shared" si="167"/>
        <v/>
      </c>
      <c r="AI167" s="93"/>
      <c r="AJ167" s="97"/>
      <c r="AK167" s="101" t="str">
        <f>IF(ISNUMBER(AC167)=FALSE,"",SUM(AL167:$AL$191))</f>
        <v/>
      </c>
      <c r="AL167" s="104" t="str">
        <f t="shared" si="186"/>
        <v/>
      </c>
      <c r="AM167" s="134" t="str">
        <f t="shared" si="187"/>
        <v/>
      </c>
      <c r="AN167" s="136" t="str">
        <f t="shared" si="190"/>
        <v/>
      </c>
      <c r="AO167" s="92">
        <f t="shared" si="199"/>
        <v>0</v>
      </c>
      <c r="AP167" s="96">
        <f t="shared" si="200"/>
        <v>0</v>
      </c>
      <c r="AQ167" s="100">
        <f t="shared" si="201"/>
        <v>0</v>
      </c>
      <c r="AR167" s="40"/>
      <c r="AS167" s="236" t="s">
        <v>191</v>
      </c>
      <c r="AT167" s="237" t="s">
        <v>88</v>
      </c>
      <c r="AU167" s="240">
        <v>225</v>
      </c>
      <c r="AV167" s="241" t="s">
        <v>106</v>
      </c>
      <c r="AW167" s="248" t="s">
        <v>57</v>
      </c>
      <c r="AX167" s="93"/>
      <c r="AY167" s="97"/>
      <c r="AZ167" s="101">
        <v>0</v>
      </c>
      <c r="BA167" s="104"/>
      <c r="BB167" s="133"/>
      <c r="BC167" s="135"/>
      <c r="BD167" s="92">
        <f t="shared" si="202"/>
        <v>0</v>
      </c>
      <c r="BE167" s="96">
        <f t="shared" si="203"/>
        <v>0</v>
      </c>
      <c r="BF167" s="100">
        <f t="shared" si="204"/>
        <v>0</v>
      </c>
      <c r="BG167" s="40"/>
      <c r="BH167" s="171" t="str">
        <f t="shared" si="205"/>
        <v/>
      </c>
      <c r="BI167" s="74"/>
      <c r="BJ167" s="47"/>
      <c r="BK167" s="48" t="str">
        <f t="shared" si="174"/>
        <v/>
      </c>
      <c r="BL167" s="93"/>
      <c r="BM167" s="97"/>
      <c r="BN167" s="101" t="str">
        <f>IF(ISNUMBER(BH167)=FALSE,"",SUM(BO167:BO$191))</f>
        <v/>
      </c>
      <c r="BO167" s="104" t="str">
        <f t="shared" si="175"/>
        <v/>
      </c>
      <c r="BP167" s="134" t="str">
        <f t="shared" si="176"/>
        <v/>
      </c>
      <c r="BQ167" s="136" t="str">
        <f t="shared" si="177"/>
        <v/>
      </c>
      <c r="BR167" s="92">
        <f t="shared" si="206"/>
        <v>0</v>
      </c>
      <c r="BS167" s="96">
        <f t="shared" si="207"/>
        <v>0</v>
      </c>
      <c r="BT167" s="100">
        <f t="shared" si="208"/>
        <v>0</v>
      </c>
      <c r="BU167" s="40"/>
      <c r="BV167" s="176" t="str">
        <f t="shared" si="209"/>
        <v/>
      </c>
      <c r="BW167" s="69"/>
      <c r="BX167" s="70"/>
      <c r="BY167" s="51" t="str">
        <f t="shared" si="169"/>
        <v/>
      </c>
      <c r="BZ167" s="93"/>
      <c r="CA167" s="97"/>
      <c r="CB167" s="101" t="str">
        <f>IF(ISNUMBER(BV167)=FALSE,"",SUM(CC167:CC$191))</f>
        <v/>
      </c>
      <c r="CC167" s="104" t="str">
        <f t="shared" si="170"/>
        <v/>
      </c>
      <c r="CD167" s="133" t="str">
        <f t="shared" si="171"/>
        <v/>
      </c>
      <c r="CE167" s="135" t="str">
        <f t="shared" si="172"/>
        <v/>
      </c>
      <c r="CF167" s="92">
        <f t="shared" si="210"/>
        <v>0</v>
      </c>
      <c r="CG167" s="96">
        <f t="shared" si="211"/>
        <v>0</v>
      </c>
      <c r="CH167" s="100">
        <f t="shared" si="212"/>
        <v>0</v>
      </c>
      <c r="CI167" s="40"/>
      <c r="CJ167" s="180" t="str">
        <f t="shared" si="213"/>
        <v/>
      </c>
      <c r="CK167" s="74"/>
      <c r="CL167" s="47"/>
      <c r="CM167" s="48" t="str">
        <f t="shared" si="178"/>
        <v/>
      </c>
      <c r="CN167" s="93"/>
      <c r="CO167" s="97"/>
      <c r="CP167" s="101" t="str">
        <f>IF(ISNUMBER(CJ167)=FALSE,"",SUM(CQ167:CQ$191))</f>
        <v/>
      </c>
      <c r="CQ167" s="104" t="str">
        <f t="shared" si="179"/>
        <v/>
      </c>
      <c r="CR167" s="134" t="str">
        <f t="shared" si="180"/>
        <v/>
      </c>
      <c r="CS167" s="136" t="str">
        <f t="shared" si="181"/>
        <v/>
      </c>
      <c r="CT167" s="92">
        <f t="shared" si="214"/>
        <v>0</v>
      </c>
      <c r="CU167" s="96">
        <f t="shared" si="215"/>
        <v>0</v>
      </c>
      <c r="CV167" s="100">
        <f t="shared" si="216"/>
        <v>0</v>
      </c>
      <c r="CW167" s="40"/>
      <c r="CX167" s="35"/>
    </row>
    <row r="168" spans="1:102" ht="15" customHeight="1">
      <c r="A168" s="42"/>
      <c r="B168" s="327"/>
      <c r="C168" s="207">
        <v>69</v>
      </c>
      <c r="D168" s="229">
        <f t="shared" si="191"/>
        <v>69</v>
      </c>
      <c r="E168" s="209" t="s">
        <v>78</v>
      </c>
      <c r="F168" s="207">
        <v>1978</v>
      </c>
      <c r="G168" s="230">
        <f t="shared" si="192"/>
        <v>1</v>
      </c>
      <c r="H168" s="230"/>
      <c r="I168" s="230">
        <f t="shared" si="189"/>
        <v>0</v>
      </c>
      <c r="J168" s="210">
        <f t="shared" si="173"/>
        <v>0</v>
      </c>
      <c r="K168" s="211">
        <f t="shared" si="166"/>
        <v>13</v>
      </c>
      <c r="L168" s="212">
        <f t="shared" si="193"/>
        <v>0</v>
      </c>
      <c r="M168" s="66"/>
      <c r="N168" s="163" t="str">
        <f t="shared" si="194"/>
        <v/>
      </c>
      <c r="O168" s="69"/>
      <c r="P168" s="217"/>
      <c r="Q168" s="70"/>
      <c r="R168" s="51" t="str">
        <f t="shared" si="182"/>
        <v/>
      </c>
      <c r="S168" s="93"/>
      <c r="T168" s="97"/>
      <c r="U168" s="101" t="str">
        <f>IF(ISNUMBER(N168)=FALSE,"",SUM(V$145:$V214))</f>
        <v/>
      </c>
      <c r="V168" s="104" t="str">
        <f t="shared" si="183"/>
        <v/>
      </c>
      <c r="W168" s="133" t="str">
        <f t="shared" si="184"/>
        <v/>
      </c>
      <c r="X168" s="135" t="str">
        <f t="shared" si="185"/>
        <v/>
      </c>
      <c r="Y168" s="92">
        <f t="shared" si="195"/>
        <v>0</v>
      </c>
      <c r="Z168" s="96">
        <f t="shared" si="196"/>
        <v>0</v>
      </c>
      <c r="AA168" s="100">
        <f t="shared" si="197"/>
        <v>0</v>
      </c>
      <c r="AB168" s="40"/>
      <c r="AC168" s="171" t="str">
        <f t="shared" si="198"/>
        <v/>
      </c>
      <c r="AD168" s="21"/>
      <c r="AE168" s="47"/>
      <c r="AF168" s="47"/>
      <c r="AG168" s="47"/>
      <c r="AH168" s="48" t="str">
        <f t="shared" si="167"/>
        <v/>
      </c>
      <c r="AI168" s="93"/>
      <c r="AJ168" s="97"/>
      <c r="AK168" s="101" t="str">
        <f>IF(ISNUMBER(AC168)=FALSE,"",SUM(AL168:$AL$191))</f>
        <v/>
      </c>
      <c r="AL168" s="104" t="str">
        <f t="shared" si="186"/>
        <v/>
      </c>
      <c r="AM168" s="134" t="str">
        <f t="shared" si="187"/>
        <v/>
      </c>
      <c r="AN168" s="136" t="str">
        <f t="shared" si="190"/>
        <v/>
      </c>
      <c r="AO168" s="92">
        <f t="shared" si="199"/>
        <v>0</v>
      </c>
      <c r="AP168" s="96">
        <f t="shared" si="200"/>
        <v>0</v>
      </c>
      <c r="AQ168" s="100">
        <f t="shared" si="201"/>
        <v>0</v>
      </c>
      <c r="AR168" s="40"/>
      <c r="AS168" s="236">
        <v>69</v>
      </c>
      <c r="AT168" s="237" t="s">
        <v>89</v>
      </c>
      <c r="AU168" s="240">
        <v>176</v>
      </c>
      <c r="AV168" s="241" t="s">
        <v>106</v>
      </c>
      <c r="AW168" s="248" t="s">
        <v>57</v>
      </c>
      <c r="AX168" s="93"/>
      <c r="AY168" s="97"/>
      <c r="AZ168" s="101">
        <v>0</v>
      </c>
      <c r="BA168" s="104"/>
      <c r="BB168" s="133"/>
      <c r="BC168" s="135"/>
      <c r="BD168" s="92">
        <f t="shared" si="202"/>
        <v>0</v>
      </c>
      <c r="BE168" s="96">
        <f t="shared" si="203"/>
        <v>0</v>
      </c>
      <c r="BF168" s="100">
        <f t="shared" si="204"/>
        <v>0</v>
      </c>
      <c r="BG168" s="40"/>
      <c r="BH168" s="171" t="str">
        <f t="shared" si="205"/>
        <v/>
      </c>
      <c r="BI168" s="74"/>
      <c r="BJ168" s="47"/>
      <c r="BK168" s="48" t="str">
        <f t="shared" si="174"/>
        <v/>
      </c>
      <c r="BL168" s="93"/>
      <c r="BM168" s="97"/>
      <c r="BN168" s="101" t="str">
        <f>IF(ISNUMBER(BH168)=FALSE,"",SUM(BO168:BO$191))</f>
        <v/>
      </c>
      <c r="BO168" s="104" t="str">
        <f t="shared" si="175"/>
        <v/>
      </c>
      <c r="BP168" s="134" t="str">
        <f t="shared" si="176"/>
        <v/>
      </c>
      <c r="BQ168" s="136" t="str">
        <f t="shared" si="177"/>
        <v/>
      </c>
      <c r="BR168" s="92">
        <f t="shared" si="206"/>
        <v>0</v>
      </c>
      <c r="BS168" s="96">
        <f t="shared" si="207"/>
        <v>0</v>
      </c>
      <c r="BT168" s="100">
        <f t="shared" si="208"/>
        <v>0</v>
      </c>
      <c r="BU168" s="40"/>
      <c r="BV168" s="176" t="str">
        <f t="shared" si="209"/>
        <v/>
      </c>
      <c r="BW168" s="69"/>
      <c r="BX168" s="70"/>
      <c r="BY168" s="51" t="str">
        <f t="shared" si="169"/>
        <v/>
      </c>
      <c r="BZ168" s="93"/>
      <c r="CA168" s="97"/>
      <c r="CB168" s="101" t="str">
        <f>IF(ISNUMBER(BV168)=FALSE,"",SUM(CC168:CC$191))</f>
        <v/>
      </c>
      <c r="CC168" s="104" t="str">
        <f t="shared" si="170"/>
        <v/>
      </c>
      <c r="CD168" s="133" t="str">
        <f t="shared" si="171"/>
        <v/>
      </c>
      <c r="CE168" s="135" t="str">
        <f t="shared" si="172"/>
        <v/>
      </c>
      <c r="CF168" s="92">
        <f t="shared" si="210"/>
        <v>0</v>
      </c>
      <c r="CG168" s="96">
        <f t="shared" si="211"/>
        <v>0</v>
      </c>
      <c r="CH168" s="100">
        <f t="shared" si="212"/>
        <v>0</v>
      </c>
      <c r="CI168" s="40"/>
      <c r="CJ168" s="180" t="str">
        <f t="shared" si="213"/>
        <v/>
      </c>
      <c r="CK168" s="74"/>
      <c r="CL168" s="47"/>
      <c r="CM168" s="48" t="str">
        <f t="shared" si="178"/>
        <v/>
      </c>
      <c r="CN168" s="93"/>
      <c r="CO168" s="97"/>
      <c r="CP168" s="101" t="str">
        <f>IF(ISNUMBER(CJ168)=FALSE,"",SUM(CQ168:CQ$191))</f>
        <v/>
      </c>
      <c r="CQ168" s="104" t="str">
        <f t="shared" si="179"/>
        <v/>
      </c>
      <c r="CR168" s="134" t="str">
        <f t="shared" si="180"/>
        <v/>
      </c>
      <c r="CS168" s="136" t="str">
        <f t="shared" si="181"/>
        <v/>
      </c>
      <c r="CT168" s="92"/>
      <c r="CU168" s="96"/>
      <c r="CV168" s="100"/>
      <c r="CW168" s="40"/>
      <c r="CX168" s="35"/>
    </row>
    <row r="169" spans="1:102" ht="15" customHeight="1">
      <c r="A169" s="42"/>
      <c r="B169" s="327"/>
      <c r="C169" s="207">
        <v>70</v>
      </c>
      <c r="D169" s="229">
        <f t="shared" si="191"/>
        <v>70</v>
      </c>
      <c r="E169" s="230" t="s">
        <v>118</v>
      </c>
      <c r="F169" s="230">
        <v>1988</v>
      </c>
      <c r="G169" s="230">
        <f t="shared" si="192"/>
        <v>1</v>
      </c>
      <c r="H169" s="230"/>
      <c r="I169" s="230">
        <f t="shared" si="189"/>
        <v>0</v>
      </c>
      <c r="J169" s="210">
        <f t="shared" si="173"/>
        <v>0</v>
      </c>
      <c r="K169" s="211">
        <f t="shared" si="166"/>
        <v>11</v>
      </c>
      <c r="L169" s="212">
        <f t="shared" si="193"/>
        <v>0</v>
      </c>
      <c r="M169" s="66"/>
      <c r="N169" s="163" t="str">
        <f t="shared" si="194"/>
        <v/>
      </c>
      <c r="O169" s="69"/>
      <c r="P169" s="217"/>
      <c r="Q169" s="70"/>
      <c r="R169" s="51" t="str">
        <f t="shared" si="182"/>
        <v/>
      </c>
      <c r="S169" s="93"/>
      <c r="T169" s="97"/>
      <c r="U169" s="101" t="str">
        <f>IF(ISNUMBER(N169)=FALSE,"",SUM(V$145:$V215))</f>
        <v/>
      </c>
      <c r="V169" s="104" t="str">
        <f t="shared" si="183"/>
        <v/>
      </c>
      <c r="W169" s="133" t="str">
        <f t="shared" si="184"/>
        <v/>
      </c>
      <c r="X169" s="135" t="str">
        <f t="shared" si="185"/>
        <v/>
      </c>
      <c r="Y169" s="92">
        <f t="shared" si="195"/>
        <v>0</v>
      </c>
      <c r="Z169" s="96">
        <f t="shared" si="196"/>
        <v>0</v>
      </c>
      <c r="AA169" s="100">
        <f t="shared" si="197"/>
        <v>0</v>
      </c>
      <c r="AB169" s="40"/>
      <c r="AC169" s="171" t="str">
        <f t="shared" si="198"/>
        <v/>
      </c>
      <c r="AD169" s="21"/>
      <c r="AE169" s="47"/>
      <c r="AF169" s="47"/>
      <c r="AG169" s="47"/>
      <c r="AH169" s="48" t="str">
        <f t="shared" si="167"/>
        <v/>
      </c>
      <c r="AI169" s="93"/>
      <c r="AJ169" s="97"/>
      <c r="AK169" s="101" t="str">
        <f>IF(ISNUMBER(AC169)=FALSE,"",SUM(AL169:$AL$191))</f>
        <v/>
      </c>
      <c r="AL169" s="104" t="str">
        <f t="shared" si="186"/>
        <v/>
      </c>
      <c r="AM169" s="134" t="str">
        <f t="shared" si="187"/>
        <v/>
      </c>
      <c r="AN169" s="136" t="str">
        <f t="shared" si="190"/>
        <v/>
      </c>
      <c r="AO169" s="92">
        <f t="shared" si="199"/>
        <v>0</v>
      </c>
      <c r="AP169" s="96">
        <f t="shared" si="200"/>
        <v>0</v>
      </c>
      <c r="AQ169" s="100">
        <f t="shared" si="201"/>
        <v>0</v>
      </c>
      <c r="AR169" s="40"/>
      <c r="AS169" s="236">
        <v>70</v>
      </c>
      <c r="AT169" s="253" t="s">
        <v>44</v>
      </c>
      <c r="AU169" s="240">
        <v>172</v>
      </c>
      <c r="AV169" s="255" t="s">
        <v>177</v>
      </c>
      <c r="AW169" s="248" t="s">
        <v>57</v>
      </c>
      <c r="AX169" s="93"/>
      <c r="AY169" s="97"/>
      <c r="AZ169" s="101">
        <v>0</v>
      </c>
      <c r="BA169" s="104"/>
      <c r="BB169" s="133">
        <v>21</v>
      </c>
      <c r="BC169" s="135">
        <v>4</v>
      </c>
      <c r="BD169" s="92">
        <f t="shared" si="202"/>
        <v>0</v>
      </c>
      <c r="BE169" s="96">
        <f t="shared" si="203"/>
        <v>0</v>
      </c>
      <c r="BF169" s="100">
        <f t="shared" si="204"/>
        <v>0</v>
      </c>
      <c r="BG169" s="40"/>
      <c r="BH169" s="171" t="str">
        <f t="shared" si="205"/>
        <v/>
      </c>
      <c r="BI169" s="74"/>
      <c r="BJ169" s="47"/>
      <c r="BK169" s="48" t="str">
        <f t="shared" si="174"/>
        <v/>
      </c>
      <c r="BL169" s="93"/>
      <c r="BM169" s="97"/>
      <c r="BN169" s="101" t="str">
        <f>IF(ISNUMBER(BH169)=FALSE,"",SUM(BO169:BO$191))</f>
        <v/>
      </c>
      <c r="BO169" s="104" t="str">
        <f t="shared" si="175"/>
        <v/>
      </c>
      <c r="BP169" s="134" t="str">
        <f t="shared" si="176"/>
        <v/>
      </c>
      <c r="BQ169" s="136" t="str">
        <f t="shared" si="177"/>
        <v/>
      </c>
      <c r="BR169" s="92">
        <f t="shared" si="206"/>
        <v>0</v>
      </c>
      <c r="BS169" s="96">
        <f t="shared" si="207"/>
        <v>0</v>
      </c>
      <c r="BT169" s="100">
        <f t="shared" si="208"/>
        <v>0</v>
      </c>
      <c r="BU169" s="40"/>
      <c r="BV169" s="176" t="str">
        <f t="shared" si="209"/>
        <v/>
      </c>
      <c r="BW169" s="69"/>
      <c r="BX169" s="70"/>
      <c r="BY169" s="51" t="str">
        <f t="shared" si="169"/>
        <v/>
      </c>
      <c r="BZ169" s="93"/>
      <c r="CA169" s="97"/>
      <c r="CB169" s="101" t="str">
        <f>IF(ISNUMBER(BV169)=FALSE,"",SUM(CC169:CC$191))</f>
        <v/>
      </c>
      <c r="CC169" s="104" t="str">
        <f t="shared" si="170"/>
        <v/>
      </c>
      <c r="CD169" s="133" t="str">
        <f t="shared" si="171"/>
        <v/>
      </c>
      <c r="CE169" s="135" t="str">
        <f t="shared" si="172"/>
        <v/>
      </c>
      <c r="CF169" s="92">
        <f t="shared" si="210"/>
        <v>0</v>
      </c>
      <c r="CG169" s="96">
        <f t="shared" si="211"/>
        <v>0</v>
      </c>
      <c r="CH169" s="100">
        <f t="shared" si="212"/>
        <v>0</v>
      </c>
      <c r="CI169" s="40"/>
      <c r="CJ169" s="180" t="str">
        <f t="shared" si="213"/>
        <v/>
      </c>
      <c r="CK169" s="74"/>
      <c r="CL169" s="47"/>
      <c r="CM169" s="48" t="str">
        <f t="shared" si="178"/>
        <v/>
      </c>
      <c r="CN169" s="93"/>
      <c r="CO169" s="97"/>
      <c r="CP169" s="101" t="str">
        <f>IF(ISNUMBER(CJ169)=FALSE,"",SUM(CQ169:CQ$191))</f>
        <v/>
      </c>
      <c r="CQ169" s="104" t="str">
        <f t="shared" si="179"/>
        <v/>
      </c>
      <c r="CR169" s="134" t="str">
        <f t="shared" si="180"/>
        <v/>
      </c>
      <c r="CS169" s="136" t="str">
        <f t="shared" si="181"/>
        <v/>
      </c>
      <c r="CT169" s="92"/>
      <c r="CU169" s="96"/>
      <c r="CV169" s="100"/>
      <c r="CW169" s="40"/>
      <c r="CX169" s="35"/>
    </row>
    <row r="170" spans="1:102" ht="15" customHeight="1">
      <c r="A170" s="42"/>
      <c r="B170" s="327"/>
      <c r="C170" s="207">
        <v>71</v>
      </c>
      <c r="D170" s="229">
        <f t="shared" si="191"/>
        <v>71</v>
      </c>
      <c r="E170" s="230" t="s">
        <v>119</v>
      </c>
      <c r="F170" s="230">
        <v>1973</v>
      </c>
      <c r="G170" s="230">
        <f t="shared" si="192"/>
        <v>1</v>
      </c>
      <c r="H170" s="230"/>
      <c r="I170" s="230">
        <f t="shared" si="189"/>
        <v>0</v>
      </c>
      <c r="J170" s="210">
        <f t="shared" si="173"/>
        <v>0</v>
      </c>
      <c r="K170" s="211">
        <f t="shared" si="166"/>
        <v>10</v>
      </c>
      <c r="L170" s="212">
        <f t="shared" si="193"/>
        <v>0</v>
      </c>
      <c r="M170" s="66"/>
      <c r="N170" s="163" t="str">
        <f t="shared" si="194"/>
        <v/>
      </c>
      <c r="O170" s="69"/>
      <c r="P170" s="217"/>
      <c r="Q170" s="70"/>
      <c r="R170" s="51" t="str">
        <f t="shared" si="182"/>
        <v/>
      </c>
      <c r="S170" s="93"/>
      <c r="T170" s="97"/>
      <c r="U170" s="101" t="str">
        <f>IF(ISNUMBER(N170)=FALSE,"",SUM(V$145:$V216))</f>
        <v/>
      </c>
      <c r="V170" s="104" t="str">
        <f t="shared" si="183"/>
        <v/>
      </c>
      <c r="W170" s="133" t="str">
        <f t="shared" si="184"/>
        <v/>
      </c>
      <c r="X170" s="135" t="str">
        <f t="shared" si="185"/>
        <v/>
      </c>
      <c r="Y170" s="92">
        <f t="shared" si="195"/>
        <v>0</v>
      </c>
      <c r="Z170" s="96">
        <f t="shared" si="196"/>
        <v>0</v>
      </c>
      <c r="AA170" s="100">
        <f t="shared" si="197"/>
        <v>0</v>
      </c>
      <c r="AB170" s="40"/>
      <c r="AC170" s="171" t="str">
        <f t="shared" si="198"/>
        <v/>
      </c>
      <c r="AD170" s="21"/>
      <c r="AE170" s="47"/>
      <c r="AF170" s="47"/>
      <c r="AG170" s="47"/>
      <c r="AH170" s="48" t="str">
        <f t="shared" si="167"/>
        <v/>
      </c>
      <c r="AI170" s="93"/>
      <c r="AJ170" s="97"/>
      <c r="AK170" s="101" t="str">
        <f>IF(ISNUMBER(AC170)=FALSE,"",SUM(AL170:$AL$191))</f>
        <v/>
      </c>
      <c r="AL170" s="104" t="str">
        <f t="shared" si="186"/>
        <v/>
      </c>
      <c r="AM170" s="134" t="str">
        <f t="shared" si="187"/>
        <v/>
      </c>
      <c r="AN170" s="136" t="str">
        <f t="shared" si="190"/>
        <v/>
      </c>
      <c r="AO170" s="92">
        <f t="shared" si="199"/>
        <v>0</v>
      </c>
      <c r="AP170" s="96">
        <f t="shared" si="200"/>
        <v>0</v>
      </c>
      <c r="AQ170" s="100">
        <f t="shared" si="201"/>
        <v>0</v>
      </c>
      <c r="AR170" s="40"/>
      <c r="AS170" s="236">
        <v>71</v>
      </c>
      <c r="AT170" s="253" t="s">
        <v>137</v>
      </c>
      <c r="AU170" s="240">
        <v>171</v>
      </c>
      <c r="AV170" s="255" t="s">
        <v>177</v>
      </c>
      <c r="AW170" s="248" t="s">
        <v>57</v>
      </c>
      <c r="AX170" s="93"/>
      <c r="AY170" s="97"/>
      <c r="AZ170" s="101">
        <v>0</v>
      </c>
      <c r="BA170" s="104"/>
      <c r="BB170" s="133"/>
      <c r="BC170" s="135"/>
      <c r="BD170" s="92">
        <f t="shared" si="202"/>
        <v>0</v>
      </c>
      <c r="BE170" s="96">
        <f t="shared" si="203"/>
        <v>0</v>
      </c>
      <c r="BF170" s="100">
        <f t="shared" si="204"/>
        <v>0</v>
      </c>
      <c r="BG170" s="40"/>
      <c r="BH170" s="171" t="str">
        <f t="shared" si="205"/>
        <v/>
      </c>
      <c r="BI170" s="74"/>
      <c r="BJ170" s="47"/>
      <c r="BK170" s="48" t="str">
        <f t="shared" si="174"/>
        <v/>
      </c>
      <c r="BL170" s="93"/>
      <c r="BM170" s="97"/>
      <c r="BN170" s="101" t="str">
        <f>IF(ISNUMBER(BH170)=FALSE,"",SUM(BO170:BO$191))</f>
        <v/>
      </c>
      <c r="BO170" s="104" t="str">
        <f t="shared" si="175"/>
        <v/>
      </c>
      <c r="BP170" s="134" t="str">
        <f t="shared" si="176"/>
        <v/>
      </c>
      <c r="BQ170" s="136" t="str">
        <f t="shared" si="177"/>
        <v/>
      </c>
      <c r="BR170" s="92">
        <f t="shared" si="206"/>
        <v>0</v>
      </c>
      <c r="BS170" s="96">
        <f t="shared" si="207"/>
        <v>0</v>
      </c>
      <c r="BT170" s="100">
        <f t="shared" si="208"/>
        <v>0</v>
      </c>
      <c r="BU170" s="40"/>
      <c r="BV170" s="176" t="str">
        <f t="shared" si="209"/>
        <v/>
      </c>
      <c r="BW170" s="69"/>
      <c r="BX170" s="70"/>
      <c r="BY170" s="51" t="str">
        <f t="shared" si="169"/>
        <v/>
      </c>
      <c r="BZ170" s="93"/>
      <c r="CA170" s="97"/>
      <c r="CB170" s="101" t="str">
        <f>IF(ISNUMBER(BV170)=FALSE,"",SUM(CC170:CC$191))</f>
        <v/>
      </c>
      <c r="CC170" s="104" t="str">
        <f t="shared" si="170"/>
        <v/>
      </c>
      <c r="CD170" s="133" t="str">
        <f t="shared" si="171"/>
        <v/>
      </c>
      <c r="CE170" s="135" t="str">
        <f t="shared" si="172"/>
        <v/>
      </c>
      <c r="CF170" s="92">
        <f t="shared" si="210"/>
        <v>0</v>
      </c>
      <c r="CG170" s="96">
        <f t="shared" si="211"/>
        <v>0</v>
      </c>
      <c r="CH170" s="100">
        <f t="shared" si="212"/>
        <v>0</v>
      </c>
      <c r="CI170" s="40"/>
      <c r="CJ170" s="180" t="str">
        <f t="shared" si="213"/>
        <v/>
      </c>
      <c r="CK170" s="74"/>
      <c r="CL170" s="47"/>
      <c r="CM170" s="48" t="str">
        <f t="shared" si="178"/>
        <v/>
      </c>
      <c r="CN170" s="93"/>
      <c r="CO170" s="97"/>
      <c r="CP170" s="101" t="str">
        <f>IF(ISNUMBER(CJ170)=FALSE,"",SUM(CQ170:CQ$191))</f>
        <v/>
      </c>
      <c r="CQ170" s="104" t="str">
        <f t="shared" si="179"/>
        <v/>
      </c>
      <c r="CR170" s="134" t="str">
        <f t="shared" si="180"/>
        <v/>
      </c>
      <c r="CS170" s="136" t="str">
        <f t="shared" si="181"/>
        <v/>
      </c>
      <c r="CT170" s="92"/>
      <c r="CU170" s="96"/>
      <c r="CV170" s="100"/>
      <c r="CW170" s="40"/>
      <c r="CX170" s="35"/>
    </row>
    <row r="171" spans="1:102" ht="15" customHeight="1">
      <c r="A171" s="42"/>
      <c r="B171" s="327"/>
      <c r="C171" s="207">
        <v>72</v>
      </c>
      <c r="D171" s="229">
        <f t="shared" si="191"/>
        <v>72</v>
      </c>
      <c r="E171" s="259" t="s">
        <v>120</v>
      </c>
      <c r="F171" s="260">
        <v>1979</v>
      </c>
      <c r="G171" s="230">
        <f t="shared" si="192"/>
        <v>1</v>
      </c>
      <c r="H171" s="230"/>
      <c r="I171" s="230">
        <f t="shared" si="189"/>
        <v>0</v>
      </c>
      <c r="J171" s="210">
        <f t="shared" si="173"/>
        <v>0</v>
      </c>
      <c r="K171" s="211">
        <f t="shared" si="166"/>
        <v>8</v>
      </c>
      <c r="L171" s="212">
        <f t="shared" si="193"/>
        <v>0</v>
      </c>
      <c r="M171" s="66"/>
      <c r="N171" s="163" t="str">
        <f t="shared" si="194"/>
        <v/>
      </c>
      <c r="O171" s="69"/>
      <c r="P171" s="217"/>
      <c r="Q171" s="70"/>
      <c r="R171" s="51" t="str">
        <f t="shared" si="182"/>
        <v/>
      </c>
      <c r="S171" s="93"/>
      <c r="T171" s="97"/>
      <c r="U171" s="101" t="str">
        <f>IF(ISNUMBER(N171)=FALSE,"",SUM(V$145:$V217))</f>
        <v/>
      </c>
      <c r="V171" s="104" t="str">
        <f t="shared" si="183"/>
        <v/>
      </c>
      <c r="W171" s="133" t="str">
        <f t="shared" si="184"/>
        <v/>
      </c>
      <c r="X171" s="135" t="str">
        <f t="shared" si="185"/>
        <v/>
      </c>
      <c r="Y171" s="92">
        <f t="shared" si="195"/>
        <v>0</v>
      </c>
      <c r="Z171" s="96">
        <f t="shared" si="196"/>
        <v>0</v>
      </c>
      <c r="AA171" s="100">
        <f t="shared" si="197"/>
        <v>0</v>
      </c>
      <c r="AB171" s="40"/>
      <c r="AC171" s="171" t="str">
        <f t="shared" si="198"/>
        <v/>
      </c>
      <c r="AD171" s="21"/>
      <c r="AE171" s="47"/>
      <c r="AF171" s="47"/>
      <c r="AG171" s="47"/>
      <c r="AH171" s="48" t="str">
        <f t="shared" si="167"/>
        <v/>
      </c>
      <c r="AI171" s="93"/>
      <c r="AJ171" s="97"/>
      <c r="AK171" s="101" t="str">
        <f>IF(ISNUMBER(AC171)=FALSE,"",SUM(AL171:$AL$191))</f>
        <v/>
      </c>
      <c r="AL171" s="104" t="str">
        <f t="shared" si="186"/>
        <v/>
      </c>
      <c r="AM171" s="134" t="str">
        <f t="shared" si="187"/>
        <v/>
      </c>
      <c r="AN171" s="136" t="str">
        <f t="shared" si="190"/>
        <v/>
      </c>
      <c r="AO171" s="92">
        <f t="shared" si="199"/>
        <v>0</v>
      </c>
      <c r="AP171" s="96">
        <f t="shared" si="200"/>
        <v>0</v>
      </c>
      <c r="AQ171" s="100">
        <f t="shared" si="201"/>
        <v>0</v>
      </c>
      <c r="AR171" s="40"/>
      <c r="AS171" s="236">
        <v>72</v>
      </c>
      <c r="AT171" s="253" t="s">
        <v>138</v>
      </c>
      <c r="AU171" s="240">
        <v>160</v>
      </c>
      <c r="AV171" s="255" t="s">
        <v>177</v>
      </c>
      <c r="AW171" s="248" t="s">
        <v>57</v>
      </c>
      <c r="AX171" s="93"/>
      <c r="AY171" s="97"/>
      <c r="AZ171" s="101">
        <v>0</v>
      </c>
      <c r="BA171" s="104"/>
      <c r="BB171" s="133"/>
      <c r="BC171" s="135"/>
      <c r="BD171" s="92">
        <f t="shared" si="202"/>
        <v>0</v>
      </c>
      <c r="BE171" s="96">
        <f t="shared" si="203"/>
        <v>0</v>
      </c>
      <c r="BF171" s="100">
        <f t="shared" si="204"/>
        <v>0</v>
      </c>
      <c r="BG171" s="40"/>
      <c r="BH171" s="171" t="str">
        <f t="shared" si="205"/>
        <v/>
      </c>
      <c r="BI171" s="74"/>
      <c r="BJ171" s="47"/>
      <c r="BK171" s="48" t="str">
        <f t="shared" si="174"/>
        <v/>
      </c>
      <c r="BL171" s="93"/>
      <c r="BM171" s="97"/>
      <c r="BN171" s="101" t="str">
        <f>IF(ISNUMBER(BH171)=FALSE,"",SUM(BO171:BO$191))</f>
        <v/>
      </c>
      <c r="BO171" s="104" t="str">
        <f t="shared" si="175"/>
        <v/>
      </c>
      <c r="BP171" s="134" t="str">
        <f t="shared" si="176"/>
        <v/>
      </c>
      <c r="BQ171" s="136" t="str">
        <f t="shared" si="177"/>
        <v/>
      </c>
      <c r="BR171" s="92">
        <f t="shared" si="206"/>
        <v>0</v>
      </c>
      <c r="BS171" s="96">
        <f t="shared" si="207"/>
        <v>0</v>
      </c>
      <c r="BT171" s="100">
        <f t="shared" si="208"/>
        <v>0</v>
      </c>
      <c r="BU171" s="40"/>
      <c r="BV171" s="176" t="str">
        <f t="shared" si="209"/>
        <v/>
      </c>
      <c r="BW171" s="69"/>
      <c r="BX171" s="70"/>
      <c r="BY171" s="51" t="str">
        <f t="shared" si="169"/>
        <v/>
      </c>
      <c r="BZ171" s="93"/>
      <c r="CA171" s="97"/>
      <c r="CB171" s="101" t="str">
        <f>IF(ISNUMBER(BV171)=FALSE,"",SUM(CC171:CC$191))</f>
        <v/>
      </c>
      <c r="CC171" s="104" t="str">
        <f t="shared" si="170"/>
        <v/>
      </c>
      <c r="CD171" s="133" t="str">
        <f t="shared" si="171"/>
        <v/>
      </c>
      <c r="CE171" s="135" t="str">
        <f t="shared" si="172"/>
        <v/>
      </c>
      <c r="CF171" s="92">
        <f t="shared" si="210"/>
        <v>0</v>
      </c>
      <c r="CG171" s="96">
        <f t="shared" si="211"/>
        <v>0</v>
      </c>
      <c r="CH171" s="100">
        <f t="shared" si="212"/>
        <v>0</v>
      </c>
      <c r="CI171" s="40"/>
      <c r="CJ171" s="180" t="str">
        <f t="shared" si="213"/>
        <v/>
      </c>
      <c r="CK171" s="74"/>
      <c r="CL171" s="47"/>
      <c r="CM171" s="48" t="str">
        <f t="shared" si="178"/>
        <v/>
      </c>
      <c r="CN171" s="93"/>
      <c r="CO171" s="97"/>
      <c r="CP171" s="101" t="str">
        <f>IF(ISNUMBER(CJ171)=FALSE,"",SUM(CQ171:CQ$191))</f>
        <v/>
      </c>
      <c r="CQ171" s="104" t="str">
        <f t="shared" si="179"/>
        <v/>
      </c>
      <c r="CR171" s="134" t="str">
        <f t="shared" si="180"/>
        <v/>
      </c>
      <c r="CS171" s="136" t="str">
        <f t="shared" si="181"/>
        <v/>
      </c>
      <c r="CT171" s="92"/>
      <c r="CU171" s="96"/>
      <c r="CV171" s="100"/>
      <c r="CW171" s="40"/>
      <c r="CX171" s="35"/>
    </row>
    <row r="172" spans="1:102" ht="15" customHeight="1">
      <c r="A172" s="42"/>
      <c r="B172" s="327"/>
      <c r="C172" s="207">
        <v>73</v>
      </c>
      <c r="D172" s="229">
        <f t="shared" si="191"/>
        <v>73</v>
      </c>
      <c r="E172" s="209" t="s">
        <v>80</v>
      </c>
      <c r="F172" s="207">
        <v>1968</v>
      </c>
      <c r="G172" s="230">
        <f t="shared" si="192"/>
        <v>1</v>
      </c>
      <c r="H172" s="230"/>
      <c r="I172" s="230">
        <f t="shared" si="189"/>
        <v>0</v>
      </c>
      <c r="J172" s="210">
        <f t="shared" si="173"/>
        <v>0</v>
      </c>
      <c r="K172" s="211">
        <f t="shared" si="166"/>
        <v>6</v>
      </c>
      <c r="L172" s="212">
        <f t="shared" si="193"/>
        <v>0</v>
      </c>
      <c r="M172" s="66"/>
      <c r="N172" s="163" t="str">
        <f t="shared" si="194"/>
        <v/>
      </c>
      <c r="O172" s="69"/>
      <c r="P172" s="217"/>
      <c r="Q172" s="70"/>
      <c r="R172" s="51" t="str">
        <f t="shared" si="182"/>
        <v/>
      </c>
      <c r="S172" s="93"/>
      <c r="T172" s="97"/>
      <c r="U172" s="101" t="str">
        <f>IF(ISNUMBER(N172)=FALSE,"",SUM(V$145:$V218))</f>
        <v/>
      </c>
      <c r="V172" s="104" t="str">
        <f t="shared" si="183"/>
        <v/>
      </c>
      <c r="W172" s="133" t="str">
        <f t="shared" si="184"/>
        <v/>
      </c>
      <c r="X172" s="135" t="str">
        <f t="shared" si="185"/>
        <v/>
      </c>
      <c r="Y172" s="92">
        <f t="shared" si="195"/>
        <v>0</v>
      </c>
      <c r="Z172" s="96">
        <f t="shared" si="196"/>
        <v>0</v>
      </c>
      <c r="AA172" s="100">
        <f t="shared" si="197"/>
        <v>0</v>
      </c>
      <c r="AB172" s="40"/>
      <c r="AC172" s="171" t="str">
        <f t="shared" si="198"/>
        <v/>
      </c>
      <c r="AD172" s="21"/>
      <c r="AE172" s="47"/>
      <c r="AF172" s="47"/>
      <c r="AG172" s="47"/>
      <c r="AH172" s="48" t="str">
        <f t="shared" si="167"/>
        <v/>
      </c>
      <c r="AI172" s="93"/>
      <c r="AJ172" s="97"/>
      <c r="AK172" s="101" t="str">
        <f>IF(ISNUMBER(AC172)=FALSE,"",SUM(AL172:$AL$191))</f>
        <v/>
      </c>
      <c r="AL172" s="104" t="str">
        <f t="shared" si="186"/>
        <v/>
      </c>
      <c r="AM172" s="134" t="str">
        <f t="shared" si="187"/>
        <v/>
      </c>
      <c r="AN172" s="136" t="str">
        <f t="shared" si="190"/>
        <v/>
      </c>
      <c r="AO172" s="92">
        <f t="shared" si="199"/>
        <v>0</v>
      </c>
      <c r="AP172" s="96">
        <f t="shared" si="200"/>
        <v>0</v>
      </c>
      <c r="AQ172" s="100">
        <f t="shared" si="201"/>
        <v>0</v>
      </c>
      <c r="AR172" s="40"/>
      <c r="AS172" s="236">
        <v>73</v>
      </c>
      <c r="AT172" s="253" t="s">
        <v>139</v>
      </c>
      <c r="AU172" s="240">
        <v>145</v>
      </c>
      <c r="AV172" s="255" t="s">
        <v>177</v>
      </c>
      <c r="AW172" s="248" t="s">
        <v>57</v>
      </c>
      <c r="AX172" s="93"/>
      <c r="AY172" s="97"/>
      <c r="AZ172" s="101">
        <v>0</v>
      </c>
      <c r="BA172" s="104"/>
      <c r="BB172" s="133"/>
      <c r="BC172" s="135"/>
      <c r="BD172" s="92">
        <f t="shared" si="202"/>
        <v>0</v>
      </c>
      <c r="BE172" s="96">
        <f t="shared" si="203"/>
        <v>0</v>
      </c>
      <c r="BF172" s="100">
        <f t="shared" si="204"/>
        <v>0</v>
      </c>
      <c r="BG172" s="40"/>
      <c r="BH172" s="171" t="str">
        <f t="shared" si="205"/>
        <v/>
      </c>
      <c r="BI172" s="74"/>
      <c r="BJ172" s="47"/>
      <c r="BK172" s="48" t="str">
        <f t="shared" si="174"/>
        <v/>
      </c>
      <c r="BL172" s="93"/>
      <c r="BM172" s="97"/>
      <c r="BN172" s="101" t="str">
        <f>IF(ISNUMBER(BH172)=FALSE,"",SUM(BO172:BO$191))</f>
        <v/>
      </c>
      <c r="BO172" s="104" t="str">
        <f t="shared" si="175"/>
        <v/>
      </c>
      <c r="BP172" s="134" t="str">
        <f t="shared" si="176"/>
        <v/>
      </c>
      <c r="BQ172" s="136" t="str">
        <f t="shared" si="177"/>
        <v/>
      </c>
      <c r="BR172" s="92">
        <f t="shared" si="206"/>
        <v>0</v>
      </c>
      <c r="BS172" s="96">
        <f t="shared" si="207"/>
        <v>0</v>
      </c>
      <c r="BT172" s="100">
        <f t="shared" si="208"/>
        <v>0</v>
      </c>
      <c r="BU172" s="40"/>
      <c r="BV172" s="176" t="str">
        <f t="shared" si="209"/>
        <v/>
      </c>
      <c r="BW172" s="69"/>
      <c r="BX172" s="70"/>
      <c r="BY172" s="51" t="str">
        <f t="shared" si="169"/>
        <v/>
      </c>
      <c r="BZ172" s="93"/>
      <c r="CA172" s="97"/>
      <c r="CB172" s="101" t="str">
        <f>IF(ISNUMBER(BV172)=FALSE,"",SUM(CC172:CC$191))</f>
        <v/>
      </c>
      <c r="CC172" s="104" t="str">
        <f t="shared" si="170"/>
        <v/>
      </c>
      <c r="CD172" s="133" t="str">
        <f t="shared" si="171"/>
        <v/>
      </c>
      <c r="CE172" s="135" t="str">
        <f t="shared" si="172"/>
        <v/>
      </c>
      <c r="CF172" s="92">
        <f t="shared" si="210"/>
        <v>0</v>
      </c>
      <c r="CG172" s="96">
        <f t="shared" si="211"/>
        <v>0</v>
      </c>
      <c r="CH172" s="100">
        <f t="shared" si="212"/>
        <v>0</v>
      </c>
      <c r="CI172" s="40"/>
      <c r="CJ172" s="180" t="str">
        <f t="shared" si="213"/>
        <v/>
      </c>
      <c r="CK172" s="74"/>
      <c r="CL172" s="47"/>
      <c r="CM172" s="48" t="str">
        <f t="shared" si="178"/>
        <v/>
      </c>
      <c r="CN172" s="93"/>
      <c r="CO172" s="97"/>
      <c r="CP172" s="101" t="str">
        <f>IF(ISNUMBER(CJ172)=FALSE,"",SUM(CQ172:CQ$191))</f>
        <v/>
      </c>
      <c r="CQ172" s="104" t="str">
        <f t="shared" si="179"/>
        <v/>
      </c>
      <c r="CR172" s="134" t="str">
        <f t="shared" si="180"/>
        <v/>
      </c>
      <c r="CS172" s="136" t="str">
        <f t="shared" si="181"/>
        <v/>
      </c>
      <c r="CT172" s="92"/>
      <c r="CU172" s="96"/>
      <c r="CV172" s="100"/>
      <c r="CW172" s="40"/>
      <c r="CX172" s="35"/>
    </row>
    <row r="173" spans="1:102" ht="15" customHeight="1">
      <c r="A173" s="42"/>
      <c r="B173" s="327"/>
      <c r="C173" s="207">
        <v>74</v>
      </c>
      <c r="D173" s="229">
        <f t="shared" si="191"/>
        <v>74</v>
      </c>
      <c r="E173" s="209" t="s">
        <v>81</v>
      </c>
      <c r="F173" s="207">
        <v>1975</v>
      </c>
      <c r="G173" s="230">
        <f t="shared" si="192"/>
        <v>1</v>
      </c>
      <c r="H173" s="230"/>
      <c r="I173" s="230">
        <f t="shared" si="189"/>
        <v>0</v>
      </c>
      <c r="J173" s="210">
        <f t="shared" si="173"/>
        <v>0</v>
      </c>
      <c r="K173" s="211">
        <f t="shared" si="166"/>
        <v>5</v>
      </c>
      <c r="L173" s="212">
        <f t="shared" si="193"/>
        <v>0</v>
      </c>
      <c r="M173" s="66"/>
      <c r="N173" s="163" t="str">
        <f t="shared" si="194"/>
        <v/>
      </c>
      <c r="O173" s="69"/>
      <c r="P173" s="217"/>
      <c r="Q173" s="70"/>
      <c r="R173" s="51" t="str">
        <f t="shared" si="182"/>
        <v/>
      </c>
      <c r="S173" s="93"/>
      <c r="T173" s="97"/>
      <c r="U173" s="101" t="str">
        <f>IF(ISNUMBER(N173)=FALSE,"",SUM(V$145:$V219))</f>
        <v/>
      </c>
      <c r="V173" s="104" t="str">
        <f t="shared" si="183"/>
        <v/>
      </c>
      <c r="W173" s="133" t="str">
        <f t="shared" si="184"/>
        <v/>
      </c>
      <c r="X173" s="135" t="str">
        <f t="shared" si="185"/>
        <v/>
      </c>
      <c r="Y173" s="92">
        <f t="shared" si="195"/>
        <v>0</v>
      </c>
      <c r="Z173" s="96">
        <f t="shared" si="196"/>
        <v>0</v>
      </c>
      <c r="AA173" s="100">
        <f t="shared" si="197"/>
        <v>0</v>
      </c>
      <c r="AB173" s="40"/>
      <c r="AC173" s="171" t="str">
        <f t="shared" si="198"/>
        <v/>
      </c>
      <c r="AD173" s="21"/>
      <c r="AE173" s="47"/>
      <c r="AF173" s="47"/>
      <c r="AG173" s="47"/>
      <c r="AH173" s="48" t="str">
        <f t="shared" si="167"/>
        <v/>
      </c>
      <c r="AI173" s="93"/>
      <c r="AJ173" s="97"/>
      <c r="AK173" s="101" t="str">
        <f>IF(ISNUMBER(AC173)=FALSE,"",SUM(AL173:$AL$191))</f>
        <v/>
      </c>
      <c r="AL173" s="104" t="str">
        <f t="shared" si="186"/>
        <v/>
      </c>
      <c r="AM173" s="134" t="str">
        <f t="shared" si="187"/>
        <v/>
      </c>
      <c r="AN173" s="136" t="str">
        <f t="shared" si="190"/>
        <v/>
      </c>
      <c r="AO173" s="92">
        <f t="shared" si="199"/>
        <v>0</v>
      </c>
      <c r="AP173" s="96">
        <f t="shared" si="200"/>
        <v>0</v>
      </c>
      <c r="AQ173" s="100">
        <f t="shared" si="201"/>
        <v>0</v>
      </c>
      <c r="AR173" s="40"/>
      <c r="AS173" s="236">
        <v>74</v>
      </c>
      <c r="AT173" s="237" t="s">
        <v>90</v>
      </c>
      <c r="AU173" s="240">
        <v>135</v>
      </c>
      <c r="AV173" s="241" t="s">
        <v>106</v>
      </c>
      <c r="AW173" s="248" t="s">
        <v>57</v>
      </c>
      <c r="AX173" s="93"/>
      <c r="AY173" s="97"/>
      <c r="AZ173" s="101">
        <v>0</v>
      </c>
      <c r="BA173" s="104"/>
      <c r="BB173" s="133"/>
      <c r="BC173" s="135"/>
      <c r="BD173" s="92">
        <f t="shared" si="202"/>
        <v>0</v>
      </c>
      <c r="BE173" s="96">
        <f t="shared" si="203"/>
        <v>0</v>
      </c>
      <c r="BF173" s="100">
        <f t="shared" si="204"/>
        <v>0</v>
      </c>
      <c r="BG173" s="40"/>
      <c r="BH173" s="171" t="str">
        <f t="shared" si="205"/>
        <v/>
      </c>
      <c r="BI173" s="74"/>
      <c r="BJ173" s="47"/>
      <c r="BK173" s="48" t="str">
        <f t="shared" si="174"/>
        <v/>
      </c>
      <c r="BL173" s="93"/>
      <c r="BM173" s="97"/>
      <c r="BN173" s="101" t="str">
        <f>IF(ISNUMBER(BH173)=FALSE,"",SUM(BO173:BO$191))</f>
        <v/>
      </c>
      <c r="BO173" s="104" t="str">
        <f t="shared" si="175"/>
        <v/>
      </c>
      <c r="BP173" s="134" t="str">
        <f t="shared" si="176"/>
        <v/>
      </c>
      <c r="BQ173" s="136" t="str">
        <f t="shared" si="177"/>
        <v/>
      </c>
      <c r="BR173" s="92">
        <f t="shared" si="206"/>
        <v>0</v>
      </c>
      <c r="BS173" s="96">
        <f t="shared" si="207"/>
        <v>0</v>
      </c>
      <c r="BT173" s="100">
        <f t="shared" si="208"/>
        <v>0</v>
      </c>
      <c r="BU173" s="40"/>
      <c r="BV173" s="176" t="str">
        <f t="shared" si="209"/>
        <v/>
      </c>
      <c r="BW173" s="69"/>
      <c r="BX173" s="70"/>
      <c r="BY173" s="51" t="str">
        <f t="shared" si="169"/>
        <v/>
      </c>
      <c r="BZ173" s="93"/>
      <c r="CA173" s="97"/>
      <c r="CB173" s="101" t="str">
        <f>IF(ISNUMBER(BV173)=FALSE,"",SUM(CC173:CC$191))</f>
        <v/>
      </c>
      <c r="CC173" s="104" t="str">
        <f t="shared" si="170"/>
        <v/>
      </c>
      <c r="CD173" s="133" t="str">
        <f t="shared" si="171"/>
        <v/>
      </c>
      <c r="CE173" s="135" t="str">
        <f t="shared" si="172"/>
        <v/>
      </c>
      <c r="CF173" s="92">
        <f t="shared" si="210"/>
        <v>0</v>
      </c>
      <c r="CG173" s="96">
        <f t="shared" si="211"/>
        <v>0</v>
      </c>
      <c r="CH173" s="100">
        <f t="shared" si="212"/>
        <v>0</v>
      </c>
      <c r="CI173" s="40"/>
      <c r="CJ173" s="180" t="str">
        <f t="shared" si="213"/>
        <v/>
      </c>
      <c r="CK173" s="74"/>
      <c r="CL173" s="47"/>
      <c r="CM173" s="48" t="str">
        <f t="shared" si="178"/>
        <v/>
      </c>
      <c r="CN173" s="93"/>
      <c r="CO173" s="97"/>
      <c r="CP173" s="101" t="str">
        <f>IF(ISNUMBER(CJ173)=FALSE,"",SUM(CQ173:CQ$191))</f>
        <v/>
      </c>
      <c r="CQ173" s="104" t="str">
        <f t="shared" si="179"/>
        <v/>
      </c>
      <c r="CR173" s="134" t="str">
        <f t="shared" si="180"/>
        <v/>
      </c>
      <c r="CS173" s="136" t="str">
        <f t="shared" si="181"/>
        <v/>
      </c>
      <c r="CT173" s="92"/>
      <c r="CU173" s="96"/>
      <c r="CV173" s="100"/>
      <c r="CW173" s="40"/>
      <c r="CX173" s="35"/>
    </row>
    <row r="174" spans="1:102" ht="15" customHeight="1">
      <c r="A174" s="42"/>
      <c r="B174" s="327"/>
      <c r="C174" s="207">
        <v>75</v>
      </c>
      <c r="D174" s="229">
        <f t="shared" si="191"/>
        <v>75</v>
      </c>
      <c r="E174" s="259" t="s">
        <v>121</v>
      </c>
      <c r="F174" s="260">
        <v>1971</v>
      </c>
      <c r="G174" s="230">
        <f t="shared" si="192"/>
        <v>1</v>
      </c>
      <c r="H174" s="230"/>
      <c r="I174" s="230">
        <f t="shared" si="189"/>
        <v>0</v>
      </c>
      <c r="J174" s="210">
        <f t="shared" si="173"/>
        <v>0</v>
      </c>
      <c r="K174" s="211">
        <f t="shared" si="166"/>
        <v>4</v>
      </c>
      <c r="L174" s="212">
        <f t="shared" si="193"/>
        <v>0</v>
      </c>
      <c r="M174" s="66"/>
      <c r="N174" s="163" t="str">
        <f t="shared" si="194"/>
        <v/>
      </c>
      <c r="O174" s="69"/>
      <c r="P174" s="217"/>
      <c r="Q174" s="70"/>
      <c r="R174" s="51" t="str">
        <f t="shared" si="182"/>
        <v/>
      </c>
      <c r="S174" s="93"/>
      <c r="T174" s="97"/>
      <c r="U174" s="101" t="str">
        <f>IF(ISNUMBER(N174)=FALSE,"",SUM(V$145:$V220))</f>
        <v/>
      </c>
      <c r="V174" s="104" t="str">
        <f t="shared" si="183"/>
        <v/>
      </c>
      <c r="W174" s="133" t="str">
        <f t="shared" si="184"/>
        <v/>
      </c>
      <c r="X174" s="135" t="str">
        <f t="shared" si="185"/>
        <v/>
      </c>
      <c r="Y174" s="92">
        <f t="shared" si="195"/>
        <v>0</v>
      </c>
      <c r="Z174" s="96">
        <f t="shared" si="196"/>
        <v>0</v>
      </c>
      <c r="AA174" s="100">
        <f t="shared" si="197"/>
        <v>0</v>
      </c>
      <c r="AB174" s="40"/>
      <c r="AC174" s="171" t="str">
        <f t="shared" si="198"/>
        <v/>
      </c>
      <c r="AD174" s="21"/>
      <c r="AE174" s="47"/>
      <c r="AF174" s="47"/>
      <c r="AG174" s="47"/>
      <c r="AH174" s="48" t="str">
        <f t="shared" si="167"/>
        <v/>
      </c>
      <c r="AI174" s="93"/>
      <c r="AJ174" s="97"/>
      <c r="AK174" s="101" t="str">
        <f>IF(ISNUMBER(AC174)=FALSE,"",SUM(AL174:$AL$191))</f>
        <v/>
      </c>
      <c r="AL174" s="104" t="str">
        <f t="shared" si="186"/>
        <v/>
      </c>
      <c r="AM174" s="134" t="str">
        <f t="shared" si="187"/>
        <v/>
      </c>
      <c r="AN174" s="136" t="str">
        <f t="shared" si="190"/>
        <v/>
      </c>
      <c r="AO174" s="92">
        <f t="shared" si="199"/>
        <v>0</v>
      </c>
      <c r="AP174" s="96">
        <f t="shared" si="200"/>
        <v>0</v>
      </c>
      <c r="AQ174" s="100">
        <f t="shared" si="201"/>
        <v>0</v>
      </c>
      <c r="AR174" s="40"/>
      <c r="AS174" s="236">
        <v>75</v>
      </c>
      <c r="AT174" s="253" t="s">
        <v>140</v>
      </c>
      <c r="AU174" s="240">
        <v>100</v>
      </c>
      <c r="AV174" s="255" t="s">
        <v>177</v>
      </c>
      <c r="AW174" s="248" t="s">
        <v>57</v>
      </c>
      <c r="AX174" s="93"/>
      <c r="AY174" s="97"/>
      <c r="AZ174" s="101">
        <v>0</v>
      </c>
      <c r="BA174" s="104"/>
      <c r="BB174" s="133"/>
      <c r="BC174" s="135"/>
      <c r="BD174" s="92">
        <f t="shared" si="202"/>
        <v>0</v>
      </c>
      <c r="BE174" s="96">
        <f t="shared" si="203"/>
        <v>0</v>
      </c>
      <c r="BF174" s="100">
        <f t="shared" si="204"/>
        <v>0</v>
      </c>
      <c r="BG174" s="40"/>
      <c r="BH174" s="171" t="str">
        <f t="shared" si="205"/>
        <v/>
      </c>
      <c r="BI174" s="74"/>
      <c r="BJ174" s="47"/>
      <c r="BK174" s="48" t="str">
        <f t="shared" si="174"/>
        <v/>
      </c>
      <c r="BL174" s="93"/>
      <c r="BM174" s="97"/>
      <c r="BN174" s="101" t="str">
        <f>IF(ISNUMBER(BH174)=FALSE,"",SUM(BO174:BO$191))</f>
        <v/>
      </c>
      <c r="BO174" s="104" t="str">
        <f t="shared" si="175"/>
        <v/>
      </c>
      <c r="BP174" s="134" t="str">
        <f t="shared" si="176"/>
        <v/>
      </c>
      <c r="BQ174" s="136" t="str">
        <f t="shared" si="177"/>
        <v/>
      </c>
      <c r="BR174" s="92">
        <f t="shared" si="206"/>
        <v>0</v>
      </c>
      <c r="BS174" s="96">
        <f t="shared" si="207"/>
        <v>0</v>
      </c>
      <c r="BT174" s="100">
        <f t="shared" si="208"/>
        <v>0</v>
      </c>
      <c r="BU174" s="40"/>
      <c r="BV174" s="176" t="str">
        <f t="shared" si="209"/>
        <v/>
      </c>
      <c r="BW174" s="69"/>
      <c r="BX174" s="70"/>
      <c r="BY174" s="51" t="str">
        <f t="shared" si="169"/>
        <v/>
      </c>
      <c r="BZ174" s="93"/>
      <c r="CA174" s="97"/>
      <c r="CB174" s="101" t="str">
        <f>IF(ISNUMBER(BV174)=FALSE,"",SUM(CC174:CC$191))</f>
        <v/>
      </c>
      <c r="CC174" s="104" t="str">
        <f t="shared" si="170"/>
        <v/>
      </c>
      <c r="CD174" s="133" t="str">
        <f t="shared" si="171"/>
        <v/>
      </c>
      <c r="CE174" s="135" t="str">
        <f t="shared" si="172"/>
        <v/>
      </c>
      <c r="CF174" s="92">
        <f t="shared" si="210"/>
        <v>0</v>
      </c>
      <c r="CG174" s="96">
        <f t="shared" si="211"/>
        <v>0</v>
      </c>
      <c r="CH174" s="100">
        <f t="shared" si="212"/>
        <v>0</v>
      </c>
      <c r="CI174" s="40"/>
      <c r="CJ174" s="180" t="str">
        <f t="shared" si="213"/>
        <v/>
      </c>
      <c r="CK174" s="74"/>
      <c r="CL174" s="47"/>
      <c r="CM174" s="48" t="str">
        <f t="shared" si="178"/>
        <v/>
      </c>
      <c r="CN174" s="93"/>
      <c r="CO174" s="97"/>
      <c r="CP174" s="101" t="str">
        <f>IF(ISNUMBER(CJ174)=FALSE,"",SUM(CQ174:CQ$191))</f>
        <v/>
      </c>
      <c r="CQ174" s="104" t="str">
        <f t="shared" si="179"/>
        <v/>
      </c>
      <c r="CR174" s="134" t="str">
        <f t="shared" si="180"/>
        <v/>
      </c>
      <c r="CS174" s="136" t="str">
        <f t="shared" si="181"/>
        <v/>
      </c>
      <c r="CT174" s="92"/>
      <c r="CU174" s="96"/>
      <c r="CV174" s="100"/>
      <c r="CW174" s="40"/>
      <c r="CX174" s="35"/>
    </row>
    <row r="175" spans="1:102" ht="15" customHeight="1">
      <c r="A175" s="42"/>
      <c r="B175" s="327"/>
      <c r="C175" s="207">
        <v>76</v>
      </c>
      <c r="D175" s="229">
        <f t="shared" si="191"/>
        <v>76</v>
      </c>
      <c r="E175" s="209" t="s">
        <v>82</v>
      </c>
      <c r="F175" s="207">
        <v>1979</v>
      </c>
      <c r="G175" s="230">
        <f t="shared" si="192"/>
        <v>1</v>
      </c>
      <c r="H175" s="230"/>
      <c r="I175" s="230">
        <f t="shared" si="189"/>
        <v>0</v>
      </c>
      <c r="J175" s="210">
        <f t="shared" si="173"/>
        <v>0</v>
      </c>
      <c r="K175" s="211">
        <f t="shared" si="166"/>
        <v>3</v>
      </c>
      <c r="L175" s="212">
        <f t="shared" si="193"/>
        <v>0</v>
      </c>
      <c r="M175" s="66"/>
      <c r="N175" s="163" t="str">
        <f t="shared" si="194"/>
        <v/>
      </c>
      <c r="O175" s="69"/>
      <c r="P175" s="217"/>
      <c r="Q175" s="70"/>
      <c r="R175" s="51" t="str">
        <f t="shared" si="182"/>
        <v/>
      </c>
      <c r="S175" s="93"/>
      <c r="T175" s="97"/>
      <c r="U175" s="101" t="str">
        <f>IF(ISNUMBER(N175)=FALSE,"",SUM(V$145:$V221))</f>
        <v/>
      </c>
      <c r="V175" s="104" t="str">
        <f t="shared" si="183"/>
        <v/>
      </c>
      <c r="W175" s="133" t="str">
        <f t="shared" si="184"/>
        <v/>
      </c>
      <c r="X175" s="135" t="str">
        <f t="shared" si="185"/>
        <v/>
      </c>
      <c r="Y175" s="92">
        <f t="shared" si="195"/>
        <v>0</v>
      </c>
      <c r="Z175" s="96">
        <f t="shared" si="196"/>
        <v>0</v>
      </c>
      <c r="AA175" s="100">
        <f t="shared" si="197"/>
        <v>0</v>
      </c>
      <c r="AB175" s="40"/>
      <c r="AC175" s="171" t="str">
        <f t="shared" si="198"/>
        <v/>
      </c>
      <c r="AD175" s="21"/>
      <c r="AE175" s="47"/>
      <c r="AF175" s="47"/>
      <c r="AG175" s="47"/>
      <c r="AH175" s="48" t="str">
        <f t="shared" si="167"/>
        <v/>
      </c>
      <c r="AI175" s="93"/>
      <c r="AJ175" s="97"/>
      <c r="AK175" s="101" t="str">
        <f>IF(ISNUMBER(AC175)=FALSE,"",SUM(AL175:$AL$191))</f>
        <v/>
      </c>
      <c r="AL175" s="104" t="str">
        <f t="shared" si="186"/>
        <v/>
      </c>
      <c r="AM175" s="134" t="str">
        <f t="shared" si="187"/>
        <v/>
      </c>
      <c r="AN175" s="136" t="str">
        <f t="shared" si="190"/>
        <v/>
      </c>
      <c r="AO175" s="92">
        <f t="shared" si="199"/>
        <v>0</v>
      </c>
      <c r="AP175" s="96">
        <f t="shared" si="200"/>
        <v>0</v>
      </c>
      <c r="AQ175" s="100">
        <f t="shared" si="201"/>
        <v>0</v>
      </c>
      <c r="AR175" s="40"/>
      <c r="AS175" s="236">
        <v>76</v>
      </c>
      <c r="AT175" s="253" t="s">
        <v>141</v>
      </c>
      <c r="AU175" s="240"/>
      <c r="AV175" s="255" t="s">
        <v>177</v>
      </c>
      <c r="AW175" s="248" t="s">
        <v>57</v>
      </c>
      <c r="AX175" s="93"/>
      <c r="AY175" s="97"/>
      <c r="AZ175" s="101">
        <v>0</v>
      </c>
      <c r="BA175" s="104"/>
      <c r="BB175" s="133"/>
      <c r="BC175" s="135"/>
      <c r="BD175" s="92">
        <f t="shared" si="202"/>
        <v>0</v>
      </c>
      <c r="BE175" s="96">
        <f t="shared" si="203"/>
        <v>0</v>
      </c>
      <c r="BF175" s="100">
        <f t="shared" si="204"/>
        <v>0</v>
      </c>
      <c r="BG175" s="40"/>
      <c r="BH175" s="171" t="str">
        <f t="shared" si="205"/>
        <v/>
      </c>
      <c r="BI175" s="74"/>
      <c r="BJ175" s="47"/>
      <c r="BK175" s="48" t="str">
        <f t="shared" si="174"/>
        <v/>
      </c>
      <c r="BL175" s="93"/>
      <c r="BM175" s="97"/>
      <c r="BN175" s="101" t="str">
        <f>IF(ISNUMBER(BH175)=FALSE,"",SUM(BO175:BO$191))</f>
        <v/>
      </c>
      <c r="BO175" s="104" t="str">
        <f t="shared" si="175"/>
        <v/>
      </c>
      <c r="BP175" s="134" t="str">
        <f t="shared" si="176"/>
        <v/>
      </c>
      <c r="BQ175" s="136" t="str">
        <f t="shared" si="177"/>
        <v/>
      </c>
      <c r="BR175" s="92">
        <f t="shared" si="206"/>
        <v>0</v>
      </c>
      <c r="BS175" s="96">
        <f t="shared" si="207"/>
        <v>0</v>
      </c>
      <c r="BT175" s="100">
        <f t="shared" si="208"/>
        <v>0</v>
      </c>
      <c r="BU175" s="40"/>
      <c r="BV175" s="176" t="str">
        <f t="shared" si="209"/>
        <v/>
      </c>
      <c r="BW175" s="69"/>
      <c r="BX175" s="70"/>
      <c r="BY175" s="51" t="str">
        <f t="shared" si="169"/>
        <v/>
      </c>
      <c r="BZ175" s="93"/>
      <c r="CA175" s="97"/>
      <c r="CB175" s="101" t="str">
        <f>IF(ISNUMBER(BV175)=FALSE,"",SUM(CC175:CC$191))</f>
        <v/>
      </c>
      <c r="CC175" s="104" t="str">
        <f t="shared" si="170"/>
        <v/>
      </c>
      <c r="CD175" s="133" t="str">
        <f t="shared" si="171"/>
        <v/>
      </c>
      <c r="CE175" s="135" t="str">
        <f t="shared" si="172"/>
        <v/>
      </c>
      <c r="CF175" s="92">
        <f t="shared" si="210"/>
        <v>0</v>
      </c>
      <c r="CG175" s="96">
        <f t="shared" si="211"/>
        <v>0</v>
      </c>
      <c r="CH175" s="100">
        <f t="shared" si="212"/>
        <v>0</v>
      </c>
      <c r="CI175" s="40"/>
      <c r="CJ175" s="180" t="str">
        <f t="shared" si="213"/>
        <v/>
      </c>
      <c r="CK175" s="74"/>
      <c r="CL175" s="47"/>
      <c r="CM175" s="48" t="str">
        <f t="shared" si="178"/>
        <v/>
      </c>
      <c r="CN175" s="93"/>
      <c r="CO175" s="97"/>
      <c r="CP175" s="101" t="str">
        <f>IF(ISNUMBER(CJ175)=FALSE,"",SUM(CQ175:CQ$191))</f>
        <v/>
      </c>
      <c r="CQ175" s="104" t="str">
        <f t="shared" si="179"/>
        <v/>
      </c>
      <c r="CR175" s="134" t="str">
        <f t="shared" si="180"/>
        <v/>
      </c>
      <c r="CS175" s="136" t="str">
        <f t="shared" si="181"/>
        <v/>
      </c>
      <c r="CT175" s="92"/>
      <c r="CU175" s="96"/>
      <c r="CV175" s="100"/>
      <c r="CW175" s="40"/>
      <c r="CX175" s="35"/>
    </row>
    <row r="176" spans="1:102" ht="15" customHeight="1">
      <c r="A176" s="42"/>
      <c r="B176" s="327"/>
      <c r="C176" s="207">
        <v>77</v>
      </c>
      <c r="D176" s="229">
        <f t="shared" si="191"/>
        <v>77</v>
      </c>
      <c r="E176" s="259" t="s">
        <v>122</v>
      </c>
      <c r="F176" s="260">
        <v>1972</v>
      </c>
      <c r="G176" s="230">
        <f t="shared" si="192"/>
        <v>1</v>
      </c>
      <c r="H176" s="230"/>
      <c r="I176" s="230">
        <f t="shared" si="189"/>
        <v>0</v>
      </c>
      <c r="J176" s="210">
        <f t="shared" si="173"/>
        <v>0</v>
      </c>
      <c r="K176" s="211">
        <f t="shared" ref="K176:K190" si="217">SUMIF($O$100:$O$192,E176,$T$100:$T$192)+SUMIF($AD$100:$AD$192,E176,$AJ$100:$AJ$192)+SUMIF($AT$100:$AT$192,E176,$AY$100:$AY$192)+SUMIF($BI$100:$BI$192,E176,$BM$100:$BM$192)+SUMIF($BW$100:$BW$192,E176,$CA$100:$CA$192)+SUMIF($CK$100:$CK$192,E176,$CO$100:$CO$192)</f>
        <v>2</v>
      </c>
      <c r="L176" s="212">
        <f t="shared" si="193"/>
        <v>0</v>
      </c>
      <c r="M176" s="66"/>
      <c r="N176" s="163" t="str">
        <f t="shared" si="194"/>
        <v/>
      </c>
      <c r="O176" s="69"/>
      <c r="P176" s="217"/>
      <c r="Q176" s="70"/>
      <c r="R176" s="51" t="str">
        <f t="shared" si="182"/>
        <v/>
      </c>
      <c r="S176" s="93"/>
      <c r="T176" s="97"/>
      <c r="U176" s="101" t="str">
        <f>IF(ISNUMBER(N176)=FALSE,"",SUM(V$145:$V222))</f>
        <v/>
      </c>
      <c r="V176" s="104" t="str">
        <f t="shared" si="183"/>
        <v/>
      </c>
      <c r="W176" s="133" t="str">
        <f t="shared" si="184"/>
        <v/>
      </c>
      <c r="X176" s="135" t="str">
        <f t="shared" si="185"/>
        <v/>
      </c>
      <c r="Y176" s="92">
        <f t="shared" si="195"/>
        <v>0</v>
      </c>
      <c r="Z176" s="96">
        <f t="shared" si="196"/>
        <v>0</v>
      </c>
      <c r="AA176" s="100">
        <f t="shared" si="197"/>
        <v>0</v>
      </c>
      <c r="AB176" s="40"/>
      <c r="AC176" s="171" t="str">
        <f t="shared" si="198"/>
        <v/>
      </c>
      <c r="AD176" s="21"/>
      <c r="AE176" s="47"/>
      <c r="AF176" s="47"/>
      <c r="AG176" s="47"/>
      <c r="AH176" s="48" t="str">
        <f t="shared" si="167"/>
        <v/>
      </c>
      <c r="AI176" s="93"/>
      <c r="AJ176" s="97"/>
      <c r="AK176" s="101" t="str">
        <f>IF(ISNUMBER(AC176)=FALSE,"",SUM(AL176:$AL$191))</f>
        <v/>
      </c>
      <c r="AL176" s="104" t="str">
        <f t="shared" si="186"/>
        <v/>
      </c>
      <c r="AM176" s="134" t="str">
        <f t="shared" si="187"/>
        <v/>
      </c>
      <c r="AN176" s="136" t="str">
        <f t="shared" si="190"/>
        <v/>
      </c>
      <c r="AO176" s="92">
        <f t="shared" si="199"/>
        <v>0</v>
      </c>
      <c r="AP176" s="96">
        <f t="shared" si="200"/>
        <v>0</v>
      </c>
      <c r="AQ176" s="100">
        <f t="shared" si="201"/>
        <v>0</v>
      </c>
      <c r="AR176" s="40"/>
      <c r="AS176" s="236">
        <v>77</v>
      </c>
      <c r="AT176" s="253" t="s">
        <v>50</v>
      </c>
      <c r="AU176" s="69"/>
      <c r="AV176" s="255" t="s">
        <v>177</v>
      </c>
      <c r="AW176" s="248" t="s">
        <v>57</v>
      </c>
      <c r="AX176" s="93"/>
      <c r="AY176" s="97"/>
      <c r="AZ176" s="101">
        <v>0</v>
      </c>
      <c r="BA176" s="104"/>
      <c r="BB176" s="133">
        <v>22</v>
      </c>
      <c r="BC176" s="135">
        <v>4</v>
      </c>
      <c r="BD176" s="92">
        <f t="shared" si="202"/>
        <v>0</v>
      </c>
      <c r="BE176" s="96">
        <f t="shared" si="203"/>
        <v>0</v>
      </c>
      <c r="BF176" s="100">
        <f t="shared" si="204"/>
        <v>0</v>
      </c>
      <c r="BG176" s="40"/>
      <c r="BH176" s="171" t="str">
        <f t="shared" si="205"/>
        <v/>
      </c>
      <c r="BI176" s="74"/>
      <c r="BJ176" s="47"/>
      <c r="BK176" s="48" t="str">
        <f t="shared" si="174"/>
        <v/>
      </c>
      <c r="BL176" s="93"/>
      <c r="BM176" s="97"/>
      <c r="BN176" s="101" t="str">
        <f>IF(ISNUMBER(BH176)=FALSE,"",SUM(BO176:BO$191))</f>
        <v/>
      </c>
      <c r="BO176" s="104" t="str">
        <f t="shared" si="175"/>
        <v/>
      </c>
      <c r="BP176" s="134" t="str">
        <f t="shared" si="176"/>
        <v/>
      </c>
      <c r="BQ176" s="136" t="str">
        <f t="shared" si="177"/>
        <v/>
      </c>
      <c r="BR176" s="92">
        <f t="shared" si="206"/>
        <v>0</v>
      </c>
      <c r="BS176" s="96">
        <f t="shared" si="207"/>
        <v>0</v>
      </c>
      <c r="BT176" s="100">
        <f t="shared" si="208"/>
        <v>0</v>
      </c>
      <c r="BU176" s="40"/>
      <c r="BV176" s="176" t="str">
        <f t="shared" si="209"/>
        <v/>
      </c>
      <c r="BW176" s="69"/>
      <c r="BX176" s="70"/>
      <c r="BY176" s="51" t="str">
        <f t="shared" si="169"/>
        <v/>
      </c>
      <c r="BZ176" s="93"/>
      <c r="CA176" s="97"/>
      <c r="CB176" s="101" t="str">
        <f>IF(ISNUMBER(BV176)=FALSE,"",SUM(CC176:CC$191))</f>
        <v/>
      </c>
      <c r="CC176" s="104" t="str">
        <f t="shared" si="170"/>
        <v/>
      </c>
      <c r="CD176" s="133" t="str">
        <f t="shared" si="171"/>
        <v/>
      </c>
      <c r="CE176" s="135" t="str">
        <f t="shared" si="172"/>
        <v/>
      </c>
      <c r="CF176" s="92">
        <f t="shared" si="210"/>
        <v>0</v>
      </c>
      <c r="CG176" s="96">
        <f t="shared" si="211"/>
        <v>0</v>
      </c>
      <c r="CH176" s="100">
        <f t="shared" si="212"/>
        <v>0</v>
      </c>
      <c r="CI176" s="40"/>
      <c r="CJ176" s="180" t="str">
        <f t="shared" si="213"/>
        <v/>
      </c>
      <c r="CK176" s="74"/>
      <c r="CL176" s="47"/>
      <c r="CM176" s="48" t="str">
        <f t="shared" si="178"/>
        <v/>
      </c>
      <c r="CN176" s="93"/>
      <c r="CO176" s="97"/>
      <c r="CP176" s="101" t="str">
        <f>IF(ISNUMBER(CJ176)=FALSE,"",SUM(CQ176:CQ$191))</f>
        <v/>
      </c>
      <c r="CQ176" s="104" t="str">
        <f t="shared" si="179"/>
        <v/>
      </c>
      <c r="CR176" s="134" t="str">
        <f t="shared" si="180"/>
        <v/>
      </c>
      <c r="CS176" s="136" t="str">
        <f t="shared" si="181"/>
        <v/>
      </c>
      <c r="CT176" s="92"/>
      <c r="CU176" s="96"/>
      <c r="CV176" s="100"/>
      <c r="CW176" s="40"/>
      <c r="CX176" s="35"/>
    </row>
    <row r="177" spans="1:102" ht="15" customHeight="1">
      <c r="A177" s="42"/>
      <c r="B177" s="328"/>
      <c r="C177" s="207">
        <v>78</v>
      </c>
      <c r="D177" s="229">
        <f t="shared" si="191"/>
        <v>78</v>
      </c>
      <c r="E177" s="209" t="s">
        <v>83</v>
      </c>
      <c r="F177" s="207">
        <v>1979</v>
      </c>
      <c r="G177" s="230">
        <f t="shared" si="192"/>
        <v>1</v>
      </c>
      <c r="H177" s="230"/>
      <c r="I177" s="230">
        <f t="shared" si="189"/>
        <v>0</v>
      </c>
      <c r="J177" s="210">
        <f t="shared" si="173"/>
        <v>0</v>
      </c>
      <c r="K177" s="211">
        <f t="shared" si="217"/>
        <v>1</v>
      </c>
      <c r="L177" s="212">
        <f t="shared" si="193"/>
        <v>0</v>
      </c>
      <c r="M177" s="66"/>
      <c r="N177" s="163"/>
      <c r="O177" s="69"/>
      <c r="P177" s="217"/>
      <c r="Q177" s="70"/>
      <c r="R177" s="51"/>
      <c r="S177" s="93"/>
      <c r="T177" s="97"/>
      <c r="U177" s="101"/>
      <c r="V177" s="104"/>
      <c r="W177" s="133"/>
      <c r="X177" s="135"/>
      <c r="Y177" s="92"/>
      <c r="Z177" s="96"/>
      <c r="AA177" s="100"/>
      <c r="AB177" s="40"/>
      <c r="AC177" s="171"/>
      <c r="AD177" s="21"/>
      <c r="AE177" s="47"/>
      <c r="AF177" s="47"/>
      <c r="AG177" s="47"/>
      <c r="AH177" s="48"/>
      <c r="AI177" s="93"/>
      <c r="AJ177" s="97"/>
      <c r="AK177" s="101"/>
      <c r="AL177" s="104"/>
      <c r="AM177" s="134"/>
      <c r="AN177" s="136"/>
      <c r="AO177" s="92"/>
      <c r="AP177" s="96"/>
      <c r="AQ177" s="100"/>
      <c r="AR177" s="40"/>
      <c r="AS177" s="236"/>
      <c r="AT177" s="253"/>
      <c r="AU177" s="69"/>
      <c r="AV177" s="255"/>
      <c r="AW177" s="248"/>
      <c r="AX177" s="93"/>
      <c r="AY177" s="97"/>
      <c r="AZ177" s="101"/>
      <c r="BA177" s="104"/>
      <c r="BB177" s="133"/>
      <c r="BC177" s="135"/>
      <c r="BD177" s="92"/>
      <c r="BE177" s="96"/>
      <c r="BF177" s="100"/>
      <c r="BG177" s="40"/>
      <c r="BH177" s="171"/>
      <c r="BI177" s="74"/>
      <c r="BJ177" s="47"/>
      <c r="BK177" s="48"/>
      <c r="BL177" s="93"/>
      <c r="BM177" s="97"/>
      <c r="BN177" s="101"/>
      <c r="BO177" s="104"/>
      <c r="BP177" s="134"/>
      <c r="BQ177" s="136"/>
      <c r="BR177" s="92"/>
      <c r="BS177" s="96"/>
      <c r="BT177" s="100"/>
      <c r="BU177" s="40"/>
      <c r="BV177" s="176"/>
      <c r="BW177" s="69"/>
      <c r="BX177" s="70"/>
      <c r="BY177" s="51"/>
      <c r="BZ177" s="93"/>
      <c r="CA177" s="97"/>
      <c r="CB177" s="101"/>
      <c r="CC177" s="104"/>
      <c r="CD177" s="133"/>
      <c r="CE177" s="135"/>
      <c r="CF177" s="92"/>
      <c r="CG177" s="96"/>
      <c r="CH177" s="100"/>
      <c r="CI177" s="40"/>
      <c r="CJ177" s="180"/>
      <c r="CK177" s="74"/>
      <c r="CL177" s="47"/>
      <c r="CM177" s="48"/>
      <c r="CN177" s="93"/>
      <c r="CO177" s="97"/>
      <c r="CP177" s="101"/>
      <c r="CQ177" s="104"/>
      <c r="CR177" s="134"/>
      <c r="CS177" s="136"/>
      <c r="CT177" s="110"/>
      <c r="CU177" s="111"/>
      <c r="CV177" s="112"/>
      <c r="CW177" s="40"/>
      <c r="CX177" s="35"/>
    </row>
    <row r="178" spans="1:102" ht="15" customHeight="1">
      <c r="A178" s="42"/>
      <c r="B178" s="328"/>
      <c r="C178" s="207">
        <v>79</v>
      </c>
      <c r="D178" s="229">
        <f t="shared" si="191"/>
        <v>79</v>
      </c>
      <c r="E178" s="259" t="s">
        <v>123</v>
      </c>
      <c r="F178" s="260">
        <v>1981</v>
      </c>
      <c r="G178" s="230">
        <f t="shared" si="192"/>
        <v>1</v>
      </c>
      <c r="H178" s="230"/>
      <c r="I178" s="230">
        <f t="shared" si="189"/>
        <v>0</v>
      </c>
      <c r="J178" s="210">
        <f t="shared" si="173"/>
        <v>0</v>
      </c>
      <c r="K178" s="211">
        <f t="shared" si="217"/>
        <v>0</v>
      </c>
      <c r="L178" s="212">
        <f t="shared" si="193"/>
        <v>16</v>
      </c>
      <c r="M178" s="66"/>
      <c r="N178" s="163"/>
      <c r="O178" s="69"/>
      <c r="P178" s="217"/>
      <c r="Q178" s="70"/>
      <c r="R178" s="51"/>
      <c r="S178" s="93"/>
      <c r="T178" s="97"/>
      <c r="U178" s="101"/>
      <c r="V178" s="104"/>
      <c r="W178" s="133"/>
      <c r="X178" s="135"/>
      <c r="Y178" s="92"/>
      <c r="Z178" s="96"/>
      <c r="AA178" s="100"/>
      <c r="AB178" s="40"/>
      <c r="AC178" s="171"/>
      <c r="AD178" s="21"/>
      <c r="AE178" s="47"/>
      <c r="AF178" s="47"/>
      <c r="AG178" s="47"/>
      <c r="AH178" s="48"/>
      <c r="AI178" s="93"/>
      <c r="AJ178" s="97"/>
      <c r="AK178" s="101"/>
      <c r="AL178" s="104"/>
      <c r="AM178" s="134"/>
      <c r="AN178" s="136"/>
      <c r="AO178" s="92"/>
      <c r="AP178" s="96"/>
      <c r="AQ178" s="100"/>
      <c r="AR178" s="40"/>
      <c r="AS178" s="236"/>
      <c r="AT178" s="253"/>
      <c r="AU178" s="69"/>
      <c r="AV178" s="255"/>
      <c r="AW178" s="248"/>
      <c r="AX178" s="93"/>
      <c r="AY178" s="97"/>
      <c r="AZ178" s="101"/>
      <c r="BA178" s="104"/>
      <c r="BB178" s="133"/>
      <c r="BC178" s="135"/>
      <c r="BD178" s="92"/>
      <c r="BE178" s="96"/>
      <c r="BF178" s="100"/>
      <c r="BG178" s="40"/>
      <c r="BH178" s="171"/>
      <c r="BI178" s="74"/>
      <c r="BJ178" s="47"/>
      <c r="BK178" s="48"/>
      <c r="BL178" s="93"/>
      <c r="BM178" s="97"/>
      <c r="BN178" s="101"/>
      <c r="BO178" s="104"/>
      <c r="BP178" s="134"/>
      <c r="BQ178" s="136"/>
      <c r="BR178" s="92"/>
      <c r="BS178" s="96"/>
      <c r="BT178" s="100"/>
      <c r="BU178" s="40"/>
      <c r="BV178" s="176"/>
      <c r="BW178" s="69"/>
      <c r="BX178" s="70"/>
      <c r="BY178" s="51"/>
      <c r="BZ178" s="93"/>
      <c r="CA178" s="97"/>
      <c r="CB178" s="101"/>
      <c r="CC178" s="104"/>
      <c r="CD178" s="133"/>
      <c r="CE178" s="135"/>
      <c r="CF178" s="92"/>
      <c r="CG178" s="96"/>
      <c r="CH178" s="100"/>
      <c r="CI178" s="40"/>
      <c r="CJ178" s="180"/>
      <c r="CK178" s="74"/>
      <c r="CL178" s="47"/>
      <c r="CM178" s="48"/>
      <c r="CN178" s="93"/>
      <c r="CO178" s="97"/>
      <c r="CP178" s="101"/>
      <c r="CQ178" s="104"/>
      <c r="CR178" s="134"/>
      <c r="CS178" s="136"/>
      <c r="CT178" s="110"/>
      <c r="CU178" s="111"/>
      <c r="CV178" s="112"/>
      <c r="CW178" s="40"/>
      <c r="CX178" s="35"/>
    </row>
    <row r="179" spans="1:102" ht="15" customHeight="1">
      <c r="A179" s="42"/>
      <c r="B179" s="328"/>
      <c r="C179" s="207">
        <v>80</v>
      </c>
      <c r="D179" s="229">
        <f t="shared" si="191"/>
        <v>80</v>
      </c>
      <c r="E179" s="259" t="s">
        <v>124</v>
      </c>
      <c r="F179" s="260">
        <v>1969</v>
      </c>
      <c r="G179" s="230">
        <f t="shared" si="192"/>
        <v>1</v>
      </c>
      <c r="H179" s="230"/>
      <c r="I179" s="230">
        <f t="shared" si="189"/>
        <v>0</v>
      </c>
      <c r="J179" s="210">
        <f t="shared" si="173"/>
        <v>0</v>
      </c>
      <c r="K179" s="211">
        <f t="shared" si="217"/>
        <v>0</v>
      </c>
      <c r="L179" s="212">
        <f t="shared" si="193"/>
        <v>15</v>
      </c>
      <c r="M179" s="66"/>
      <c r="N179" s="163"/>
      <c r="O179" s="69"/>
      <c r="P179" s="217"/>
      <c r="Q179" s="70"/>
      <c r="R179" s="51"/>
      <c r="S179" s="93"/>
      <c r="T179" s="97"/>
      <c r="U179" s="101"/>
      <c r="V179" s="104"/>
      <c r="W179" s="133"/>
      <c r="X179" s="135"/>
      <c r="Y179" s="92"/>
      <c r="Z179" s="96"/>
      <c r="AA179" s="100"/>
      <c r="AB179" s="40"/>
      <c r="AC179" s="171"/>
      <c r="AD179" s="21"/>
      <c r="AE179" s="47"/>
      <c r="AF179" s="47"/>
      <c r="AG179" s="47"/>
      <c r="AH179" s="48"/>
      <c r="AI179" s="93"/>
      <c r="AJ179" s="97"/>
      <c r="AK179" s="101"/>
      <c r="AL179" s="104"/>
      <c r="AM179" s="134"/>
      <c r="AN179" s="136"/>
      <c r="AO179" s="92"/>
      <c r="AP179" s="96"/>
      <c r="AQ179" s="100"/>
      <c r="AR179" s="40"/>
      <c r="AS179" s="236"/>
      <c r="AT179" s="253"/>
      <c r="AU179" s="69"/>
      <c r="AV179" s="255"/>
      <c r="AW179" s="248"/>
      <c r="AX179" s="93"/>
      <c r="AY179" s="97"/>
      <c r="AZ179" s="101"/>
      <c r="BA179" s="104"/>
      <c r="BB179" s="133"/>
      <c r="BC179" s="135"/>
      <c r="BD179" s="92"/>
      <c r="BE179" s="96"/>
      <c r="BF179" s="100"/>
      <c r="BG179" s="40"/>
      <c r="BH179" s="171"/>
      <c r="BI179" s="74"/>
      <c r="BJ179" s="47"/>
      <c r="BK179" s="48"/>
      <c r="BL179" s="93"/>
      <c r="BM179" s="97"/>
      <c r="BN179" s="101"/>
      <c r="BO179" s="104"/>
      <c r="BP179" s="134"/>
      <c r="BQ179" s="136"/>
      <c r="BR179" s="92"/>
      <c r="BS179" s="96"/>
      <c r="BT179" s="100"/>
      <c r="BU179" s="40"/>
      <c r="BV179" s="176"/>
      <c r="BW179" s="69"/>
      <c r="BX179" s="70"/>
      <c r="BY179" s="51"/>
      <c r="BZ179" s="93"/>
      <c r="CA179" s="97"/>
      <c r="CB179" s="101"/>
      <c r="CC179" s="104"/>
      <c r="CD179" s="133"/>
      <c r="CE179" s="135"/>
      <c r="CF179" s="92"/>
      <c r="CG179" s="96"/>
      <c r="CH179" s="100"/>
      <c r="CI179" s="40"/>
      <c r="CJ179" s="180"/>
      <c r="CK179" s="74"/>
      <c r="CL179" s="47"/>
      <c r="CM179" s="48"/>
      <c r="CN179" s="93"/>
      <c r="CO179" s="97"/>
      <c r="CP179" s="101"/>
      <c r="CQ179" s="104"/>
      <c r="CR179" s="134"/>
      <c r="CS179" s="136"/>
      <c r="CT179" s="110"/>
      <c r="CU179" s="111"/>
      <c r="CV179" s="112"/>
      <c r="CW179" s="40"/>
      <c r="CX179" s="35"/>
    </row>
    <row r="180" spans="1:102" ht="15" customHeight="1">
      <c r="A180" s="42"/>
      <c r="B180" s="328"/>
      <c r="C180" s="207">
        <v>81</v>
      </c>
      <c r="D180" s="229">
        <f t="shared" si="191"/>
        <v>81</v>
      </c>
      <c r="E180" s="209" t="s">
        <v>84</v>
      </c>
      <c r="F180" s="207">
        <v>1974</v>
      </c>
      <c r="G180" s="230">
        <f t="shared" si="192"/>
        <v>1</v>
      </c>
      <c r="H180" s="230"/>
      <c r="I180" s="230">
        <f t="shared" si="189"/>
        <v>0</v>
      </c>
      <c r="J180" s="210">
        <f t="shared" si="173"/>
        <v>0</v>
      </c>
      <c r="K180" s="211">
        <f t="shared" si="217"/>
        <v>0</v>
      </c>
      <c r="L180" s="212">
        <f t="shared" si="193"/>
        <v>14</v>
      </c>
      <c r="M180" s="66"/>
      <c r="N180" s="163"/>
      <c r="O180" s="69"/>
      <c r="P180" s="217"/>
      <c r="Q180" s="70"/>
      <c r="R180" s="51"/>
      <c r="S180" s="93"/>
      <c r="T180" s="97"/>
      <c r="U180" s="101"/>
      <c r="V180" s="104"/>
      <c r="W180" s="133"/>
      <c r="X180" s="135"/>
      <c r="Y180" s="92"/>
      <c r="Z180" s="96"/>
      <c r="AA180" s="100"/>
      <c r="AB180" s="40"/>
      <c r="AC180" s="171"/>
      <c r="AD180" s="21"/>
      <c r="AE180" s="47"/>
      <c r="AF180" s="47"/>
      <c r="AG180" s="47"/>
      <c r="AH180" s="48"/>
      <c r="AI180" s="93"/>
      <c r="AJ180" s="97"/>
      <c r="AK180" s="101"/>
      <c r="AL180" s="104"/>
      <c r="AM180" s="134"/>
      <c r="AN180" s="136"/>
      <c r="AO180" s="92"/>
      <c r="AP180" s="96"/>
      <c r="AQ180" s="100"/>
      <c r="AR180" s="40"/>
      <c r="AS180" s="236"/>
      <c r="AT180" s="253"/>
      <c r="AU180" s="69"/>
      <c r="AV180" s="255"/>
      <c r="AW180" s="248"/>
      <c r="AX180" s="93"/>
      <c r="AY180" s="97"/>
      <c r="AZ180" s="101"/>
      <c r="BA180" s="104"/>
      <c r="BB180" s="133"/>
      <c r="BC180" s="135"/>
      <c r="BD180" s="92"/>
      <c r="BE180" s="96"/>
      <c r="BF180" s="100"/>
      <c r="BG180" s="40"/>
      <c r="BH180" s="171"/>
      <c r="BI180" s="74"/>
      <c r="BJ180" s="47"/>
      <c r="BK180" s="48"/>
      <c r="BL180" s="93"/>
      <c r="BM180" s="97"/>
      <c r="BN180" s="101"/>
      <c r="BO180" s="104"/>
      <c r="BP180" s="134"/>
      <c r="BQ180" s="136"/>
      <c r="BR180" s="92"/>
      <c r="BS180" s="96"/>
      <c r="BT180" s="100"/>
      <c r="BU180" s="40"/>
      <c r="BV180" s="176"/>
      <c r="BW180" s="69"/>
      <c r="BX180" s="70"/>
      <c r="BY180" s="51"/>
      <c r="BZ180" s="93"/>
      <c r="CA180" s="97"/>
      <c r="CB180" s="101"/>
      <c r="CC180" s="104"/>
      <c r="CD180" s="133"/>
      <c r="CE180" s="135"/>
      <c r="CF180" s="92"/>
      <c r="CG180" s="96"/>
      <c r="CH180" s="100"/>
      <c r="CI180" s="40"/>
      <c r="CJ180" s="180"/>
      <c r="CK180" s="74"/>
      <c r="CL180" s="47"/>
      <c r="CM180" s="48"/>
      <c r="CN180" s="93"/>
      <c r="CO180" s="97"/>
      <c r="CP180" s="101"/>
      <c r="CQ180" s="104"/>
      <c r="CR180" s="134"/>
      <c r="CS180" s="136"/>
      <c r="CT180" s="110"/>
      <c r="CU180" s="111"/>
      <c r="CV180" s="112"/>
      <c r="CW180" s="40"/>
      <c r="CX180" s="35"/>
    </row>
    <row r="181" spans="1:102" ht="15" customHeight="1">
      <c r="A181" s="42"/>
      <c r="B181" s="328"/>
      <c r="C181" s="207">
        <v>82</v>
      </c>
      <c r="D181" s="229">
        <f t="shared" si="191"/>
        <v>82</v>
      </c>
      <c r="E181" s="259" t="s">
        <v>125</v>
      </c>
      <c r="F181" s="260">
        <v>1976</v>
      </c>
      <c r="G181" s="230">
        <f t="shared" si="192"/>
        <v>1</v>
      </c>
      <c r="H181" s="230"/>
      <c r="I181" s="230">
        <f t="shared" si="189"/>
        <v>0</v>
      </c>
      <c r="J181" s="210">
        <f t="shared" si="173"/>
        <v>0</v>
      </c>
      <c r="K181" s="211">
        <f t="shared" si="217"/>
        <v>0</v>
      </c>
      <c r="L181" s="212">
        <f t="shared" si="193"/>
        <v>13</v>
      </c>
      <c r="M181" s="66"/>
      <c r="N181" s="163"/>
      <c r="O181" s="69"/>
      <c r="P181" s="217"/>
      <c r="Q181" s="70"/>
      <c r="R181" s="51"/>
      <c r="S181" s="93"/>
      <c r="T181" s="97"/>
      <c r="U181" s="101"/>
      <c r="V181" s="104"/>
      <c r="W181" s="133"/>
      <c r="X181" s="135"/>
      <c r="Y181" s="92"/>
      <c r="Z181" s="96"/>
      <c r="AA181" s="100"/>
      <c r="AB181" s="40"/>
      <c r="AC181" s="171"/>
      <c r="AD181" s="21"/>
      <c r="AE181" s="47"/>
      <c r="AF181" s="47"/>
      <c r="AG181" s="47"/>
      <c r="AH181" s="48"/>
      <c r="AI181" s="93"/>
      <c r="AJ181" s="97"/>
      <c r="AK181" s="101"/>
      <c r="AL181" s="104"/>
      <c r="AM181" s="134"/>
      <c r="AN181" s="136"/>
      <c r="AO181" s="92"/>
      <c r="AP181" s="96"/>
      <c r="AQ181" s="100"/>
      <c r="AR181" s="40"/>
      <c r="AS181" s="236"/>
      <c r="AT181" s="253"/>
      <c r="AU181" s="69"/>
      <c r="AV181" s="255"/>
      <c r="AW181" s="248"/>
      <c r="AX181" s="93"/>
      <c r="AY181" s="97"/>
      <c r="AZ181" s="101"/>
      <c r="BA181" s="104"/>
      <c r="BB181" s="133"/>
      <c r="BC181" s="135"/>
      <c r="BD181" s="92"/>
      <c r="BE181" s="96"/>
      <c r="BF181" s="100"/>
      <c r="BG181" s="40"/>
      <c r="BH181" s="171"/>
      <c r="BI181" s="74"/>
      <c r="BJ181" s="47"/>
      <c r="BK181" s="48"/>
      <c r="BL181" s="93"/>
      <c r="BM181" s="97"/>
      <c r="BN181" s="101"/>
      <c r="BO181" s="104"/>
      <c r="BP181" s="134"/>
      <c r="BQ181" s="136"/>
      <c r="BR181" s="92"/>
      <c r="BS181" s="96"/>
      <c r="BT181" s="100"/>
      <c r="BU181" s="40"/>
      <c r="BV181" s="176"/>
      <c r="BW181" s="69"/>
      <c r="BX181" s="70"/>
      <c r="BY181" s="51"/>
      <c r="BZ181" s="93"/>
      <c r="CA181" s="97"/>
      <c r="CB181" s="101"/>
      <c r="CC181" s="104"/>
      <c r="CD181" s="133"/>
      <c r="CE181" s="135"/>
      <c r="CF181" s="92"/>
      <c r="CG181" s="96"/>
      <c r="CH181" s="100"/>
      <c r="CI181" s="40"/>
      <c r="CJ181" s="180"/>
      <c r="CK181" s="74"/>
      <c r="CL181" s="47"/>
      <c r="CM181" s="48"/>
      <c r="CN181" s="93"/>
      <c r="CO181" s="97"/>
      <c r="CP181" s="101"/>
      <c r="CQ181" s="104"/>
      <c r="CR181" s="134"/>
      <c r="CS181" s="136"/>
      <c r="CT181" s="110"/>
      <c r="CU181" s="111"/>
      <c r="CV181" s="112"/>
      <c r="CW181" s="40"/>
      <c r="CX181" s="35"/>
    </row>
    <row r="182" spans="1:102" ht="15" customHeight="1">
      <c r="A182" s="42"/>
      <c r="B182" s="328"/>
      <c r="C182" s="207">
        <v>83</v>
      </c>
      <c r="D182" s="229">
        <f t="shared" si="191"/>
        <v>83</v>
      </c>
      <c r="E182" s="259" t="s">
        <v>126</v>
      </c>
      <c r="F182" s="260">
        <v>1978</v>
      </c>
      <c r="G182" s="230">
        <f t="shared" si="192"/>
        <v>1</v>
      </c>
      <c r="H182" s="230"/>
      <c r="I182" s="230">
        <f t="shared" si="189"/>
        <v>0</v>
      </c>
      <c r="J182" s="210">
        <f t="shared" si="173"/>
        <v>0</v>
      </c>
      <c r="K182" s="211">
        <f t="shared" si="217"/>
        <v>0</v>
      </c>
      <c r="L182" s="212">
        <f t="shared" si="193"/>
        <v>12</v>
      </c>
      <c r="M182" s="66"/>
      <c r="N182" s="163"/>
      <c r="O182" s="69"/>
      <c r="P182" s="217"/>
      <c r="Q182" s="70"/>
      <c r="R182" s="51"/>
      <c r="S182" s="93"/>
      <c r="T182" s="97"/>
      <c r="U182" s="101"/>
      <c r="V182" s="104"/>
      <c r="W182" s="133"/>
      <c r="X182" s="135"/>
      <c r="Y182" s="92"/>
      <c r="Z182" s="96"/>
      <c r="AA182" s="100"/>
      <c r="AB182" s="40"/>
      <c r="AC182" s="171"/>
      <c r="AD182" s="21"/>
      <c r="AE182" s="47"/>
      <c r="AF182" s="47"/>
      <c r="AG182" s="47"/>
      <c r="AH182" s="48"/>
      <c r="AI182" s="93"/>
      <c r="AJ182" s="97"/>
      <c r="AK182" s="101"/>
      <c r="AL182" s="104"/>
      <c r="AM182" s="134"/>
      <c r="AN182" s="136"/>
      <c r="AO182" s="92"/>
      <c r="AP182" s="96"/>
      <c r="AQ182" s="100"/>
      <c r="AR182" s="40"/>
      <c r="AS182" s="236"/>
      <c r="AT182" s="253"/>
      <c r="AU182" s="69"/>
      <c r="AV182" s="255"/>
      <c r="AW182" s="248"/>
      <c r="AX182" s="93"/>
      <c r="AY182" s="97"/>
      <c r="AZ182" s="101"/>
      <c r="BA182" s="104"/>
      <c r="BB182" s="133"/>
      <c r="BC182" s="135"/>
      <c r="BD182" s="92"/>
      <c r="BE182" s="96"/>
      <c r="BF182" s="100"/>
      <c r="BG182" s="40"/>
      <c r="BH182" s="171"/>
      <c r="BI182" s="74"/>
      <c r="BJ182" s="47"/>
      <c r="BK182" s="48"/>
      <c r="BL182" s="93"/>
      <c r="BM182" s="97"/>
      <c r="BN182" s="101"/>
      <c r="BO182" s="104"/>
      <c r="BP182" s="134"/>
      <c r="BQ182" s="136"/>
      <c r="BR182" s="92"/>
      <c r="BS182" s="96"/>
      <c r="BT182" s="100"/>
      <c r="BU182" s="40"/>
      <c r="BV182" s="176"/>
      <c r="BW182" s="69"/>
      <c r="BX182" s="70"/>
      <c r="BY182" s="51"/>
      <c r="BZ182" s="93"/>
      <c r="CA182" s="97"/>
      <c r="CB182" s="101"/>
      <c r="CC182" s="104"/>
      <c r="CD182" s="133"/>
      <c r="CE182" s="135"/>
      <c r="CF182" s="92"/>
      <c r="CG182" s="96"/>
      <c r="CH182" s="100"/>
      <c r="CI182" s="40"/>
      <c r="CJ182" s="180"/>
      <c r="CK182" s="74"/>
      <c r="CL182" s="47"/>
      <c r="CM182" s="48"/>
      <c r="CN182" s="93"/>
      <c r="CO182" s="97"/>
      <c r="CP182" s="101"/>
      <c r="CQ182" s="104"/>
      <c r="CR182" s="134"/>
      <c r="CS182" s="136"/>
      <c r="CT182" s="110"/>
      <c r="CU182" s="111"/>
      <c r="CV182" s="112"/>
      <c r="CW182" s="40"/>
      <c r="CX182" s="35"/>
    </row>
    <row r="183" spans="1:102" ht="15" customHeight="1">
      <c r="A183" s="42"/>
      <c r="B183" s="328"/>
      <c r="C183" s="207">
        <v>84</v>
      </c>
      <c r="D183" s="229">
        <f t="shared" si="191"/>
        <v>84</v>
      </c>
      <c r="E183" s="259" t="s">
        <v>127</v>
      </c>
      <c r="F183" s="260">
        <v>1979</v>
      </c>
      <c r="G183" s="230">
        <f t="shared" si="192"/>
        <v>1</v>
      </c>
      <c r="H183" s="230"/>
      <c r="I183" s="230">
        <f t="shared" si="189"/>
        <v>0</v>
      </c>
      <c r="J183" s="210">
        <f t="shared" si="173"/>
        <v>0</v>
      </c>
      <c r="K183" s="211">
        <f t="shared" si="217"/>
        <v>0</v>
      </c>
      <c r="L183" s="212">
        <f t="shared" si="193"/>
        <v>11</v>
      </c>
      <c r="M183" s="66"/>
      <c r="N183" s="163"/>
      <c r="O183" s="69"/>
      <c r="P183" s="217"/>
      <c r="Q183" s="70"/>
      <c r="R183" s="51"/>
      <c r="S183" s="93"/>
      <c r="T183" s="97"/>
      <c r="U183" s="101"/>
      <c r="V183" s="104"/>
      <c r="W183" s="133"/>
      <c r="X183" s="135"/>
      <c r="Y183" s="92"/>
      <c r="Z183" s="96"/>
      <c r="AA183" s="100"/>
      <c r="AB183" s="40"/>
      <c r="AC183" s="171"/>
      <c r="AD183" s="21"/>
      <c r="AE183" s="47"/>
      <c r="AF183" s="47"/>
      <c r="AG183" s="47"/>
      <c r="AH183" s="48"/>
      <c r="AI183" s="93"/>
      <c r="AJ183" s="97"/>
      <c r="AK183" s="101"/>
      <c r="AL183" s="104"/>
      <c r="AM183" s="134"/>
      <c r="AN183" s="136"/>
      <c r="AO183" s="92"/>
      <c r="AP183" s="96"/>
      <c r="AQ183" s="100"/>
      <c r="AR183" s="40"/>
      <c r="AS183" s="236"/>
      <c r="AT183" s="253"/>
      <c r="AU183" s="69"/>
      <c r="AV183" s="255"/>
      <c r="AW183" s="248"/>
      <c r="AX183" s="93"/>
      <c r="AY183" s="97"/>
      <c r="AZ183" s="101"/>
      <c r="BA183" s="104"/>
      <c r="BB183" s="133"/>
      <c r="BC183" s="135"/>
      <c r="BD183" s="92"/>
      <c r="BE183" s="96"/>
      <c r="BF183" s="100"/>
      <c r="BG183" s="40"/>
      <c r="BH183" s="171"/>
      <c r="BI183" s="74"/>
      <c r="BJ183" s="47"/>
      <c r="BK183" s="48"/>
      <c r="BL183" s="93"/>
      <c r="BM183" s="97"/>
      <c r="BN183" s="101"/>
      <c r="BO183" s="104"/>
      <c r="BP183" s="134"/>
      <c r="BQ183" s="136"/>
      <c r="BR183" s="92"/>
      <c r="BS183" s="96"/>
      <c r="BT183" s="100"/>
      <c r="BU183" s="40"/>
      <c r="BV183" s="176"/>
      <c r="BW183" s="69"/>
      <c r="BX183" s="70"/>
      <c r="BY183" s="51"/>
      <c r="BZ183" s="93"/>
      <c r="CA183" s="97"/>
      <c r="CB183" s="101"/>
      <c r="CC183" s="104"/>
      <c r="CD183" s="133"/>
      <c r="CE183" s="135"/>
      <c r="CF183" s="92"/>
      <c r="CG183" s="96"/>
      <c r="CH183" s="100"/>
      <c r="CI183" s="40"/>
      <c r="CJ183" s="180"/>
      <c r="CK183" s="74"/>
      <c r="CL183" s="47"/>
      <c r="CM183" s="48"/>
      <c r="CN183" s="93"/>
      <c r="CO183" s="97"/>
      <c r="CP183" s="101"/>
      <c r="CQ183" s="104"/>
      <c r="CR183" s="134"/>
      <c r="CS183" s="136"/>
      <c r="CT183" s="110"/>
      <c r="CU183" s="111"/>
      <c r="CV183" s="112"/>
      <c r="CW183" s="40"/>
      <c r="CX183" s="35"/>
    </row>
    <row r="184" spans="1:102" ht="15" customHeight="1">
      <c r="A184" s="42"/>
      <c r="B184" s="328"/>
      <c r="C184" s="207">
        <v>85</v>
      </c>
      <c r="D184" s="229">
        <f t="shared" si="191"/>
        <v>85</v>
      </c>
      <c r="E184" s="259" t="s">
        <v>128</v>
      </c>
      <c r="F184" s="260">
        <v>1973</v>
      </c>
      <c r="G184" s="230">
        <f t="shared" si="192"/>
        <v>1</v>
      </c>
      <c r="H184" s="230"/>
      <c r="I184" s="230">
        <f t="shared" si="189"/>
        <v>0</v>
      </c>
      <c r="J184" s="210">
        <f t="shared" ref="J184:J190" si="218">SUMIF($O$100:$O$192,E184,$S$100:$S$192)+SUMIF($AD$100:$AD$192,E184,$AI$100:$AI$192)+SUMIF($AT$100:$AT$192,E184,$AX$100:$AX$192)+SUMIF($BI$100:$BI$192,E184,$BL$100:$BL$192)+SUMIF($BW$100:$BW$192,E184,$BZ$100:$BZ$192)+SUMIF($CK$100:$CK$192,E184,$CN$100:$CN$192)</f>
        <v>0</v>
      </c>
      <c r="K184" s="211">
        <f t="shared" si="217"/>
        <v>0</v>
      </c>
      <c r="L184" s="212">
        <f t="shared" si="193"/>
        <v>9</v>
      </c>
      <c r="M184" s="66"/>
      <c r="N184" s="163"/>
      <c r="O184" s="69"/>
      <c r="P184" s="217"/>
      <c r="Q184" s="70"/>
      <c r="R184" s="51"/>
      <c r="S184" s="93"/>
      <c r="T184" s="97"/>
      <c r="U184" s="101"/>
      <c r="V184" s="104"/>
      <c r="W184" s="133"/>
      <c r="X184" s="135"/>
      <c r="Y184" s="92"/>
      <c r="Z184" s="96"/>
      <c r="AA184" s="100"/>
      <c r="AB184" s="40"/>
      <c r="AC184" s="171"/>
      <c r="AD184" s="21"/>
      <c r="AE184" s="47"/>
      <c r="AF184" s="47"/>
      <c r="AG184" s="47"/>
      <c r="AH184" s="48"/>
      <c r="AI184" s="93"/>
      <c r="AJ184" s="97"/>
      <c r="AK184" s="101"/>
      <c r="AL184" s="104"/>
      <c r="AM184" s="134"/>
      <c r="AN184" s="136"/>
      <c r="AO184" s="92"/>
      <c r="AP184" s="96"/>
      <c r="AQ184" s="100"/>
      <c r="AR184" s="40"/>
      <c r="AS184" s="236"/>
      <c r="AT184" s="253"/>
      <c r="AU184" s="69"/>
      <c r="AV184" s="255"/>
      <c r="AW184" s="248"/>
      <c r="AX184" s="93"/>
      <c r="AY184" s="97"/>
      <c r="AZ184" s="101"/>
      <c r="BA184" s="104"/>
      <c r="BB184" s="133"/>
      <c r="BC184" s="135"/>
      <c r="BD184" s="92"/>
      <c r="BE184" s="96"/>
      <c r="BF184" s="100"/>
      <c r="BG184" s="40"/>
      <c r="BH184" s="171"/>
      <c r="BI184" s="74"/>
      <c r="BJ184" s="47"/>
      <c r="BK184" s="48"/>
      <c r="BL184" s="93"/>
      <c r="BM184" s="97"/>
      <c r="BN184" s="101"/>
      <c r="BO184" s="104"/>
      <c r="BP184" s="134"/>
      <c r="BQ184" s="136"/>
      <c r="BR184" s="92"/>
      <c r="BS184" s="96"/>
      <c r="BT184" s="100"/>
      <c r="BU184" s="40"/>
      <c r="BV184" s="176"/>
      <c r="BW184" s="69"/>
      <c r="BX184" s="70"/>
      <c r="BY184" s="51"/>
      <c r="BZ184" s="93"/>
      <c r="CA184" s="97"/>
      <c r="CB184" s="101"/>
      <c r="CC184" s="104"/>
      <c r="CD184" s="133"/>
      <c r="CE184" s="135"/>
      <c r="CF184" s="92"/>
      <c r="CG184" s="96"/>
      <c r="CH184" s="100"/>
      <c r="CI184" s="40"/>
      <c r="CJ184" s="180"/>
      <c r="CK184" s="74"/>
      <c r="CL184" s="47"/>
      <c r="CM184" s="48"/>
      <c r="CN184" s="93"/>
      <c r="CO184" s="97"/>
      <c r="CP184" s="101"/>
      <c r="CQ184" s="104"/>
      <c r="CR184" s="134"/>
      <c r="CS184" s="136"/>
      <c r="CT184" s="110"/>
      <c r="CU184" s="111"/>
      <c r="CV184" s="112"/>
      <c r="CW184" s="40"/>
      <c r="CX184" s="35"/>
    </row>
    <row r="185" spans="1:102" ht="15" customHeight="1">
      <c r="A185" s="42"/>
      <c r="B185" s="328"/>
      <c r="C185" s="207">
        <v>86</v>
      </c>
      <c r="D185" s="229">
        <f t="shared" si="191"/>
        <v>86</v>
      </c>
      <c r="E185" s="259" t="s">
        <v>129</v>
      </c>
      <c r="F185" s="260">
        <v>1981</v>
      </c>
      <c r="G185" s="230">
        <f t="shared" si="192"/>
        <v>1</v>
      </c>
      <c r="H185" s="230"/>
      <c r="I185" s="230">
        <f t="shared" si="189"/>
        <v>0</v>
      </c>
      <c r="J185" s="210">
        <f t="shared" si="218"/>
        <v>0</v>
      </c>
      <c r="K185" s="211">
        <f t="shared" si="217"/>
        <v>0</v>
      </c>
      <c r="L185" s="212">
        <f t="shared" si="193"/>
        <v>8</v>
      </c>
      <c r="M185" s="66"/>
      <c r="N185" s="163"/>
      <c r="O185" s="69"/>
      <c r="P185" s="217"/>
      <c r="Q185" s="70"/>
      <c r="R185" s="51"/>
      <c r="S185" s="93"/>
      <c r="T185" s="97"/>
      <c r="U185" s="101"/>
      <c r="V185" s="104"/>
      <c r="W185" s="133"/>
      <c r="X185" s="135"/>
      <c r="Y185" s="92"/>
      <c r="Z185" s="96"/>
      <c r="AA185" s="100"/>
      <c r="AB185" s="40"/>
      <c r="AC185" s="171"/>
      <c r="AD185" s="21"/>
      <c r="AE185" s="47"/>
      <c r="AF185" s="47"/>
      <c r="AG185" s="47"/>
      <c r="AH185" s="48"/>
      <c r="AI185" s="93"/>
      <c r="AJ185" s="97"/>
      <c r="AK185" s="101"/>
      <c r="AL185" s="104"/>
      <c r="AM185" s="134"/>
      <c r="AN185" s="136"/>
      <c r="AO185" s="92"/>
      <c r="AP185" s="96"/>
      <c r="AQ185" s="100"/>
      <c r="AR185" s="40"/>
      <c r="AS185" s="236"/>
      <c r="AT185" s="253"/>
      <c r="AU185" s="69"/>
      <c r="AV185" s="255"/>
      <c r="AW185" s="248"/>
      <c r="AX185" s="93"/>
      <c r="AY185" s="97"/>
      <c r="AZ185" s="101"/>
      <c r="BA185" s="104"/>
      <c r="BB185" s="133"/>
      <c r="BC185" s="135"/>
      <c r="BD185" s="92"/>
      <c r="BE185" s="96"/>
      <c r="BF185" s="100"/>
      <c r="BG185" s="40"/>
      <c r="BH185" s="171"/>
      <c r="BI185" s="74"/>
      <c r="BJ185" s="47"/>
      <c r="BK185" s="48"/>
      <c r="BL185" s="93"/>
      <c r="BM185" s="97"/>
      <c r="BN185" s="101"/>
      <c r="BO185" s="104"/>
      <c r="BP185" s="134"/>
      <c r="BQ185" s="136"/>
      <c r="BR185" s="92"/>
      <c r="BS185" s="96"/>
      <c r="BT185" s="100"/>
      <c r="BU185" s="40"/>
      <c r="BV185" s="176"/>
      <c r="BW185" s="69"/>
      <c r="BX185" s="70"/>
      <c r="BY185" s="51"/>
      <c r="BZ185" s="93"/>
      <c r="CA185" s="97"/>
      <c r="CB185" s="101"/>
      <c r="CC185" s="104"/>
      <c r="CD185" s="133"/>
      <c r="CE185" s="135"/>
      <c r="CF185" s="92"/>
      <c r="CG185" s="96"/>
      <c r="CH185" s="100"/>
      <c r="CI185" s="40"/>
      <c r="CJ185" s="180"/>
      <c r="CK185" s="74"/>
      <c r="CL185" s="47"/>
      <c r="CM185" s="48"/>
      <c r="CN185" s="93"/>
      <c r="CO185" s="97"/>
      <c r="CP185" s="101"/>
      <c r="CQ185" s="104"/>
      <c r="CR185" s="134"/>
      <c r="CS185" s="136"/>
      <c r="CT185" s="110"/>
      <c r="CU185" s="111"/>
      <c r="CV185" s="112"/>
      <c r="CW185" s="40"/>
      <c r="CX185" s="35"/>
    </row>
    <row r="186" spans="1:102" ht="15" customHeight="1">
      <c r="A186" s="42"/>
      <c r="B186" s="328"/>
      <c r="C186" s="207">
        <v>87</v>
      </c>
      <c r="D186" s="229">
        <f t="shared" si="191"/>
        <v>87</v>
      </c>
      <c r="E186" s="259" t="s">
        <v>130</v>
      </c>
      <c r="F186" s="260">
        <v>1974</v>
      </c>
      <c r="G186" s="230">
        <f t="shared" si="192"/>
        <v>1</v>
      </c>
      <c r="H186" s="230"/>
      <c r="I186" s="230">
        <f t="shared" si="189"/>
        <v>0</v>
      </c>
      <c r="J186" s="210">
        <f t="shared" si="218"/>
        <v>0</v>
      </c>
      <c r="K186" s="211">
        <f t="shared" si="217"/>
        <v>0</v>
      </c>
      <c r="L186" s="212">
        <f t="shared" si="193"/>
        <v>5</v>
      </c>
      <c r="M186" s="66"/>
      <c r="N186" s="163"/>
      <c r="O186" s="69"/>
      <c r="P186" s="217"/>
      <c r="Q186" s="70"/>
      <c r="R186" s="51"/>
      <c r="S186" s="93"/>
      <c r="T186" s="97"/>
      <c r="U186" s="101"/>
      <c r="V186" s="104"/>
      <c r="W186" s="133"/>
      <c r="X186" s="135"/>
      <c r="Y186" s="92"/>
      <c r="Z186" s="96"/>
      <c r="AA186" s="100"/>
      <c r="AB186" s="40"/>
      <c r="AC186" s="171"/>
      <c r="AD186" s="21"/>
      <c r="AE186" s="47"/>
      <c r="AF186" s="47"/>
      <c r="AG186" s="47"/>
      <c r="AH186" s="48"/>
      <c r="AI186" s="93"/>
      <c r="AJ186" s="97"/>
      <c r="AK186" s="101"/>
      <c r="AL186" s="104"/>
      <c r="AM186" s="134"/>
      <c r="AN186" s="136"/>
      <c r="AO186" s="92"/>
      <c r="AP186" s="96"/>
      <c r="AQ186" s="100"/>
      <c r="AR186" s="40"/>
      <c r="AS186" s="236"/>
      <c r="AT186" s="253"/>
      <c r="AU186" s="69"/>
      <c r="AV186" s="255"/>
      <c r="AW186" s="248"/>
      <c r="AX186" s="93"/>
      <c r="AY186" s="97"/>
      <c r="AZ186" s="101"/>
      <c r="BA186" s="104"/>
      <c r="BB186" s="133"/>
      <c r="BC186" s="135"/>
      <c r="BD186" s="92"/>
      <c r="BE186" s="96"/>
      <c r="BF186" s="100"/>
      <c r="BG186" s="40"/>
      <c r="BH186" s="171"/>
      <c r="BI186" s="74"/>
      <c r="BJ186" s="47"/>
      <c r="BK186" s="48"/>
      <c r="BL186" s="93"/>
      <c r="BM186" s="97"/>
      <c r="BN186" s="101"/>
      <c r="BO186" s="104"/>
      <c r="BP186" s="134"/>
      <c r="BQ186" s="136"/>
      <c r="BR186" s="92"/>
      <c r="BS186" s="96"/>
      <c r="BT186" s="100"/>
      <c r="BU186" s="40"/>
      <c r="BV186" s="176"/>
      <c r="BW186" s="69"/>
      <c r="BX186" s="70"/>
      <c r="BY186" s="51"/>
      <c r="BZ186" s="93"/>
      <c r="CA186" s="97"/>
      <c r="CB186" s="101"/>
      <c r="CC186" s="104"/>
      <c r="CD186" s="133"/>
      <c r="CE186" s="135"/>
      <c r="CF186" s="92"/>
      <c r="CG186" s="96"/>
      <c r="CH186" s="100"/>
      <c r="CI186" s="40"/>
      <c r="CJ186" s="180"/>
      <c r="CK186" s="74"/>
      <c r="CL186" s="47"/>
      <c r="CM186" s="48"/>
      <c r="CN186" s="93"/>
      <c r="CO186" s="97"/>
      <c r="CP186" s="101"/>
      <c r="CQ186" s="104"/>
      <c r="CR186" s="134"/>
      <c r="CS186" s="136"/>
      <c r="CT186" s="110"/>
      <c r="CU186" s="111"/>
      <c r="CV186" s="112"/>
      <c r="CW186" s="40"/>
      <c r="CX186" s="35"/>
    </row>
    <row r="187" spans="1:102" ht="15" customHeight="1">
      <c r="A187" s="42"/>
      <c r="B187" s="328"/>
      <c r="C187" s="207">
        <v>88</v>
      </c>
      <c r="D187" s="229">
        <f t="shared" si="191"/>
        <v>88</v>
      </c>
      <c r="E187" s="259" t="s">
        <v>131</v>
      </c>
      <c r="F187" s="260">
        <v>1975</v>
      </c>
      <c r="G187" s="230">
        <f t="shared" si="192"/>
        <v>1</v>
      </c>
      <c r="H187" s="230"/>
      <c r="I187" s="230">
        <f t="shared" si="189"/>
        <v>0</v>
      </c>
      <c r="J187" s="210">
        <f t="shared" si="218"/>
        <v>0</v>
      </c>
      <c r="K187" s="211">
        <f t="shared" si="217"/>
        <v>0</v>
      </c>
      <c r="L187" s="212">
        <f t="shared" si="193"/>
        <v>4</v>
      </c>
      <c r="M187" s="66"/>
      <c r="N187" s="163"/>
      <c r="O187" s="69"/>
      <c r="P187" s="217"/>
      <c r="Q187" s="70"/>
      <c r="R187" s="51"/>
      <c r="S187" s="93"/>
      <c r="T187" s="97"/>
      <c r="U187" s="101"/>
      <c r="V187" s="104"/>
      <c r="W187" s="133"/>
      <c r="X187" s="135"/>
      <c r="Y187" s="92"/>
      <c r="Z187" s="96"/>
      <c r="AA187" s="100"/>
      <c r="AB187" s="40"/>
      <c r="AC187" s="171"/>
      <c r="AD187" s="21"/>
      <c r="AE187" s="47"/>
      <c r="AF187" s="47"/>
      <c r="AG187" s="47"/>
      <c r="AH187" s="48"/>
      <c r="AI187" s="93"/>
      <c r="AJ187" s="97"/>
      <c r="AK187" s="101"/>
      <c r="AL187" s="104"/>
      <c r="AM187" s="134"/>
      <c r="AN187" s="136"/>
      <c r="AO187" s="92"/>
      <c r="AP187" s="96"/>
      <c r="AQ187" s="100"/>
      <c r="AR187" s="40"/>
      <c r="AS187" s="236"/>
      <c r="AT187" s="253"/>
      <c r="AU187" s="69"/>
      <c r="AV187" s="255"/>
      <c r="AW187" s="248"/>
      <c r="AX187" s="93"/>
      <c r="AY187" s="97"/>
      <c r="AZ187" s="101"/>
      <c r="BA187" s="104"/>
      <c r="BB187" s="133"/>
      <c r="BC187" s="135"/>
      <c r="BD187" s="92"/>
      <c r="BE187" s="96"/>
      <c r="BF187" s="100"/>
      <c r="BG187" s="40"/>
      <c r="BH187" s="171"/>
      <c r="BI187" s="74"/>
      <c r="BJ187" s="47"/>
      <c r="BK187" s="48"/>
      <c r="BL187" s="93"/>
      <c r="BM187" s="97"/>
      <c r="BN187" s="101"/>
      <c r="BO187" s="104"/>
      <c r="BP187" s="134"/>
      <c r="BQ187" s="136"/>
      <c r="BR187" s="92"/>
      <c r="BS187" s="96"/>
      <c r="BT187" s="100"/>
      <c r="BU187" s="40"/>
      <c r="BV187" s="176"/>
      <c r="BW187" s="69"/>
      <c r="BX187" s="70"/>
      <c r="BY187" s="51"/>
      <c r="BZ187" s="93"/>
      <c r="CA187" s="97"/>
      <c r="CB187" s="101"/>
      <c r="CC187" s="104"/>
      <c r="CD187" s="133"/>
      <c r="CE187" s="135"/>
      <c r="CF187" s="92"/>
      <c r="CG187" s="96"/>
      <c r="CH187" s="100"/>
      <c r="CI187" s="40"/>
      <c r="CJ187" s="180"/>
      <c r="CK187" s="74"/>
      <c r="CL187" s="47"/>
      <c r="CM187" s="48"/>
      <c r="CN187" s="93"/>
      <c r="CO187" s="97"/>
      <c r="CP187" s="101"/>
      <c r="CQ187" s="104"/>
      <c r="CR187" s="134"/>
      <c r="CS187" s="136"/>
      <c r="CT187" s="110"/>
      <c r="CU187" s="111"/>
      <c r="CV187" s="112"/>
      <c r="CW187" s="40"/>
      <c r="CX187" s="35"/>
    </row>
    <row r="188" spans="1:102" ht="15" customHeight="1">
      <c r="A188" s="42"/>
      <c r="B188" s="328"/>
      <c r="C188" s="207">
        <v>89</v>
      </c>
      <c r="D188" s="229">
        <f t="shared" si="191"/>
        <v>89</v>
      </c>
      <c r="E188" s="261" t="s">
        <v>86</v>
      </c>
      <c r="F188" s="207">
        <v>1967</v>
      </c>
      <c r="G188" s="230">
        <f t="shared" si="192"/>
        <v>1</v>
      </c>
      <c r="H188" s="230"/>
      <c r="I188" s="230">
        <f t="shared" si="189"/>
        <v>0</v>
      </c>
      <c r="J188" s="210">
        <f t="shared" si="218"/>
        <v>0</v>
      </c>
      <c r="K188" s="211">
        <f t="shared" si="217"/>
        <v>0</v>
      </c>
      <c r="L188" s="212">
        <f t="shared" si="193"/>
        <v>3</v>
      </c>
      <c r="M188" s="66"/>
      <c r="N188" s="163"/>
      <c r="O188" s="69"/>
      <c r="P188" s="217"/>
      <c r="Q188" s="70"/>
      <c r="R188" s="51"/>
      <c r="S188" s="93"/>
      <c r="T188" s="97"/>
      <c r="U188" s="101"/>
      <c r="V188" s="104"/>
      <c r="W188" s="133"/>
      <c r="X188" s="135"/>
      <c r="Y188" s="92"/>
      <c r="Z188" s="96"/>
      <c r="AA188" s="100"/>
      <c r="AB188" s="40"/>
      <c r="AC188" s="171"/>
      <c r="AD188" s="21"/>
      <c r="AE188" s="47"/>
      <c r="AF188" s="47"/>
      <c r="AG188" s="47"/>
      <c r="AH188" s="48"/>
      <c r="AI188" s="93"/>
      <c r="AJ188" s="97"/>
      <c r="AK188" s="101"/>
      <c r="AL188" s="104"/>
      <c r="AM188" s="134"/>
      <c r="AN188" s="136"/>
      <c r="AO188" s="92"/>
      <c r="AP188" s="96"/>
      <c r="AQ188" s="100"/>
      <c r="AR188" s="40"/>
      <c r="AS188" s="236"/>
      <c r="AT188" s="253"/>
      <c r="AU188" s="69"/>
      <c r="AV188" s="255"/>
      <c r="AW188" s="248"/>
      <c r="AX188" s="93"/>
      <c r="AY188" s="97"/>
      <c r="AZ188" s="101"/>
      <c r="BA188" s="104"/>
      <c r="BB188" s="133"/>
      <c r="BC188" s="135"/>
      <c r="BD188" s="92"/>
      <c r="BE188" s="96"/>
      <c r="BF188" s="100"/>
      <c r="BG188" s="40"/>
      <c r="BH188" s="171"/>
      <c r="BI188" s="74"/>
      <c r="BJ188" s="47"/>
      <c r="BK188" s="48"/>
      <c r="BL188" s="93"/>
      <c r="BM188" s="97"/>
      <c r="BN188" s="101"/>
      <c r="BO188" s="104"/>
      <c r="BP188" s="134"/>
      <c r="BQ188" s="136"/>
      <c r="BR188" s="92"/>
      <c r="BS188" s="96"/>
      <c r="BT188" s="100"/>
      <c r="BU188" s="40"/>
      <c r="BV188" s="176"/>
      <c r="BW188" s="69"/>
      <c r="BX188" s="70"/>
      <c r="BY188" s="51"/>
      <c r="BZ188" s="93"/>
      <c r="CA188" s="97"/>
      <c r="CB188" s="101"/>
      <c r="CC188" s="104"/>
      <c r="CD188" s="133"/>
      <c r="CE188" s="135"/>
      <c r="CF188" s="92"/>
      <c r="CG188" s="96"/>
      <c r="CH188" s="100"/>
      <c r="CI188" s="40"/>
      <c r="CJ188" s="180"/>
      <c r="CK188" s="74"/>
      <c r="CL188" s="47"/>
      <c r="CM188" s="48"/>
      <c r="CN188" s="93"/>
      <c r="CO188" s="97"/>
      <c r="CP188" s="101"/>
      <c r="CQ188" s="104"/>
      <c r="CR188" s="134"/>
      <c r="CS188" s="136"/>
      <c r="CT188" s="110"/>
      <c r="CU188" s="111"/>
      <c r="CV188" s="112"/>
      <c r="CW188" s="40"/>
      <c r="CX188" s="35"/>
    </row>
    <row r="189" spans="1:102" ht="15" customHeight="1">
      <c r="A189" s="42"/>
      <c r="B189" s="328"/>
      <c r="C189" s="207">
        <v>90</v>
      </c>
      <c r="D189" s="229">
        <f t="shared" si="191"/>
        <v>90</v>
      </c>
      <c r="E189" s="259" t="s">
        <v>132</v>
      </c>
      <c r="F189" s="260">
        <v>1988</v>
      </c>
      <c r="G189" s="230">
        <f t="shared" si="192"/>
        <v>1</v>
      </c>
      <c r="H189" s="230"/>
      <c r="I189" s="230">
        <f t="shared" si="189"/>
        <v>0</v>
      </c>
      <c r="J189" s="210">
        <f t="shared" si="218"/>
        <v>0</v>
      </c>
      <c r="K189" s="211">
        <f t="shared" si="217"/>
        <v>0</v>
      </c>
      <c r="L189" s="212">
        <f t="shared" si="193"/>
        <v>2</v>
      </c>
      <c r="M189" s="66"/>
      <c r="N189" s="163"/>
      <c r="O189" s="69"/>
      <c r="P189" s="217"/>
      <c r="Q189" s="70"/>
      <c r="R189" s="51"/>
      <c r="S189" s="93"/>
      <c r="T189" s="97"/>
      <c r="U189" s="101"/>
      <c r="V189" s="104"/>
      <c r="W189" s="133"/>
      <c r="X189" s="135"/>
      <c r="Y189" s="92"/>
      <c r="Z189" s="96"/>
      <c r="AA189" s="100"/>
      <c r="AB189" s="40"/>
      <c r="AC189" s="171"/>
      <c r="AD189" s="21"/>
      <c r="AE189" s="47"/>
      <c r="AF189" s="47"/>
      <c r="AG189" s="47"/>
      <c r="AH189" s="48"/>
      <c r="AI189" s="93"/>
      <c r="AJ189" s="97"/>
      <c r="AK189" s="101"/>
      <c r="AL189" s="104"/>
      <c r="AM189" s="134"/>
      <c r="AN189" s="136"/>
      <c r="AO189" s="92"/>
      <c r="AP189" s="96"/>
      <c r="AQ189" s="100"/>
      <c r="AR189" s="40"/>
      <c r="AS189" s="236"/>
      <c r="AT189" s="253"/>
      <c r="AU189" s="69"/>
      <c r="AV189" s="255"/>
      <c r="AW189" s="248"/>
      <c r="AX189" s="93"/>
      <c r="AY189" s="97"/>
      <c r="AZ189" s="101"/>
      <c r="BA189" s="104"/>
      <c r="BB189" s="133"/>
      <c r="BC189" s="135"/>
      <c r="BD189" s="92"/>
      <c r="BE189" s="96"/>
      <c r="BF189" s="100"/>
      <c r="BG189" s="40"/>
      <c r="BH189" s="171"/>
      <c r="BI189" s="74"/>
      <c r="BJ189" s="47"/>
      <c r="BK189" s="48"/>
      <c r="BL189" s="93"/>
      <c r="BM189" s="97"/>
      <c r="BN189" s="101"/>
      <c r="BO189" s="104"/>
      <c r="BP189" s="134"/>
      <c r="BQ189" s="136"/>
      <c r="BR189" s="92"/>
      <c r="BS189" s="96"/>
      <c r="BT189" s="100"/>
      <c r="BU189" s="40"/>
      <c r="BV189" s="176"/>
      <c r="BW189" s="69"/>
      <c r="BX189" s="70"/>
      <c r="BY189" s="51"/>
      <c r="BZ189" s="93"/>
      <c r="CA189" s="97"/>
      <c r="CB189" s="101"/>
      <c r="CC189" s="104"/>
      <c r="CD189" s="133"/>
      <c r="CE189" s="135"/>
      <c r="CF189" s="92"/>
      <c r="CG189" s="96"/>
      <c r="CH189" s="100"/>
      <c r="CI189" s="40"/>
      <c r="CJ189" s="180"/>
      <c r="CK189" s="74"/>
      <c r="CL189" s="47"/>
      <c r="CM189" s="48"/>
      <c r="CN189" s="93"/>
      <c r="CO189" s="97"/>
      <c r="CP189" s="101"/>
      <c r="CQ189" s="104"/>
      <c r="CR189" s="134"/>
      <c r="CS189" s="136"/>
      <c r="CT189" s="110"/>
      <c r="CU189" s="111"/>
      <c r="CV189" s="112"/>
      <c r="CW189" s="40"/>
      <c r="CX189" s="35"/>
    </row>
    <row r="190" spans="1:102" ht="15" customHeight="1">
      <c r="A190" s="42"/>
      <c r="B190" s="328"/>
      <c r="C190" s="207">
        <v>91</v>
      </c>
      <c r="D190" s="229">
        <f t="shared" si="191"/>
        <v>91</v>
      </c>
      <c r="E190" s="259" t="s">
        <v>133</v>
      </c>
      <c r="F190" s="260">
        <v>1976</v>
      </c>
      <c r="G190" s="230">
        <f t="shared" si="192"/>
        <v>1</v>
      </c>
      <c r="H190" s="230"/>
      <c r="I190" s="230">
        <f t="shared" si="189"/>
        <v>0</v>
      </c>
      <c r="J190" s="210">
        <f t="shared" si="218"/>
        <v>0</v>
      </c>
      <c r="K190" s="211">
        <f t="shared" si="217"/>
        <v>0</v>
      </c>
      <c r="L190" s="212">
        <f t="shared" si="193"/>
        <v>1</v>
      </c>
      <c r="M190" s="66"/>
      <c r="N190" s="163"/>
      <c r="O190" s="69"/>
      <c r="P190" s="217"/>
      <c r="Q190" s="70"/>
      <c r="R190" s="51"/>
      <c r="S190" s="93"/>
      <c r="T190" s="97"/>
      <c r="U190" s="101"/>
      <c r="V190" s="104"/>
      <c r="W190" s="133"/>
      <c r="X190" s="135"/>
      <c r="Y190" s="92"/>
      <c r="Z190" s="96"/>
      <c r="AA190" s="100"/>
      <c r="AB190" s="40"/>
      <c r="AC190" s="171"/>
      <c r="AD190" s="21"/>
      <c r="AE190" s="47"/>
      <c r="AF190" s="47"/>
      <c r="AG190" s="47"/>
      <c r="AH190" s="48"/>
      <c r="AI190" s="93"/>
      <c r="AJ190" s="97"/>
      <c r="AK190" s="101"/>
      <c r="AL190" s="104"/>
      <c r="AM190" s="134"/>
      <c r="AN190" s="136"/>
      <c r="AO190" s="92"/>
      <c r="AP190" s="96"/>
      <c r="AQ190" s="100"/>
      <c r="AR190" s="40"/>
      <c r="AS190" s="236"/>
      <c r="AT190" s="253"/>
      <c r="AU190" s="69"/>
      <c r="AV190" s="255"/>
      <c r="AW190" s="248"/>
      <c r="AX190" s="93"/>
      <c r="AY190" s="97"/>
      <c r="AZ190" s="101"/>
      <c r="BA190" s="104"/>
      <c r="BB190" s="133"/>
      <c r="BC190" s="135"/>
      <c r="BD190" s="92"/>
      <c r="BE190" s="96"/>
      <c r="BF190" s="100"/>
      <c r="BG190" s="40"/>
      <c r="BH190" s="171"/>
      <c r="BI190" s="74"/>
      <c r="BJ190" s="47"/>
      <c r="BK190" s="48"/>
      <c r="BL190" s="93"/>
      <c r="BM190" s="97"/>
      <c r="BN190" s="101"/>
      <c r="BO190" s="104"/>
      <c r="BP190" s="134"/>
      <c r="BQ190" s="136"/>
      <c r="BR190" s="92"/>
      <c r="BS190" s="96"/>
      <c r="BT190" s="100"/>
      <c r="BU190" s="40"/>
      <c r="BV190" s="176"/>
      <c r="BW190" s="69"/>
      <c r="BX190" s="70"/>
      <c r="BY190" s="51"/>
      <c r="BZ190" s="93"/>
      <c r="CA190" s="97"/>
      <c r="CB190" s="101"/>
      <c r="CC190" s="104"/>
      <c r="CD190" s="133"/>
      <c r="CE190" s="135"/>
      <c r="CF190" s="92"/>
      <c r="CG190" s="96"/>
      <c r="CH190" s="100"/>
      <c r="CI190" s="40"/>
      <c r="CJ190" s="180"/>
      <c r="CK190" s="74"/>
      <c r="CL190" s="47"/>
      <c r="CM190" s="48"/>
      <c r="CN190" s="93"/>
      <c r="CO190" s="97"/>
      <c r="CP190" s="101"/>
      <c r="CQ190" s="104"/>
      <c r="CR190" s="134"/>
      <c r="CS190" s="136"/>
      <c r="CT190" s="110"/>
      <c r="CU190" s="111"/>
      <c r="CV190" s="112"/>
      <c r="CW190" s="40"/>
      <c r="CX190" s="35"/>
    </row>
    <row r="191" spans="1:102" ht="15" customHeight="1" thickBot="1">
      <c r="A191" s="42"/>
      <c r="B191" s="328"/>
      <c r="C191" s="207">
        <v>84</v>
      </c>
      <c r="D191" s="229" t="str">
        <f t="shared" si="191"/>
        <v/>
      </c>
      <c r="E191" s="223"/>
      <c r="F191" s="230"/>
      <c r="G191" s="230"/>
      <c r="H191" s="230"/>
      <c r="I191" s="230"/>
      <c r="J191" s="210"/>
      <c r="K191" s="211"/>
      <c r="L191" s="212"/>
      <c r="M191" s="66"/>
      <c r="N191" s="163" t="str">
        <f t="shared" ref="N191" si="219">IF(O191="","",C191)</f>
        <v/>
      </c>
      <c r="O191" s="69"/>
      <c r="P191" s="217"/>
      <c r="Q191" s="70"/>
      <c r="R191" s="51" t="str">
        <f t="shared" ref="R191" si="220">IF(S191&gt;0,S191,IF(T191&gt;0,T191,IF(U191&gt;0,U191,"")))</f>
        <v/>
      </c>
      <c r="S191" s="93"/>
      <c r="T191" s="97" t="str">
        <f>IF(ISNUMBER(#REF!)=FALSE,"",SUM(V$73:$V191))</f>
        <v/>
      </c>
      <c r="U191" s="101" t="str">
        <f>IF(ISNUMBER(N191)=FALSE,"",SUM(V$145:$V280))</f>
        <v/>
      </c>
      <c r="V191" s="104" t="str">
        <f t="shared" ref="V191" si="221">IF(ISNUMBER(N191)=FALSE,"",1)</f>
        <v/>
      </c>
      <c r="W191" s="133" t="str">
        <f>IF(ISNUMBER(N191)=FALSE,"",SUMIF($E$100:$E$191,O191,$D$100:$D$191))</f>
        <v/>
      </c>
      <c r="X191" s="135" t="str">
        <f>IF(ISNUMBER(N191)=FALSE,"",SUMIF($E$100:$E$191,O191,$I$100:$I$191))</f>
        <v/>
      </c>
      <c r="Y191" s="92">
        <f>SUMIF($O$29:$O$98,O191,$S$29:$S$98)</f>
        <v>0</v>
      </c>
      <c r="Z191" s="96">
        <f>SUMIF($O$29:$O$98,O191,$T$29:$T$98)</f>
        <v>0</v>
      </c>
      <c r="AA191" s="100">
        <f>SUMIF($O$29:$O$98,O191,$U$29:$U$98)</f>
        <v>0</v>
      </c>
      <c r="AB191" s="40"/>
      <c r="AC191" s="171" t="str">
        <f t="shared" ref="AC191" si="222">IF(AD191="","",C191)</f>
        <v/>
      </c>
      <c r="AD191" s="21"/>
      <c r="AE191" s="47"/>
      <c r="AF191" s="47"/>
      <c r="AG191" s="47"/>
      <c r="AH191" s="48" t="str">
        <f t="shared" ref="AH191" si="223">IF(AI191&gt;0,AI191,IF(AJ191&gt;0,AJ191,IF(AK191&gt;0,AK191,"")))</f>
        <v/>
      </c>
      <c r="AI191" s="93"/>
      <c r="AJ191" s="97"/>
      <c r="AK191" s="101" t="str">
        <f>IF(ISNUMBER(AC191)=FALSE,"",SUM(AL191:$AL$191))</f>
        <v/>
      </c>
      <c r="AL191" s="104" t="str">
        <f t="shared" si="186"/>
        <v/>
      </c>
      <c r="AM191" s="134" t="str">
        <f>IF(ISNUMBER(AC191)=FALSE,"",SUMIF($E$100:$E$191,AD191,$D$100:$D$191))</f>
        <v/>
      </c>
      <c r="AN191" s="136" t="str">
        <f>IF(ISNUMBER(AC191)=FALSE,"",IF(SUMIF($E$100:$E$191,AD191,$I$100:$I$191)&gt;0,SUMIF($E$100:$E$191,AD191,$I$100:$I$191),IF(SUMIF($E$100:$E$191,AD191,$J$100:$J$191)&gt;0,SUMIF($E$100:$E$191,AD191,$J$100:$J$191),IF(SUMIF($E$100:$E$191,AD191,$K$100:$K$191)&gt;0,SUMIF($E$100:$E$191,AD191,$K$100:$K$191),SUMIF($E$100:$E$191,AD191,$L$100:$L$191)))))</f>
        <v/>
      </c>
      <c r="AO191" s="92">
        <f>SUMIF($O$29:$O$98,AD191,$S$29:$S$98)+SUMIF($AD$29:$AD$98,AD191,$AI$29:$AI$98)</f>
        <v>0</v>
      </c>
      <c r="AP191" s="96">
        <f>SUMIF($O$29:$O$98,AD191,$T$29:$T$98)+SUMIF($AD$29:$AD$98,AD191,$AJ$29:$AJ$98)</f>
        <v>0</v>
      </c>
      <c r="AQ191" s="100">
        <f>SUMIF($O$29:$O$98,AD191,$U$29:$U$98)+SUMIF($AD$29:$AD$98,AD191,$AK$29:$AK$98)</f>
        <v>0</v>
      </c>
      <c r="AR191" s="40"/>
      <c r="AS191" s="176" t="str">
        <f t="shared" ref="AS191" si="224">IF(AT191="","",C191)</f>
        <v/>
      </c>
      <c r="AT191" s="69"/>
      <c r="AU191" s="69"/>
      <c r="AV191" s="70"/>
      <c r="AW191" s="51" t="str">
        <f t="shared" ref="AW191" si="225">IF(AX191&gt;0,AX191,IF(AY191&gt;0,AY191,IF(AZ191&gt;0,AZ191,"")))</f>
        <v/>
      </c>
      <c r="AX191" s="93"/>
      <c r="AY191" s="97"/>
      <c r="AZ191" s="101" t="str">
        <f>IF(ISNUMBER(AS191)=FALSE,"",SUM(BA191:BA$191))</f>
        <v/>
      </c>
      <c r="BA191" s="104" t="str">
        <f t="shared" ref="BA191" si="226">IF(ISNUMBER(AS191)=FALSE,"",1)</f>
        <v/>
      </c>
      <c r="BB191" s="133" t="str">
        <f>IF(ISNUMBER(AS191)=FALSE,"",SUMIF($E$100:$E$191,AT191,$D$100:$D$191))</f>
        <v/>
      </c>
      <c r="BC191" s="135" t="str">
        <f>IF(ISNUMBER(AS191)=FALSE,"",IF(SUMIF($E$100:$E$191,AT191,$I$100:$I$191)&gt;0,SUMIF($E$100:$E$191,AT191,$I$100:$I$191),IF(SUMIF($E$100:$E$191,AT191,$J$100:$J$191)&gt;0,SUMIF($E$100:$E$191,AT191,$J$100:$J$191),IF(SUMIF($E$100:$E$191,AT191,$K$100:$K$191)&gt;0,SUMIF($E$100:$E$191,AT191,$K$100:$K$191),SUMIF($E$100:$E$191,AT191,$L$100:$L$191)))))</f>
        <v/>
      </c>
      <c r="BD191" s="92">
        <f>SUMIF($O$29:$O$98,AT191,$S$29:$S$98)+SUMIF($AD$29:$AD$98,AT191,$AI$29:$AI$98)+SUMIF($AT$29:$AT$98,AT191,$AX$29:$AX$98)</f>
        <v>0</v>
      </c>
      <c r="BE191" s="96">
        <f>SUMIF($O$29:$O$98,AT191,$T$29:$T$98)+SUMIF($AD$29:$AD$98,AT191,$AJ$29:$AJ$98)+SUMIF($AT$29:$AT$98,AT191,$AY$29:$AY$98)</f>
        <v>0</v>
      </c>
      <c r="BF191" s="100">
        <f>SUMIF($O$29:$O$98,AT191,$U$29:$U$98)+SUMIF($AD$29:$AD$98,AT191,$AK$29:$AK$98)+SUMIF($AT$29:$AT$98,AT191,$AZ$29:$AZ$98)</f>
        <v>0</v>
      </c>
      <c r="BG191" s="40"/>
      <c r="BH191" s="171" t="str">
        <f t="shared" ref="BH191" si="227">IF(BI191="","",C191)</f>
        <v/>
      </c>
      <c r="BI191" s="74"/>
      <c r="BJ191" s="47"/>
      <c r="BK191" s="48" t="str">
        <f t="shared" ref="BK191" si="228">IF(BL191&gt;0,BL191,IF(BM191&gt;0,BM191,IF(BN191&gt;0,BN191,"")))</f>
        <v/>
      </c>
      <c r="BL191" s="93"/>
      <c r="BM191" s="97"/>
      <c r="BN191" s="101" t="str">
        <f>IF(ISNUMBER(BH191)=FALSE,"",SUM(BO191:BO$191))</f>
        <v/>
      </c>
      <c r="BO191" s="104" t="str">
        <f t="shared" ref="BO191" si="229">IF(ISNUMBER(BH191)=FALSE,"",1)</f>
        <v/>
      </c>
      <c r="BP191" s="134" t="str">
        <f>IF(ISNUMBER(BH191)=FALSE,"",SUMIF($E$100:$E$191,BI191,$D$100:$D$191))</f>
        <v/>
      </c>
      <c r="BQ191" s="136" t="str">
        <f>IF(ISNUMBER(BH191)=FALSE,"",IF(SUMIF($E$100:$E$191,BI191,$I$100:$I$191)&gt;0,SUMIF($E$100:$E$191,BI191,$I$100:$I$191),IF(SUMIF($E$100:$E$191,BI191,$J$100:$J$191)&gt;0,SUMIF($E$100:$E$191,BI191,$J$100:$J$191),IF(SUMIF($E$100:$E$191,BI191,$K$100:$K$191)&gt;0,SUMIF($E$100:$E$191,BI191,$K$100:$K$191),SUMIF($E$100:$E$191,BI191,$L$100:$L$191)))))</f>
        <v/>
      </c>
      <c r="BR191" s="92">
        <f>SUMIF($O$29:$O$98,BI191,$S$29:$S$98)+SUMIF($AD$29:$AD$98,BI191,$AI$29:$AI$98)+SUMIF($AT$29:$AT$98,BI191,$AX$29:$AX$98)+SUMIF($BI$29:$BI$98,BI191,$BL$29:$BL$98)</f>
        <v>0</v>
      </c>
      <c r="BS191" s="96">
        <f>SUMIF($O$29:$O$98,BI191,$T$29:$T$98)+SUMIF($AD$29:$AD$98,BI191,$AJ$29:$AJ$98)+SUMIF($AT$29:$AT$98,BI191,$AY$29:$AY$98)+SUMIF($BI$29:$BI$98,BI191,$BM$29:$BM$98)</f>
        <v>0</v>
      </c>
      <c r="BT191" s="100">
        <f>SUMIF($O$29:$O$98,BI191,$U$29:$U$98)+SUMIF($AD$29:$AD$98,BI191,$AK$29:$AK$98)+SUMIF($AT$29:$AT$98,BI191,$AZ$29:$AZ$98)+SUMIF($BI$29:$BI$98,BI191,$BN$29:$BN$98)</f>
        <v>0</v>
      </c>
      <c r="BU191" s="40"/>
      <c r="BV191" s="176" t="str">
        <f t="shared" ref="BV191" si="230">IF(BW191="","",C191)</f>
        <v/>
      </c>
      <c r="BW191" s="69"/>
      <c r="BX191" s="70"/>
      <c r="BY191" s="51" t="str">
        <f t="shared" ref="BY191" si="231">IF(BZ191&gt;0,BZ191,IF(CA191&gt;0,CA191,IF(CB191&gt;0,CB191,"")))</f>
        <v/>
      </c>
      <c r="BZ191" s="93"/>
      <c r="CA191" s="97"/>
      <c r="CB191" s="101" t="str">
        <f>IF(ISNUMBER(BV191)=FALSE,"",SUM(CC191:CC$191))</f>
        <v/>
      </c>
      <c r="CC191" s="104" t="str">
        <f t="shared" ref="CC191" si="232">IF(ISNUMBER(BV191)=FALSE,"",1)</f>
        <v/>
      </c>
      <c r="CD191" s="133" t="str">
        <f>IF(ISNUMBER(BV191)=FALSE,"",SUMIF($E$100:$E$191,BW191,$D$100:$D$191))</f>
        <v/>
      </c>
      <c r="CE191" s="135" t="str">
        <f>IF(ISNUMBER(BV191)=FALSE,"",IF(SUMIF($E$100:$E$191,BW191,$I$100:$I$191)&gt;0,SUMIF($E$100:$E$191,BW191,$I$100:$I$191),IF(SUMIF($E$100:$E$191,BW191,$J$100:$J$191)&gt;0,SUMIF($E$100:$E$191,BW191,$J$100:$J$191),IF(SUMIF($E$100:$E$191,BW191,$K$100:$K$191)&gt;0,SUMIF($E$100:$E$191,BW191,$K$100:$K$191),SUMIF($E$100:$E$191,BW191,$L$100:$L$191)))))</f>
        <v/>
      </c>
      <c r="CF191" s="92">
        <f>SUMIF($O$29:$O$98,BW191,$S$29:$S$98)+SUMIF($AD$29:$AD$98,BW191,$AI$29:$AI$98)+SUMIF($AT$29:$AT$98,BW191,$AX$29:$AX$98)+SUMIF($BI$29:$BI$98,BW191,$BL$29:$BL$98)+SUMIF($BW$29:$BW$98,BW191,$BZ$29:$BZ$98)</f>
        <v>0</v>
      </c>
      <c r="CG191" s="96">
        <f>SUMIF($O$29:$O$98,BW191,$T$29:$T$98)+SUMIF($AD$29:$AD$98,BW191,$AJ$29:$AJ$98)+SUMIF($AT$29:$AT$98,BW191,$AY$29:$AY$98)+SUMIF($BI$29:$BI$98,BW191,$BM$29:$BM$98)+SUMIF($BW$29:$BW$98,BW191,$CA$29:$CA$98)</f>
        <v>0</v>
      </c>
      <c r="CH191" s="100">
        <f>SUMIF($O$29:$O$98,BW191,$U$29:$U$98)+SUMIF($AD$29:$AD$98,BW191,$AK$29:$AK$98)+SUMIF($AT$29:$AT$98,BW191,$AZ$29:$AZ$98)+SUMIF($BI$29:$BI$98,BW191,$BN$29:$BN$98)+SUMIF($BW$29:$BW$98,BW191,$CB$29:$CB$98)</f>
        <v>0</v>
      </c>
      <c r="CI191" s="40"/>
      <c r="CJ191" s="180" t="str">
        <f t="shared" ref="CJ191" si="233">IF(CK191="","",C191)</f>
        <v/>
      </c>
      <c r="CK191" s="74"/>
      <c r="CL191" s="47"/>
      <c r="CM191" s="48" t="str">
        <f t="shared" ref="CM191" si="234">IF(CN191&gt;0,CN191,IF(CO191&gt;0,CO191,IF(CP191&gt;0,CP191,"")))</f>
        <v/>
      </c>
      <c r="CN191" s="93"/>
      <c r="CO191" s="97"/>
      <c r="CP191" s="101" t="str">
        <f>IF(ISNUMBER(CJ191)=FALSE,"",SUM(CQ191:CQ$191))</f>
        <v/>
      </c>
      <c r="CQ191" s="104" t="str">
        <f t="shared" ref="CQ191" si="235">IF(ISNUMBER(CJ191)=FALSE,"",1)</f>
        <v/>
      </c>
      <c r="CR191" s="134" t="str">
        <f>IF(ISNUMBER(CJ191)=FALSE,"",SUMIF($E$100:$E$191,CK191,$D$100:$D$191))</f>
        <v/>
      </c>
      <c r="CS191" s="136" t="str">
        <f>IF(ISNUMBER(CJ191)=FALSE,"",IF(SUMIF($E$100:$E$191,CK191,$I$100:$I$191)&gt;0,SUMIF($E$100:$E$191,CK191,$I$100:$I$191),IF(SUMIF($E$100:$E$191,CK191,$J$100:$J$191)&gt;0,SUMIF($E$100:$E$191,CK191,$J$100:$J$191),IF(SUMIF($E$100:$E$191,CK191,$K$100:$K$191)&gt;0,SUMIF($E$100:$E$191,CK191,$K$100:$K$191),SUMIF($E$100:$E$191,CK191,$L$100:$L$191)))))</f>
        <v/>
      </c>
      <c r="CT191" s="110">
        <f>SUMIF($O$29:$O$98,CK191,$S$29:$S$98)+SUMIF($AD$29:$AD$98,CK191,$AI$29:$AI$98)+SUMIF($AT$29:$AT$98,CK191,$AX$29:$AX$98)+SUMIF($BI$29:$BI$98,CK191,$BL$29:$BL$98)+SUMIF($BW$29:$BW$98,CK191,$BZ$29:$BZ$98)+SUMIF($CK$29:$CK$98,CK191,$CN$29:$CN$98)</f>
        <v>0</v>
      </c>
      <c r="CU191" s="111">
        <f>SUMIF($O$29:$O$98,CK191,$T$29:$T$98)+SUMIF($AD$29:$AD$98,CK191,$AJ$29:$AJ$98)+SUMIF($AT$29:$AT$98,CK191,$AY$29:$AY$98)+SUMIF($BI$29:$BI$98,CK191,$BM$29:$BM$98)+SUMIF($BW$29:$BW$98,CK191,$CA$29:$CA$98)+SUMIF($CK$29:$CK$98,CK191,$CO$29:$CO$98)</f>
        <v>0</v>
      </c>
      <c r="CV191" s="112">
        <f>SUMIF($O$29:$O$98,CK191,$U$29:$U$98)+SUMIF($AD$29:$AD$98,CK191,$AK$29:$AK$98)+SUMIF($AT$29:$AT$98,CK191,$AZ$29:$AZ$98)+SUMIF($BI$29:$BI$98,CK191,$BN$29:$BN$98)+SUMIF($BW$29:$BW$98,CK191,$CB$29:$CB$98)+SUMIF($CK$29:$CK$98,CK191,$CP$29:$CP$98)</f>
        <v>0</v>
      </c>
      <c r="CW191" s="40"/>
      <c r="CX191" s="35"/>
    </row>
    <row r="192" spans="1:102" ht="3" customHeight="1" thickBot="1">
      <c r="A192" s="126"/>
      <c r="B192" s="5"/>
      <c r="C192" s="6"/>
      <c r="D192" s="188"/>
      <c r="E192" s="189"/>
      <c r="F192" s="190"/>
      <c r="G192" s="190"/>
      <c r="H192" s="190"/>
      <c r="I192" s="190"/>
      <c r="J192" s="191"/>
      <c r="K192" s="192"/>
      <c r="L192" s="193"/>
      <c r="M192" s="6"/>
      <c r="N192" s="160"/>
      <c r="O192" s="76"/>
      <c r="P192" s="213"/>
      <c r="Q192" s="76"/>
      <c r="R192" s="6"/>
      <c r="S192" s="76"/>
      <c r="T192" s="76"/>
      <c r="U192" s="76"/>
      <c r="V192" s="76"/>
      <c r="W192" s="160"/>
      <c r="X192" s="76"/>
      <c r="Y192" s="76"/>
      <c r="Z192" s="76"/>
      <c r="AA192" s="76"/>
      <c r="AB192" s="6"/>
      <c r="AC192" s="167"/>
      <c r="AD192" s="6"/>
      <c r="AE192" s="6"/>
      <c r="AF192" s="6"/>
      <c r="AG192" s="6"/>
      <c r="AH192" s="6"/>
      <c r="AI192" s="76"/>
      <c r="AJ192" s="76"/>
      <c r="AK192" s="76"/>
      <c r="AL192" s="76"/>
      <c r="AM192" s="167"/>
      <c r="AN192" s="6"/>
      <c r="AO192" s="76"/>
      <c r="AP192" s="76"/>
      <c r="AQ192" s="76"/>
      <c r="AR192" s="6"/>
      <c r="AS192" s="160"/>
      <c r="AT192" s="76"/>
      <c r="AU192" s="76"/>
      <c r="AV192" s="76"/>
      <c r="AW192" s="6"/>
      <c r="AX192" s="76"/>
      <c r="AY192" s="76"/>
      <c r="AZ192" s="76"/>
      <c r="BA192" s="76"/>
      <c r="BB192" s="160"/>
      <c r="BC192" s="76"/>
      <c r="BD192" s="76"/>
      <c r="BE192" s="76"/>
      <c r="BF192" s="76"/>
      <c r="BG192" s="6"/>
      <c r="BH192" s="167"/>
      <c r="BI192" s="6"/>
      <c r="BJ192" s="6"/>
      <c r="BK192" s="6"/>
      <c r="BL192" s="76"/>
      <c r="BM192" s="76"/>
      <c r="BN192" s="76"/>
      <c r="BO192" s="76"/>
      <c r="BP192" s="167"/>
      <c r="BQ192" s="6"/>
      <c r="BR192" s="76"/>
      <c r="BS192" s="76"/>
      <c r="BT192" s="76"/>
      <c r="BU192" s="6"/>
      <c r="BV192" s="160"/>
      <c r="BW192" s="76"/>
      <c r="BX192" s="76"/>
      <c r="BY192" s="6"/>
      <c r="BZ192" s="76"/>
      <c r="CA192" s="76"/>
      <c r="CB192" s="76"/>
      <c r="CC192" s="76"/>
      <c r="CD192" s="160"/>
      <c r="CE192" s="76"/>
      <c r="CF192" s="76"/>
      <c r="CG192" s="76"/>
      <c r="CH192" s="76"/>
      <c r="CI192" s="6"/>
      <c r="CJ192" s="167"/>
      <c r="CK192" s="6"/>
      <c r="CL192" s="6"/>
      <c r="CM192" s="6"/>
      <c r="CN192" s="76"/>
      <c r="CO192" s="76"/>
      <c r="CP192" s="76"/>
      <c r="CQ192" s="76"/>
      <c r="CR192" s="167"/>
      <c r="CS192" s="7"/>
      <c r="CT192" s="76"/>
      <c r="CU192" s="76"/>
      <c r="CV192" s="76"/>
      <c r="CW192" s="62"/>
      <c r="CX192" s="35"/>
    </row>
  </sheetData>
  <sortState ref="E93:L174">
    <sortCondition descending="1" ref="I93:I174"/>
    <sortCondition descending="1" ref="J93:J174"/>
    <sortCondition descending="1" ref="K93:K174"/>
    <sortCondition descending="1" ref="L93:L174"/>
  </sortState>
  <mergeCells count="11">
    <mergeCell ref="B6:B27"/>
    <mergeCell ref="B29:B98"/>
    <mergeCell ref="B100:B191"/>
    <mergeCell ref="CJ2:CS2"/>
    <mergeCell ref="I4:L4"/>
    <mergeCell ref="B2:L2"/>
    <mergeCell ref="N2:AA2"/>
    <mergeCell ref="AC2:AQ2"/>
    <mergeCell ref="AS2:BF2"/>
    <mergeCell ref="BH2:BT2"/>
    <mergeCell ref="BV2:CH2"/>
  </mergeCells>
  <conditionalFormatting sqref="D7 G7:H7 J7:L7">
    <cfRule type="expression" dxfId="38" priority="34">
      <formula>SUM($I$7:$L$7)=0</formula>
    </cfRule>
  </conditionalFormatting>
  <conditionalFormatting sqref="D8 G8:H8 J8:L8">
    <cfRule type="expression" dxfId="37" priority="33">
      <formula>SUM($I$8:$L$8)=0</formula>
    </cfRule>
  </conditionalFormatting>
  <conditionalFormatting sqref="D9 G9:H9 J9:L9">
    <cfRule type="expression" dxfId="36" priority="32">
      <formula>SUM($I$9:$L$9)=0</formula>
    </cfRule>
  </conditionalFormatting>
  <conditionalFormatting sqref="D11">
    <cfRule type="expression" dxfId="35" priority="31">
      <formula>SUM($I$11:$L$11)=0</formula>
    </cfRule>
  </conditionalFormatting>
  <conditionalFormatting sqref="D12">
    <cfRule type="expression" dxfId="34" priority="30">
      <formula>SUM($I$12:$L$12)=0</formula>
    </cfRule>
  </conditionalFormatting>
  <conditionalFormatting sqref="D13">
    <cfRule type="expression" dxfId="33" priority="29">
      <formula>SUM($I$13:$L$13)=0</formula>
    </cfRule>
  </conditionalFormatting>
  <conditionalFormatting sqref="D14:D27">
    <cfRule type="expression" dxfId="32" priority="28">
      <formula>SUM($I$14:$L$14)=0</formula>
    </cfRule>
  </conditionalFormatting>
  <conditionalFormatting sqref="D30:D46 G30:H46 J38:J98 K38:L46 J30:L37">
    <cfRule type="expression" dxfId="31" priority="27">
      <formula>SUM(I30:L30)=0</formula>
    </cfRule>
  </conditionalFormatting>
  <conditionalFormatting sqref="D56:D65 D72:D97 D98:I98 K98:L98">
    <cfRule type="expression" dxfId="30" priority="2">
      <formula>SUM(I56:L56)=0</formula>
    </cfRule>
  </conditionalFormatting>
  <conditionalFormatting sqref="D101:D114">
    <cfRule type="expression" dxfId="29" priority="25">
      <formula>SUM(I101:L101)=0</formula>
    </cfRule>
  </conditionalFormatting>
  <conditionalFormatting sqref="D136:D176">
    <cfRule type="expression" dxfId="28" priority="1">
      <formula>SUM(I136:L136)=0</formula>
    </cfRule>
  </conditionalFormatting>
  <conditionalFormatting sqref="D192:L192">
    <cfRule type="expression" dxfId="27" priority="26">
      <formula>SUM(I192:L192)=0</formula>
    </cfRule>
  </conditionalFormatting>
  <conditionalFormatting sqref="E7:F7">
    <cfRule type="expression" dxfId="26" priority="24">
      <formula>SUM($G$6:$L$6)=0</formula>
    </cfRule>
  </conditionalFormatting>
  <conditionalFormatting sqref="E8:F8">
    <cfRule type="expression" dxfId="25" priority="23">
      <formula>SUM($G$7:$L$7)=0</formula>
    </cfRule>
  </conditionalFormatting>
  <conditionalFormatting sqref="E9:F9">
    <cfRule type="expression" dxfId="24" priority="22">
      <formula>SUM($G$8:$L$8)=0</formula>
    </cfRule>
  </conditionalFormatting>
  <conditionalFormatting sqref="E29:F29">
    <cfRule type="expression" dxfId="23" priority="14">
      <formula>SUM($G$29:$L$29)=0</formula>
    </cfRule>
  </conditionalFormatting>
  <conditionalFormatting sqref="E30:F30">
    <cfRule type="expression" dxfId="22" priority="15">
      <formula>SUM($G$30:$L$30)=0</formula>
    </cfRule>
  </conditionalFormatting>
  <conditionalFormatting sqref="E31:F31">
    <cfRule type="expression" dxfId="21" priority="16">
      <formula>SUM($G$31:$L$31)=0</formula>
    </cfRule>
  </conditionalFormatting>
  <conditionalFormatting sqref="E32:F32">
    <cfRule type="expression" dxfId="20" priority="17">
      <formula>SUM($G$32:$L$32)=0</formula>
    </cfRule>
  </conditionalFormatting>
  <conditionalFormatting sqref="E33:F33">
    <cfRule type="expression" dxfId="19" priority="18">
      <formula>SUM($G$33:$L$33)=0</formula>
    </cfRule>
  </conditionalFormatting>
  <conditionalFormatting sqref="E34:F34">
    <cfRule type="expression" dxfId="18" priority="19">
      <formula>SUM($G$34:$L$34)=0</formula>
    </cfRule>
  </conditionalFormatting>
  <conditionalFormatting sqref="E35:F35">
    <cfRule type="expression" dxfId="17" priority="20">
      <formula>SUM($G$35:$L$35)=0</formula>
    </cfRule>
  </conditionalFormatting>
  <conditionalFormatting sqref="E36:F36">
    <cfRule type="expression" dxfId="16" priority="21">
      <formula>SUM($G$36:$L$36)=0</formula>
    </cfRule>
  </conditionalFormatting>
  <conditionalFormatting sqref="E37:F37">
    <cfRule type="expression" dxfId="15" priority="13">
      <formula>SUM($G$37:$L$37)=0</formula>
    </cfRule>
  </conditionalFormatting>
  <conditionalFormatting sqref="E38:F38">
    <cfRule type="expression" dxfId="14" priority="12">
      <formula>SUM($G$38:$L$38)=0</formula>
    </cfRule>
  </conditionalFormatting>
  <conditionalFormatting sqref="E39:F39">
    <cfRule type="expression" dxfId="13" priority="11">
      <formula>SUM($G$39:$L$39)=0</formula>
    </cfRule>
  </conditionalFormatting>
  <conditionalFormatting sqref="E40:F40">
    <cfRule type="expression" dxfId="12" priority="10">
      <formula>SUM($G$40:$L$40)=0</formula>
    </cfRule>
  </conditionalFormatting>
  <conditionalFormatting sqref="E41:F41">
    <cfRule type="expression" dxfId="11" priority="9">
      <formula>SUM($I$41:$L$41)=0</formula>
    </cfRule>
  </conditionalFormatting>
  <conditionalFormatting sqref="E42:F42">
    <cfRule type="expression" dxfId="10" priority="8">
      <formula>SUM($I$42:$L$42)=0</formula>
    </cfRule>
  </conditionalFormatting>
  <conditionalFormatting sqref="E43:F43">
    <cfRule type="expression" dxfId="9" priority="7">
      <formula>SUM($I$43:$L$43)=0</formula>
    </cfRule>
  </conditionalFormatting>
  <conditionalFormatting sqref="E44:F44">
    <cfRule type="expression" dxfId="8" priority="6">
      <formula>SUM($I$44:$L$44)=0</formula>
    </cfRule>
  </conditionalFormatting>
  <conditionalFormatting sqref="E45:F45">
    <cfRule type="expression" dxfId="7" priority="5">
      <formula>SUM($I$45:$L$45)=0</formula>
    </cfRule>
  </conditionalFormatting>
  <conditionalFormatting sqref="E46:F46">
    <cfRule type="expression" dxfId="6" priority="4">
      <formula>SUM($I$46:$L$46)=0</formula>
    </cfRule>
  </conditionalFormatting>
  <conditionalFormatting sqref="E15:L22 F23:L23 E24:L27">
    <cfRule type="expression" dxfId="5" priority="3">
      <formula>SUM($G$15:$L$15)=0</formula>
    </cfRule>
  </conditionalFormatting>
  <dataValidations count="2">
    <dataValidation type="list" allowBlank="1" showInputMessage="1" showErrorMessage="1" sqref="E173 BW115:BW117 E23 CK6:CK27 BW6:BW27 AT6:AT27 AD6:AD27 O6:O27 BI6:BI27 BI118 CK119:CK123">
      <formula1>$E$5:$E$27</formula1>
    </dataValidation>
    <dataValidation type="list" allowBlank="1" showInputMessage="1" showErrorMessage="1" sqref="E142:E155 CK100:CK118 BW100:BW114 E70:E83 AT29:AT98 BI100:BI117 AT100:AT123 CK29:CK98 O29:O98 AD29:AD98 BI29:BI98 BW29:BW98 CK124:CK191 AT125:AT191 BI119:BI191 O100:O191 AD100:AD191 BW118:BW191">
      <formula1>$E$28:$E$98</formula1>
    </dataValidation>
  </dataValidations>
  <pageMargins left="0.78740157480314954" right="0.78740157480314954" top="1.3484251968503937" bottom="1.3484251968503937" header="0.78740157480314954" footer="0.78740157480314954"/>
  <pageSetup paperSize="9" fitToWidth="0" fitToHeight="0" orientation="portrait" r:id="rId1"/>
  <headerFooter alignWithMargins="0">
    <oddHeader>&amp;C&amp;"Arial1,Regular"&amp;12&amp;K000000&amp;A</oddHeader>
    <oddFooter>&amp;C&amp;"Arial1,Regular"&amp;12&amp;K000000Stránka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O11" sqref="O11"/>
    </sheetView>
  </sheetViews>
  <sheetFormatPr defaultColWidth="9" defaultRowHeight="18"/>
  <cols>
    <col min="1" max="1" width="6.25" style="11" customWidth="1"/>
    <col min="2" max="2" width="11" style="10" customWidth="1"/>
    <col min="3" max="3" width="37.5" style="11" customWidth="1"/>
    <col min="4" max="4" width="9" style="10"/>
    <col min="5" max="5" width="5" style="10" customWidth="1"/>
    <col min="6" max="8" width="5" style="11" customWidth="1"/>
    <col min="9" max="9" width="6.25" style="11" customWidth="1"/>
    <col min="10" max="16384" width="9" style="11"/>
  </cols>
  <sheetData>
    <row r="1" spans="1:9" ht="37.5" customHeight="1">
      <c r="A1" s="141"/>
      <c r="B1" s="345" t="s">
        <v>56</v>
      </c>
      <c r="C1" s="346"/>
      <c r="D1" s="346"/>
      <c r="E1" s="346"/>
      <c r="F1" s="346"/>
      <c r="G1" s="346"/>
      <c r="H1" s="347"/>
      <c r="I1" s="141"/>
    </row>
    <row r="2" spans="1:9" ht="18.75" customHeight="1">
      <c r="A2" s="141"/>
      <c r="B2" s="348"/>
      <c r="C2" s="349"/>
      <c r="D2" s="349"/>
      <c r="E2" s="349"/>
      <c r="F2" s="349"/>
      <c r="G2" s="349"/>
      <c r="H2" s="350"/>
      <c r="I2" s="141"/>
    </row>
    <row r="3" spans="1:9" ht="37.5" customHeight="1">
      <c r="A3" s="141"/>
      <c r="B3" s="348" t="s">
        <v>17</v>
      </c>
      <c r="C3" s="349"/>
      <c r="D3" s="349"/>
      <c r="E3" s="349"/>
      <c r="F3" s="349"/>
      <c r="G3" s="349"/>
      <c r="H3" s="350"/>
      <c r="I3" s="141"/>
    </row>
    <row r="4" spans="1:9" ht="18.75" customHeight="1" thickBot="1">
      <c r="B4" s="351"/>
      <c r="C4" s="352"/>
      <c r="D4" s="352"/>
      <c r="E4" s="352"/>
      <c r="F4" s="352"/>
      <c r="G4" s="352"/>
      <c r="H4" s="353"/>
    </row>
    <row r="5" spans="1:9" ht="22.5" customHeight="1" thickBot="1">
      <c r="B5" s="295" t="s">
        <v>1</v>
      </c>
      <c r="C5" s="13" t="s">
        <v>16</v>
      </c>
      <c r="D5" s="296" t="s">
        <v>4</v>
      </c>
      <c r="E5" s="342" t="s">
        <v>2</v>
      </c>
      <c r="F5" s="343"/>
      <c r="G5" s="343"/>
      <c r="H5" s="344"/>
    </row>
    <row r="6" spans="1:9" ht="22.5" customHeight="1">
      <c r="B6" s="142">
        <f>'SDK - 2023'!D6</f>
        <v>1</v>
      </c>
      <c r="C6" s="12" t="str">
        <f>'SDK - 2023'!E6</f>
        <v>Martina Kadlecová</v>
      </c>
      <c r="D6" s="12">
        <f>'SDK - 2023'!F6</f>
        <v>1983</v>
      </c>
      <c r="E6" s="139">
        <f>'SDK - 2023'!I6</f>
        <v>29</v>
      </c>
      <c r="F6" s="233">
        <f>'SDK - 2023'!J6</f>
        <v>0</v>
      </c>
      <c r="G6" s="316">
        <f>'SDK - 2023'!K6</f>
        <v>0</v>
      </c>
      <c r="H6" s="319">
        <f>'SDK - 2023'!L6</f>
        <v>0</v>
      </c>
    </row>
    <row r="7" spans="1:9" ht="22.5" customHeight="1">
      <c r="B7" s="142">
        <f>'SDK - 2023'!D7</f>
        <v>2</v>
      </c>
      <c r="C7" s="12" t="str">
        <f>'SDK - 2023'!E7</f>
        <v>Markéta Štefanová</v>
      </c>
      <c r="D7" s="12">
        <f>'SDK - 2023'!F7</f>
        <v>1993</v>
      </c>
      <c r="E7" s="137">
        <f>'SDK - 2023'!I7</f>
        <v>24</v>
      </c>
      <c r="F7" s="234">
        <f>'SDK - 2023'!J7</f>
        <v>0</v>
      </c>
      <c r="G7" s="317">
        <f>'SDK - 2023'!K7</f>
        <v>0</v>
      </c>
      <c r="H7" s="320">
        <f>'SDK - 2023'!L7</f>
        <v>0</v>
      </c>
    </row>
    <row r="8" spans="1:9" ht="22.5" customHeight="1">
      <c r="B8" s="142">
        <f>'SDK - 2023'!D8</f>
        <v>3</v>
      </c>
      <c r="C8" s="12" t="str">
        <f>'SDK - 2023'!E8</f>
        <v>Barbora Horsáková</v>
      </c>
      <c r="D8" s="12">
        <f>'SDK - 2023'!F8</f>
        <v>1991</v>
      </c>
      <c r="E8" s="137">
        <f>'SDK - 2023'!I8</f>
        <v>18</v>
      </c>
      <c r="F8" s="234">
        <f>'SDK - 2023'!J8</f>
        <v>0</v>
      </c>
      <c r="G8" s="317">
        <f>'SDK - 2023'!K8</f>
        <v>0</v>
      </c>
      <c r="H8" s="320">
        <f>'SDK - 2023'!L8</f>
        <v>0</v>
      </c>
    </row>
    <row r="9" spans="1:9" ht="22.5" customHeight="1">
      <c r="B9" s="142">
        <f>'SDK - 2023'!D9</f>
        <v>4</v>
      </c>
      <c r="C9" s="12" t="str">
        <f>'SDK - 2023'!E9</f>
        <v>Dita Kosáková</v>
      </c>
      <c r="D9" s="12">
        <f>'SDK - 2023'!F9</f>
        <v>1970</v>
      </c>
      <c r="E9" s="137">
        <f>'SDK - 2023'!I9</f>
        <v>7.5</v>
      </c>
      <c r="F9" s="234">
        <f>'SDK - 2023'!J9</f>
        <v>1.5</v>
      </c>
      <c r="G9" s="317">
        <f>'SDK - 2023'!K9</f>
        <v>0</v>
      </c>
      <c r="H9" s="320">
        <f>'SDK - 2023'!L9</f>
        <v>0</v>
      </c>
    </row>
    <row r="10" spans="1:9" ht="22.5" customHeight="1">
      <c r="B10" s="142">
        <f>'SDK - 2023'!D10</f>
        <v>5</v>
      </c>
      <c r="C10" s="12" t="str">
        <f>'SDK - 2023'!E10</f>
        <v>Lucie Davídková</v>
      </c>
      <c r="D10" s="12">
        <f>'SDK - 2023'!F10</f>
        <v>1984</v>
      </c>
      <c r="E10" s="137">
        <f>'SDK - 2023'!I10</f>
        <v>7</v>
      </c>
      <c r="F10" s="234">
        <f>'SDK - 2023'!J10</f>
        <v>0</v>
      </c>
      <c r="G10" s="317">
        <f>'SDK - 2023'!K10</f>
        <v>0</v>
      </c>
      <c r="H10" s="320">
        <f>'SDK - 2023'!L10</f>
        <v>0</v>
      </c>
    </row>
    <row r="11" spans="1:9" ht="22.5" customHeight="1">
      <c r="B11" s="142" t="s">
        <v>179</v>
      </c>
      <c r="C11" s="12" t="str">
        <f>'SDK - 2023'!E11</f>
        <v>Jana Řezáčová</v>
      </c>
      <c r="D11" s="12">
        <f>'SDK - 2023'!F11</f>
        <v>0</v>
      </c>
      <c r="E11" s="137">
        <f>'SDK - 2023'!I11</f>
        <v>5</v>
      </c>
      <c r="F11" s="234">
        <f>'SDK - 2023'!J11</f>
        <v>0</v>
      </c>
      <c r="G11" s="317">
        <f>'SDK - 2023'!K11</f>
        <v>0</v>
      </c>
      <c r="H11" s="320">
        <f>'SDK - 2023'!L11</f>
        <v>0</v>
      </c>
    </row>
    <row r="12" spans="1:9" ht="22.5" customHeight="1">
      <c r="B12" s="142" t="s">
        <v>179</v>
      </c>
      <c r="C12" s="12" t="str">
        <f>'SDK - 2023'!E12</f>
        <v>Monika Preislerová</v>
      </c>
      <c r="D12" s="12">
        <f>'SDK - 2023'!F12</f>
        <v>0</v>
      </c>
      <c r="E12" s="137">
        <f>'SDK - 2023'!I12</f>
        <v>5</v>
      </c>
      <c r="F12" s="234">
        <f>'SDK - 2023'!J12</f>
        <v>0</v>
      </c>
      <c r="G12" s="317">
        <f>'SDK - 2023'!K12</f>
        <v>0</v>
      </c>
      <c r="H12" s="320">
        <f>'SDK - 2023'!L12</f>
        <v>0</v>
      </c>
    </row>
    <row r="13" spans="1:9" ht="22.5" customHeight="1">
      <c r="B13" s="142">
        <f>'SDK - 2023'!D13</f>
        <v>8</v>
      </c>
      <c r="C13" s="12" t="str">
        <f>'SDK - 2023'!E13</f>
        <v>Linda Slovenčíková</v>
      </c>
      <c r="D13" s="12">
        <f>'SDK - 2023'!F13</f>
        <v>1971</v>
      </c>
      <c r="E13" s="137">
        <f>'SDK - 2023'!I13</f>
        <v>4</v>
      </c>
      <c r="F13" s="234">
        <f>'SDK - 2023'!J13</f>
        <v>3</v>
      </c>
      <c r="G13" s="317">
        <f>'SDK - 2023'!K13</f>
        <v>0</v>
      </c>
      <c r="H13" s="320">
        <f>'SDK - 2023'!L13</f>
        <v>0</v>
      </c>
    </row>
    <row r="14" spans="1:9" ht="22.5" customHeight="1">
      <c r="B14" s="142">
        <f>'SDK - 2023'!D14</f>
        <v>9</v>
      </c>
      <c r="C14" s="12" t="str">
        <f>'SDK - 2023'!E14</f>
        <v>Blanka Hájková</v>
      </c>
      <c r="D14" s="12">
        <f>'SDK - 2023'!F14</f>
        <v>1977</v>
      </c>
      <c r="E14" s="137">
        <f>'SDK - 2023'!I14</f>
        <v>4</v>
      </c>
      <c r="F14" s="234">
        <f>'SDK - 2023'!J14</f>
        <v>2</v>
      </c>
      <c r="G14" s="317">
        <f>'SDK - 2023'!K14</f>
        <v>0</v>
      </c>
      <c r="H14" s="320">
        <f>'SDK - 2023'!L14</f>
        <v>0</v>
      </c>
    </row>
    <row r="15" spans="1:9" ht="22.5" customHeight="1">
      <c r="B15" s="142">
        <f>'SDK - 2023'!D15</f>
        <v>10</v>
      </c>
      <c r="C15" s="12" t="str">
        <f>'SDK - 2023'!E15</f>
        <v>Šárka Štorková</v>
      </c>
      <c r="D15" s="12">
        <f>'SDK - 2023'!F15</f>
        <v>1974</v>
      </c>
      <c r="E15" s="137">
        <f>'SDK - 2023'!I15</f>
        <v>3</v>
      </c>
      <c r="F15" s="234">
        <f>'SDK - 2023'!J15</f>
        <v>1</v>
      </c>
      <c r="G15" s="317">
        <f>'SDK - 2023'!K15</f>
        <v>2</v>
      </c>
      <c r="H15" s="320">
        <f>'SDK - 2023'!L15</f>
        <v>0</v>
      </c>
    </row>
    <row r="16" spans="1:9" ht="22.5" customHeight="1">
      <c r="B16" s="142">
        <f>'SDK - 2023'!D16</f>
        <v>11</v>
      </c>
      <c r="C16" s="12" t="str">
        <f>'SDK - 2023'!E16</f>
        <v>Kateřina Zaigerová</v>
      </c>
      <c r="D16" s="12">
        <f>'SDK - 2023'!F16</f>
        <v>1980</v>
      </c>
      <c r="E16" s="137">
        <f ca="1">'SDK - 2023'!I16</f>
        <v>2.5</v>
      </c>
      <c r="F16" s="234">
        <f>'SDK - 2023'!J16</f>
        <v>6.5</v>
      </c>
      <c r="G16" s="317">
        <f>'SDK - 2023'!K16</f>
        <v>0</v>
      </c>
      <c r="H16" s="320">
        <f>'SDK - 2023'!L16</f>
        <v>0</v>
      </c>
    </row>
    <row r="17" spans="2:8" ht="22.5" customHeight="1">
      <c r="B17" s="142">
        <f>'SDK - 2023'!D17</f>
        <v>12</v>
      </c>
      <c r="C17" s="12" t="str">
        <f>'SDK - 2023'!E17</f>
        <v>Dana Karmazínová</v>
      </c>
      <c r="D17" s="12">
        <f>'SDK - 2023'!F17</f>
        <v>1980</v>
      </c>
      <c r="E17" s="137">
        <f>'SDK - 2023'!I17</f>
        <v>2</v>
      </c>
      <c r="F17" s="234">
        <f>'SDK - 2023'!J17</f>
        <v>0</v>
      </c>
      <c r="G17" s="317">
        <f>'SDK - 2023'!K17</f>
        <v>1</v>
      </c>
      <c r="H17" s="320">
        <f>'SDK - 2023'!L17</f>
        <v>0</v>
      </c>
    </row>
    <row r="18" spans="2:8" ht="22.5" customHeight="1">
      <c r="B18" s="142">
        <f>'SDK - 2023'!D18</f>
        <v>13</v>
      </c>
      <c r="C18" s="12" t="str">
        <f>'SDK - 2023'!E18</f>
        <v>Veronika Spáčilová</v>
      </c>
      <c r="D18" s="12">
        <f>'SDK - 2023'!F18</f>
        <v>1994</v>
      </c>
      <c r="E18" s="137">
        <f>'SDK - 2023'!I18</f>
        <v>1</v>
      </c>
      <c r="F18" s="234">
        <f>'SDK - 2023'!J18</f>
        <v>0</v>
      </c>
      <c r="G18" s="317">
        <f>'SDK - 2023'!K18</f>
        <v>0</v>
      </c>
      <c r="H18" s="320">
        <f>'SDK - 2023'!L18</f>
        <v>0</v>
      </c>
    </row>
    <row r="19" spans="2:8" ht="22.5" customHeight="1">
      <c r="B19" s="142">
        <f>'SDK - 2023'!D19</f>
        <v>14</v>
      </c>
      <c r="C19" s="12" t="str">
        <f>'SDK - 2023'!E19</f>
        <v>Jana Havlíková</v>
      </c>
      <c r="D19" s="12">
        <f>'SDK - 2023'!F19</f>
        <v>1978</v>
      </c>
      <c r="E19" s="137">
        <f>'SDK - 2023'!I19</f>
        <v>0</v>
      </c>
      <c r="F19" s="234">
        <f>'SDK - 2023'!J19</f>
        <v>4</v>
      </c>
      <c r="G19" s="317">
        <f>'SDK - 2023'!K19</f>
        <v>0</v>
      </c>
      <c r="H19" s="320">
        <f>'SDK - 2023'!L19</f>
        <v>0</v>
      </c>
    </row>
    <row r="20" spans="2:8" ht="22.5" customHeight="1">
      <c r="B20" s="142">
        <f>'SDK - 2023'!D20</f>
        <v>15</v>
      </c>
      <c r="C20" s="12" t="str">
        <f>'SDK - 2023'!E20</f>
        <v>Vlaďka Onderková</v>
      </c>
      <c r="D20" s="12">
        <f>'SDK - 2023'!F20</f>
        <v>1968</v>
      </c>
      <c r="E20" s="137">
        <f>'SDK - 2023'!I20</f>
        <v>0</v>
      </c>
      <c r="F20" s="234">
        <f>'SDK - 2023'!J20</f>
        <v>2</v>
      </c>
      <c r="G20" s="317">
        <f>'SDK - 2023'!K20</f>
        <v>0</v>
      </c>
      <c r="H20" s="320">
        <f>'SDK - 2023'!L20</f>
        <v>0</v>
      </c>
    </row>
    <row r="21" spans="2:8" ht="22.5" customHeight="1">
      <c r="B21" s="142">
        <f>'SDK - 2023'!D21</f>
        <v>16</v>
      </c>
      <c r="C21" s="12" t="str">
        <f>'SDK - 2023'!E21</f>
        <v>Blanka Serbusová</v>
      </c>
      <c r="D21" s="12">
        <f>'SDK - 2023'!F21</f>
        <v>1975</v>
      </c>
      <c r="E21" s="137">
        <f>'SDK - 2023'!I21</f>
        <v>0</v>
      </c>
      <c r="F21" s="234">
        <f>'SDK - 2023'!J21</f>
        <v>1</v>
      </c>
      <c r="G21" s="317">
        <f>'SDK - 2023'!K21</f>
        <v>0</v>
      </c>
      <c r="H21" s="320">
        <f>'SDK - 2023'!L21</f>
        <v>0</v>
      </c>
    </row>
    <row r="22" spans="2:8" ht="22.5" customHeight="1">
      <c r="B22" s="142">
        <f>'SDK - 2023'!D22</f>
        <v>17</v>
      </c>
      <c r="C22" s="12" t="str">
        <f>'SDK - 2023'!E22</f>
        <v>Zdenka Štrauchová</v>
      </c>
      <c r="D22" s="12">
        <f>'SDK - 2023'!F22</f>
        <v>1978</v>
      </c>
      <c r="E22" s="137">
        <f>'SDK - 2023'!I22</f>
        <v>0</v>
      </c>
      <c r="F22" s="234">
        <f>'SDK - 2023'!J22</f>
        <v>1</v>
      </c>
      <c r="G22" s="317">
        <f>'SDK - 2023'!K22</f>
        <v>0</v>
      </c>
      <c r="H22" s="320">
        <f>'SDK - 2023'!L22</f>
        <v>0</v>
      </c>
    </row>
    <row r="23" spans="2:8" ht="22.5" customHeight="1">
      <c r="B23" s="142">
        <f>'SDK - 2023'!D23</f>
        <v>18</v>
      </c>
      <c r="C23" s="12" t="str">
        <f>'SDK - 2023'!E23</f>
        <v>Kateřina Pokorná</v>
      </c>
      <c r="D23" s="12">
        <f>'SDK - 2023'!F23</f>
        <v>1979</v>
      </c>
      <c r="E23" s="137">
        <f>'SDK - 2023'!I23</f>
        <v>0</v>
      </c>
      <c r="F23" s="234">
        <f>'SDK - 2023'!J23</f>
        <v>0</v>
      </c>
      <c r="G23" s="317">
        <f>'SDK - 2023'!K23</f>
        <v>5</v>
      </c>
      <c r="H23" s="320">
        <f>'SDK - 2023'!L23</f>
        <v>0</v>
      </c>
    </row>
    <row r="24" spans="2:8" ht="22.5" customHeight="1">
      <c r="B24" s="142">
        <f>'SDK - 2023'!D24</f>
        <v>19</v>
      </c>
      <c r="C24" s="12" t="str">
        <f>'SDK - 2023'!E24</f>
        <v>Ivona Hein-Šlahúnková</v>
      </c>
      <c r="D24" s="12">
        <f>'SDK - 2023'!F24</f>
        <v>1979</v>
      </c>
      <c r="E24" s="137">
        <f>'SDK - 2023'!I24</f>
        <v>0</v>
      </c>
      <c r="F24" s="234">
        <f>'SDK - 2023'!J24</f>
        <v>0</v>
      </c>
      <c r="G24" s="317">
        <f>'SDK - 2023'!K24</f>
        <v>4</v>
      </c>
      <c r="H24" s="320">
        <f>'SDK - 2023'!L24</f>
        <v>0</v>
      </c>
    </row>
    <row r="25" spans="2:8" ht="22.5" customHeight="1">
      <c r="B25" s="142">
        <f>'SDK - 2023'!D25</f>
        <v>20</v>
      </c>
      <c r="C25" s="12" t="str">
        <f>'SDK - 2023'!E25</f>
        <v>Helena Řezáčová</v>
      </c>
      <c r="D25" s="12">
        <f>'SDK - 2023'!F25</f>
        <v>1974</v>
      </c>
      <c r="E25" s="137">
        <f>'SDK - 2023'!I25</f>
        <v>0</v>
      </c>
      <c r="F25" s="234">
        <f>'SDK - 2023'!J25</f>
        <v>0</v>
      </c>
      <c r="G25" s="317">
        <f>'SDK - 2023'!K25</f>
        <v>3</v>
      </c>
      <c r="H25" s="320">
        <f>'SDK - 2023'!L25</f>
        <v>0</v>
      </c>
    </row>
    <row r="26" spans="2:8" ht="22.5" customHeight="1" thickBot="1">
      <c r="B26" s="143">
        <f>'SDK - 2023'!D26</f>
        <v>21</v>
      </c>
      <c r="C26" s="140" t="str">
        <f>'SDK - 2023'!E26</f>
        <v>Jiřina Pavlíková</v>
      </c>
      <c r="D26" s="140">
        <f>'SDK - 2023'!F26</f>
        <v>1967</v>
      </c>
      <c r="E26" s="138">
        <f>'SDK - 2023'!I26</f>
        <v>0</v>
      </c>
      <c r="F26" s="235">
        <f>'SDK - 2023'!J26</f>
        <v>0</v>
      </c>
      <c r="G26" s="318">
        <f>'SDK - 2023'!K26</f>
        <v>0</v>
      </c>
      <c r="H26" s="321">
        <f>'SDK - 2023'!L26</f>
        <v>1</v>
      </c>
    </row>
  </sheetData>
  <mergeCells count="5">
    <mergeCell ref="E5:H5"/>
    <mergeCell ref="B1:H1"/>
    <mergeCell ref="B3:H3"/>
    <mergeCell ref="B2:H2"/>
    <mergeCell ref="B4:H4"/>
  </mergeCells>
  <conditionalFormatting sqref="B6:H26">
    <cfRule type="cellIs" dxfId="4" priority="1" operator="equal">
      <formula>0</formula>
    </cfRule>
  </conditionalFormatting>
  <pageMargins left="0.31" right="0.3" top="0.43" bottom="0" header="0" footer="0.0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zoomScale="115" zoomScaleNormal="115" workbookViewId="0">
      <selection activeCell="M20" sqref="M20"/>
    </sheetView>
  </sheetViews>
  <sheetFormatPr defaultColWidth="9" defaultRowHeight="15"/>
  <cols>
    <col min="1" max="1" width="4.75" style="14" customWidth="1"/>
    <col min="2" max="2" width="9" style="15"/>
    <col min="3" max="3" width="44.125" style="14" customWidth="1"/>
    <col min="4" max="4" width="9" style="15"/>
    <col min="5" max="5" width="4.875" style="15" customWidth="1"/>
    <col min="6" max="8" width="4.875" style="14" customWidth="1"/>
    <col min="9" max="16384" width="9" style="14"/>
  </cols>
  <sheetData>
    <row r="1" spans="1:8" s="11" customFormat="1" ht="37.5" customHeight="1">
      <c r="A1" s="141"/>
      <c r="B1" s="345" t="s">
        <v>56</v>
      </c>
      <c r="C1" s="346"/>
      <c r="D1" s="346"/>
      <c r="E1" s="346"/>
      <c r="F1" s="346"/>
      <c r="G1" s="346"/>
      <c r="H1" s="347"/>
    </row>
    <row r="2" spans="1:8" s="11" customFormat="1" ht="15" customHeight="1">
      <c r="A2" s="141"/>
      <c r="B2" s="348"/>
      <c r="C2" s="349"/>
      <c r="D2" s="349"/>
      <c r="E2" s="349"/>
      <c r="F2" s="349"/>
      <c r="G2" s="349"/>
      <c r="H2" s="350"/>
    </row>
    <row r="3" spans="1:8" s="11" customFormat="1" ht="37.5" customHeight="1">
      <c r="A3" s="141"/>
      <c r="B3" s="348" t="s">
        <v>18</v>
      </c>
      <c r="C3" s="349"/>
      <c r="D3" s="349"/>
      <c r="E3" s="349"/>
      <c r="F3" s="349"/>
      <c r="G3" s="349"/>
      <c r="H3" s="350"/>
    </row>
    <row r="4" spans="1:8" s="11" customFormat="1" ht="15" customHeight="1" thickBot="1">
      <c r="A4" s="141"/>
      <c r="B4" s="357"/>
      <c r="C4" s="358"/>
      <c r="D4" s="358"/>
      <c r="E4" s="358"/>
      <c r="F4" s="358"/>
      <c r="G4" s="358"/>
      <c r="H4" s="359"/>
    </row>
    <row r="5" spans="1:8" s="11" customFormat="1" ht="22.5" customHeight="1" thickBot="1">
      <c r="B5" s="13" t="s">
        <v>1</v>
      </c>
      <c r="C5" s="297" t="s">
        <v>16</v>
      </c>
      <c r="D5" s="13" t="s">
        <v>4</v>
      </c>
      <c r="E5" s="360" t="s">
        <v>2</v>
      </c>
      <c r="F5" s="361"/>
      <c r="G5" s="361"/>
      <c r="H5" s="362"/>
    </row>
    <row r="6" spans="1:8" ht="15.75">
      <c r="B6" s="144">
        <f>'SDK - 2023'!D29</f>
        <v>1</v>
      </c>
      <c r="C6" s="145" t="str">
        <f>'SDK - 2023'!E29</f>
        <v>Leoš Kafka</v>
      </c>
      <c r="D6" s="146">
        <f>'SDK - 2023'!F29</f>
        <v>1979</v>
      </c>
      <c r="E6" s="148">
        <f>'SDK - 2023'!I29</f>
        <v>69</v>
      </c>
      <c r="F6" s="149">
        <f>'SDK - 2023'!J29</f>
        <v>0</v>
      </c>
      <c r="G6" s="150">
        <f>'SDK - 2023'!K29</f>
        <v>0</v>
      </c>
      <c r="H6" s="151">
        <f>'SDK - 2023'!L29</f>
        <v>0</v>
      </c>
    </row>
    <row r="7" spans="1:8" ht="15.75">
      <c r="B7" s="144">
        <f>'SDK - 2023'!D30</f>
        <v>2</v>
      </c>
      <c r="C7" s="145" t="str">
        <f>'SDK - 2023'!E30</f>
        <v>Michal Veselský</v>
      </c>
      <c r="D7" s="146">
        <f>'SDK - 2023'!F30</f>
        <v>1980</v>
      </c>
      <c r="E7" s="148">
        <f>'SDK - 2023'!I30</f>
        <v>63</v>
      </c>
      <c r="F7" s="149">
        <f>'SDK - 2023'!J30</f>
        <v>0</v>
      </c>
      <c r="G7" s="150">
        <f>'SDK - 2023'!K30</f>
        <v>0</v>
      </c>
      <c r="H7" s="151">
        <f>'SDK - 2023'!L30</f>
        <v>0</v>
      </c>
    </row>
    <row r="8" spans="1:8" ht="15.75">
      <c r="B8" s="144">
        <f>'SDK - 2023'!D31</f>
        <v>3</v>
      </c>
      <c r="C8" s="145" t="str">
        <f>'SDK - 2023'!E31</f>
        <v>Václav Bořík Houška</v>
      </c>
      <c r="D8" s="146">
        <f>'SDK - 2023'!F31</f>
        <v>1971</v>
      </c>
      <c r="E8" s="148">
        <f>'SDK - 2023'!I31</f>
        <v>45</v>
      </c>
      <c r="F8" s="149">
        <f>'SDK - 2023'!J31</f>
        <v>0</v>
      </c>
      <c r="G8" s="150">
        <f>'SDK - 2023'!K31</f>
        <v>0</v>
      </c>
      <c r="H8" s="151">
        <f>'SDK - 2023'!L31</f>
        <v>0</v>
      </c>
    </row>
    <row r="9" spans="1:8" ht="15.75">
      <c r="B9" s="144">
        <f>'SDK - 2023'!D32</f>
        <v>4</v>
      </c>
      <c r="C9" s="145" t="str">
        <f>'SDK - 2023'!E32</f>
        <v>Michal Beckert</v>
      </c>
      <c r="D9" s="146">
        <f>'SDK - 2023'!F32</f>
        <v>1982</v>
      </c>
      <c r="E9" s="148">
        <f>'SDK - 2023'!I32</f>
        <v>37</v>
      </c>
      <c r="F9" s="149">
        <f>'SDK - 2023'!J32</f>
        <v>0</v>
      </c>
      <c r="G9" s="150">
        <f>'SDK - 2023'!K32</f>
        <v>0</v>
      </c>
      <c r="H9" s="151">
        <f>'SDK - 2023'!L32</f>
        <v>0</v>
      </c>
    </row>
    <row r="10" spans="1:8" ht="15.75">
      <c r="B10" s="144" t="s">
        <v>178</v>
      </c>
      <c r="C10" s="145" t="str">
        <f>'SDK - 2023'!E33</f>
        <v>Bolek Žemlík</v>
      </c>
      <c r="D10" s="146">
        <f>'SDK - 2023'!F33</f>
        <v>1991</v>
      </c>
      <c r="E10" s="148">
        <f>'SDK - 2023'!I33</f>
        <v>34</v>
      </c>
      <c r="F10" s="149">
        <f>'SDK - 2023'!J33</f>
        <v>0</v>
      </c>
      <c r="G10" s="150">
        <f>'SDK - 2023'!K33</f>
        <v>0</v>
      </c>
      <c r="H10" s="151">
        <f>'SDK - 2023'!L33</f>
        <v>0</v>
      </c>
    </row>
    <row r="11" spans="1:8" ht="15.75">
      <c r="B11" s="144" t="s">
        <v>178</v>
      </c>
      <c r="C11" s="145" t="str">
        <f>'SDK - 2023'!E34</f>
        <v>Karel Cvalín</v>
      </c>
      <c r="D11" s="146">
        <f>'SDK - 2023'!F34</f>
        <v>1977</v>
      </c>
      <c r="E11" s="148">
        <f>'SDK - 2023'!I34</f>
        <v>34</v>
      </c>
      <c r="F11" s="149">
        <f>'SDK - 2023'!J34</f>
        <v>0</v>
      </c>
      <c r="G11" s="150">
        <f>'SDK - 2023'!K34</f>
        <v>0</v>
      </c>
      <c r="H11" s="151">
        <f>'SDK - 2023'!L34</f>
        <v>0</v>
      </c>
    </row>
    <row r="12" spans="1:8" ht="15.75">
      <c r="B12" s="144" t="s">
        <v>218</v>
      </c>
      <c r="C12" s="145" t="str">
        <f>'SDK - 2023'!E35</f>
        <v>Adam Balcar</v>
      </c>
      <c r="D12" s="146">
        <f>'SDK - 2023'!F35</f>
        <v>1978</v>
      </c>
      <c r="E12" s="148">
        <f>'SDK - 2023'!I35</f>
        <v>33</v>
      </c>
      <c r="F12" s="149">
        <f>'SDK - 2023'!J35</f>
        <v>0</v>
      </c>
      <c r="G12" s="150">
        <f>'SDK - 2023'!K35</f>
        <v>0</v>
      </c>
      <c r="H12" s="151">
        <f>'SDK - 2023'!L35</f>
        <v>0</v>
      </c>
    </row>
    <row r="13" spans="1:8" ht="15.75">
      <c r="B13" s="144" t="s">
        <v>218</v>
      </c>
      <c r="C13" s="145" t="str">
        <f>'SDK - 2023'!E36</f>
        <v>Ivo Indra</v>
      </c>
      <c r="D13" s="146">
        <f>'SDK - 2023'!F36</f>
        <v>1986</v>
      </c>
      <c r="E13" s="148">
        <f>'SDK - 2023'!I36</f>
        <v>33</v>
      </c>
      <c r="F13" s="149">
        <f>'SDK - 2023'!J36</f>
        <v>0</v>
      </c>
      <c r="G13" s="150">
        <f>'SDK - 2023'!K36</f>
        <v>0</v>
      </c>
      <c r="H13" s="151">
        <f>'SDK - 2023'!L36</f>
        <v>0</v>
      </c>
    </row>
    <row r="14" spans="1:8" ht="15.75">
      <c r="B14" s="144" t="s">
        <v>236</v>
      </c>
      <c r="C14" s="145" t="str">
        <f>'SDK - 2023'!E37</f>
        <v>Pavel Štork</v>
      </c>
      <c r="D14" s="146">
        <f>'SDK - 2023'!F37</f>
        <v>1969</v>
      </c>
      <c r="E14" s="148">
        <f>'SDK - 2023'!I37</f>
        <v>28</v>
      </c>
      <c r="F14" s="149">
        <f>'SDK - 2023'!J37</f>
        <v>4</v>
      </c>
      <c r="G14" s="150">
        <f>'SDK - 2023'!K37</f>
        <v>0</v>
      </c>
      <c r="H14" s="151">
        <f>'SDK - 2023'!L37</f>
        <v>0</v>
      </c>
    </row>
    <row r="15" spans="1:8" ht="15.75">
      <c r="B15" s="144" t="s">
        <v>237</v>
      </c>
      <c r="C15" s="145" t="str">
        <f>'SDK - 2023'!E38</f>
        <v>Petr Bezchleba</v>
      </c>
      <c r="D15" s="146">
        <f>'SDK - 2023'!F38</f>
        <v>1978</v>
      </c>
      <c r="E15" s="148">
        <f>'SDK - 2023'!I38</f>
        <v>28</v>
      </c>
      <c r="F15" s="149">
        <f>'SDK - 2023'!J38</f>
        <v>0</v>
      </c>
      <c r="G15" s="150">
        <f>'SDK - 2023'!K38</f>
        <v>0</v>
      </c>
      <c r="H15" s="151">
        <f>'SDK - 2023'!L38</f>
        <v>0</v>
      </c>
    </row>
    <row r="16" spans="1:8" ht="15.75">
      <c r="B16" s="144" t="s">
        <v>237</v>
      </c>
      <c r="C16" s="145" t="str">
        <f>'SDK - 2023'!E39</f>
        <v>Martin Kundera</v>
      </c>
      <c r="D16" s="146">
        <f>'SDK - 2023'!F39</f>
        <v>1978</v>
      </c>
      <c r="E16" s="148">
        <f>'SDK - 2023'!I39</f>
        <v>28</v>
      </c>
      <c r="F16" s="149">
        <f>'SDK - 2023'!J39</f>
        <v>0</v>
      </c>
      <c r="G16" s="150">
        <f>'SDK - 2023'!K39</f>
        <v>0</v>
      </c>
      <c r="H16" s="151">
        <f>'SDK - 2023'!L39</f>
        <v>0</v>
      </c>
    </row>
    <row r="17" spans="2:8" ht="15.75">
      <c r="B17" s="144" t="s">
        <v>219</v>
      </c>
      <c r="C17" s="145" t="str">
        <f>'SDK - 2023'!E40</f>
        <v>Roman Šimon</v>
      </c>
      <c r="D17" s="146">
        <f>'SDK - 2023'!F40</f>
        <v>1982</v>
      </c>
      <c r="E17" s="148">
        <f>'SDK - 2023'!I40</f>
        <v>24</v>
      </c>
      <c r="F17" s="149">
        <f>'SDK - 2023'!J40</f>
        <v>0</v>
      </c>
      <c r="G17" s="150">
        <f>'SDK - 2023'!K40</f>
        <v>0</v>
      </c>
      <c r="H17" s="151">
        <f>'SDK - 2023'!L40</f>
        <v>0</v>
      </c>
    </row>
    <row r="18" spans="2:8" ht="15.75">
      <c r="B18" s="144" t="s">
        <v>219</v>
      </c>
      <c r="C18" s="145" t="str">
        <f>'SDK - 2023'!E41</f>
        <v>Václav Obrtlík</v>
      </c>
      <c r="D18" s="146">
        <f>'SDK - 2023'!F41</f>
        <v>1990</v>
      </c>
      <c r="E18" s="148">
        <f>'SDK - 2023'!I41</f>
        <v>24</v>
      </c>
      <c r="F18" s="149">
        <f>'SDK - 2023'!J41</f>
        <v>0</v>
      </c>
      <c r="G18" s="150">
        <f>'SDK - 2023'!K41</f>
        <v>0</v>
      </c>
      <c r="H18" s="151">
        <f>'SDK - 2023'!L41</f>
        <v>0</v>
      </c>
    </row>
    <row r="19" spans="2:8" ht="15.75">
      <c r="B19" s="144">
        <f>'SDK - 2023'!D42</f>
        <v>14</v>
      </c>
      <c r="C19" s="145" t="str">
        <f>'SDK - 2023'!E42</f>
        <v>Martin Kadlec</v>
      </c>
      <c r="D19" s="146">
        <f>'SDK - 2023'!F42</f>
        <v>1981</v>
      </c>
      <c r="E19" s="148">
        <f>'SDK - 2023'!I42</f>
        <v>21</v>
      </c>
      <c r="F19" s="149">
        <f>'SDK - 2023'!J42</f>
        <v>0</v>
      </c>
      <c r="G19" s="150">
        <f>'SDK - 2023'!K42</f>
        <v>0</v>
      </c>
      <c r="H19" s="151">
        <f>'SDK - 2023'!L42</f>
        <v>0</v>
      </c>
    </row>
    <row r="20" spans="2:8" ht="15.75">
      <c r="B20" s="144">
        <f>'SDK - 2023'!D43</f>
        <v>15</v>
      </c>
      <c r="C20" s="145" t="str">
        <f>'SDK - 2023'!E43</f>
        <v>Štěpán Ježek</v>
      </c>
      <c r="D20" s="146">
        <f>'SDK - 2023'!F43</f>
        <v>1978</v>
      </c>
      <c r="E20" s="148">
        <f>'SDK - 2023'!I43</f>
        <v>20</v>
      </c>
      <c r="F20" s="149">
        <f>'SDK - 2023'!J43</f>
        <v>15</v>
      </c>
      <c r="G20" s="150">
        <f>'SDK - 2023'!K43</f>
        <v>0</v>
      </c>
      <c r="H20" s="151">
        <f>'SDK - 2023'!L43</f>
        <v>0</v>
      </c>
    </row>
    <row r="21" spans="2:8" ht="15.75">
      <c r="B21" s="144">
        <f>'SDK - 2023'!D44</f>
        <v>16</v>
      </c>
      <c r="C21" s="145" t="str">
        <f>'SDK - 2023'!E44</f>
        <v>Pavel Pfeifer</v>
      </c>
      <c r="D21" s="146">
        <f>'SDK - 2023'!F44</f>
        <v>1968</v>
      </c>
      <c r="E21" s="148">
        <f>'SDK - 2023'!I44</f>
        <v>17</v>
      </c>
      <c r="F21" s="149">
        <f>'SDK - 2023'!J44</f>
        <v>0</v>
      </c>
      <c r="G21" s="150">
        <f>'SDK - 2023'!K44</f>
        <v>0</v>
      </c>
      <c r="H21" s="151">
        <f>'SDK - 2023'!L44</f>
        <v>0</v>
      </c>
    </row>
    <row r="22" spans="2:8" ht="15.75">
      <c r="B22" s="144">
        <f>'SDK - 2023'!D45</f>
        <v>17</v>
      </c>
      <c r="C22" s="145" t="str">
        <f>'SDK - 2023'!E45</f>
        <v>Jakub Ptáček</v>
      </c>
      <c r="D22" s="146">
        <f>'SDK - 2023'!F45</f>
        <v>2005</v>
      </c>
      <c r="E22" s="148">
        <f>'SDK - 2023'!I45</f>
        <v>16</v>
      </c>
      <c r="F22" s="149">
        <f>'SDK - 2023'!J45</f>
        <v>0</v>
      </c>
      <c r="G22" s="150">
        <f>'SDK - 2023'!K45</f>
        <v>0</v>
      </c>
      <c r="H22" s="151">
        <f>'SDK - 2023'!L45</f>
        <v>0</v>
      </c>
    </row>
    <row r="23" spans="2:8" ht="15.75">
      <c r="B23" s="144" t="s">
        <v>220</v>
      </c>
      <c r="C23" s="145" t="str">
        <f>'SDK - 2023'!E46</f>
        <v>Petr Schneider</v>
      </c>
      <c r="D23" s="146">
        <f>'SDK - 2023'!F46</f>
        <v>1979</v>
      </c>
      <c r="E23" s="148">
        <f>'SDK - 2023'!I46</f>
        <v>15</v>
      </c>
      <c r="F23" s="149">
        <f>'SDK - 2023'!J46</f>
        <v>0</v>
      </c>
      <c r="G23" s="150">
        <f>'SDK - 2023'!K46</f>
        <v>0</v>
      </c>
      <c r="H23" s="151">
        <f>'SDK - 2023'!L46</f>
        <v>0</v>
      </c>
    </row>
    <row r="24" spans="2:8" ht="15.75">
      <c r="B24" s="144" t="s">
        <v>220</v>
      </c>
      <c r="C24" s="145" t="str">
        <f>'SDK - 2023'!E47</f>
        <v>Petr Švanda</v>
      </c>
      <c r="D24" s="146">
        <f>'SDK - 2023'!F47</f>
        <v>1967</v>
      </c>
      <c r="E24" s="148">
        <f>'SDK - 2023'!I47</f>
        <v>15</v>
      </c>
      <c r="F24" s="149">
        <f>'SDK - 2023'!J47</f>
        <v>0</v>
      </c>
      <c r="G24" s="150">
        <f>'SDK - 2023'!K47</f>
        <v>0</v>
      </c>
      <c r="H24" s="151">
        <f>'SDK - 2023'!L47</f>
        <v>0</v>
      </c>
    </row>
    <row r="25" spans="2:8" ht="15.75">
      <c r="B25" s="144" t="s">
        <v>220</v>
      </c>
      <c r="C25" s="145" t="str">
        <f>'SDK - 2023'!E48</f>
        <v>Matěj Kosnar</v>
      </c>
      <c r="D25" s="146">
        <f>'SDK - 2023'!F48</f>
        <v>1977</v>
      </c>
      <c r="E25" s="148">
        <f>'SDK - 2023'!I48</f>
        <v>15</v>
      </c>
      <c r="F25" s="149">
        <f>'SDK - 2023'!J48</f>
        <v>0</v>
      </c>
      <c r="G25" s="150">
        <f>'SDK - 2023'!K48</f>
        <v>0</v>
      </c>
      <c r="H25" s="151">
        <f>'SDK - 2023'!L48</f>
        <v>0</v>
      </c>
    </row>
    <row r="26" spans="2:8" ht="15.75">
      <c r="B26" s="144" t="s">
        <v>220</v>
      </c>
      <c r="C26" s="145" t="str">
        <f>'SDK - 2023'!E49</f>
        <v>Martin Marčáno Brož</v>
      </c>
      <c r="D26" s="146">
        <f>'SDK - 2023'!F49</f>
        <v>1979</v>
      </c>
      <c r="E26" s="148">
        <f>'SDK - 2023'!I49</f>
        <v>15</v>
      </c>
      <c r="F26" s="149">
        <f>'SDK - 2023'!J49</f>
        <v>0</v>
      </c>
      <c r="G26" s="150">
        <f>'SDK - 2023'!K49</f>
        <v>0</v>
      </c>
      <c r="H26" s="151">
        <f>'SDK - 2023'!L49</f>
        <v>0</v>
      </c>
    </row>
    <row r="27" spans="2:8" ht="15.75">
      <c r="B27" s="144" t="s">
        <v>221</v>
      </c>
      <c r="C27" s="145" t="str">
        <f>'SDK - 2023'!E50</f>
        <v>Jan Dušek</v>
      </c>
      <c r="D27" s="146">
        <f>'SDK - 2023'!F50</f>
        <v>1974</v>
      </c>
      <c r="E27" s="148">
        <f>'SDK - 2023'!I50</f>
        <v>14</v>
      </c>
      <c r="F27" s="149">
        <f>'SDK - 2023'!J50</f>
        <v>0</v>
      </c>
      <c r="G27" s="150">
        <f>'SDK - 2023'!K50</f>
        <v>0</v>
      </c>
      <c r="H27" s="151">
        <f>'SDK - 2023'!L50</f>
        <v>0</v>
      </c>
    </row>
    <row r="28" spans="2:8" ht="15.75">
      <c r="B28" s="144" t="s">
        <v>221</v>
      </c>
      <c r="C28" s="145" t="str">
        <f>'SDK - 2023'!E51</f>
        <v>Jan Bouda</v>
      </c>
      <c r="D28" s="146">
        <f>'SDK - 2023'!F51</f>
        <v>1988</v>
      </c>
      <c r="E28" s="148">
        <f>'SDK - 2023'!I51</f>
        <v>14</v>
      </c>
      <c r="F28" s="149">
        <f>'SDK - 2023'!J51</f>
        <v>0</v>
      </c>
      <c r="G28" s="150">
        <f>'SDK - 2023'!K51</f>
        <v>0</v>
      </c>
      <c r="H28" s="151">
        <f>'SDK - 2023'!L51</f>
        <v>0</v>
      </c>
    </row>
    <row r="29" spans="2:8" ht="15.75">
      <c r="B29" s="144">
        <f>'SDK - 2023'!D52</f>
        <v>24</v>
      </c>
      <c r="C29" s="145" t="str">
        <f>'SDK - 2023'!E52</f>
        <v>Tomáš Drobník</v>
      </c>
      <c r="D29" s="146">
        <f>'SDK - 2023'!F52</f>
        <v>0</v>
      </c>
      <c r="E29" s="148">
        <f>'SDK - 2023'!I52</f>
        <v>13</v>
      </c>
      <c r="F29" s="149">
        <f>'SDK - 2023'!J52</f>
        <v>0</v>
      </c>
      <c r="G29" s="150">
        <f>'SDK - 2023'!K52</f>
        <v>0</v>
      </c>
      <c r="H29" s="151">
        <f>'SDK - 2023'!L52</f>
        <v>0</v>
      </c>
    </row>
    <row r="30" spans="2:8" ht="15.75">
      <c r="B30" s="144">
        <f>'SDK - 2023'!D53</f>
        <v>25</v>
      </c>
      <c r="C30" s="145" t="str">
        <f>'SDK - 2023'!E53</f>
        <v>Ivan Urban</v>
      </c>
      <c r="D30" s="146">
        <f>'SDK - 2023'!F53</f>
        <v>1970</v>
      </c>
      <c r="E30" s="148">
        <f>'SDK - 2023'!I53</f>
        <v>10</v>
      </c>
      <c r="F30" s="149">
        <f>'SDK - 2023'!J53</f>
        <v>0</v>
      </c>
      <c r="G30" s="150">
        <f>'SDK - 2023'!K53</f>
        <v>0</v>
      </c>
      <c r="H30" s="151">
        <f>'SDK - 2023'!L53</f>
        <v>0</v>
      </c>
    </row>
    <row r="31" spans="2:8" ht="15.75">
      <c r="B31" s="144" t="s">
        <v>222</v>
      </c>
      <c r="C31" s="145" t="str">
        <f>'SDK - 2023'!E54</f>
        <v>Tomáš Král</v>
      </c>
      <c r="D31" s="146">
        <f>'SDK - 2023'!F54</f>
        <v>1982</v>
      </c>
      <c r="E31" s="148">
        <f>'SDK - 2023'!I54</f>
        <v>8</v>
      </c>
      <c r="F31" s="149">
        <f>'SDK - 2023'!J54</f>
        <v>0</v>
      </c>
      <c r="G31" s="150">
        <f>'SDK - 2023'!K54</f>
        <v>0</v>
      </c>
      <c r="H31" s="151">
        <f>'SDK - 2023'!L54</f>
        <v>0</v>
      </c>
    </row>
    <row r="32" spans="2:8" ht="15.75">
      <c r="B32" s="144" t="s">
        <v>222</v>
      </c>
      <c r="C32" s="145" t="str">
        <f>'SDK - 2023'!E55</f>
        <v>Čestmír Honzátko</v>
      </c>
      <c r="D32" s="146">
        <f>'SDK - 2023'!F55</f>
        <v>1975</v>
      </c>
      <c r="E32" s="148">
        <f>'SDK - 2023'!I55</f>
        <v>8</v>
      </c>
      <c r="F32" s="149">
        <f>'SDK - 2023'!J55</f>
        <v>0</v>
      </c>
      <c r="G32" s="150">
        <f>'SDK - 2023'!K55</f>
        <v>0</v>
      </c>
      <c r="H32" s="151">
        <f>'SDK - 2023'!L55</f>
        <v>0</v>
      </c>
    </row>
    <row r="33" spans="1:8" ht="15.75">
      <c r="B33" s="144">
        <f>'SDK - 2023'!D56</f>
        <v>28</v>
      </c>
      <c r="C33" s="145" t="str">
        <f>'SDK - 2023'!E56</f>
        <v>Pavel Rubner</v>
      </c>
      <c r="D33" s="146">
        <f>'SDK - 2023'!F56</f>
        <v>1977</v>
      </c>
      <c r="E33" s="148">
        <f>'SDK - 2023'!I56</f>
        <v>6</v>
      </c>
      <c r="F33" s="149">
        <f>'SDK - 2023'!J56</f>
        <v>0</v>
      </c>
      <c r="G33" s="150">
        <f>'SDK - 2023'!K56</f>
        <v>0</v>
      </c>
      <c r="H33" s="151">
        <f>'SDK - 2023'!L56</f>
        <v>0</v>
      </c>
    </row>
    <row r="34" spans="1:8" ht="15.75">
      <c r="B34" s="144">
        <f>'SDK - 2023'!D57</f>
        <v>29</v>
      </c>
      <c r="C34" s="145" t="str">
        <f>'SDK - 2023'!E57</f>
        <v>Jan Svoboda</v>
      </c>
      <c r="D34" s="146">
        <f>'SDK - 2023'!F57</f>
        <v>1982</v>
      </c>
      <c r="E34" s="148">
        <f>'SDK - 2023'!I57</f>
        <v>5</v>
      </c>
      <c r="F34" s="149">
        <f>'SDK - 2023'!J57</f>
        <v>0</v>
      </c>
      <c r="G34" s="150">
        <f>'SDK - 2023'!K57</f>
        <v>0</v>
      </c>
      <c r="H34" s="151">
        <f>'SDK - 2023'!L57</f>
        <v>0</v>
      </c>
    </row>
    <row r="35" spans="1:8" ht="15.75">
      <c r="B35" s="144" t="s">
        <v>223</v>
      </c>
      <c r="C35" s="145" t="str">
        <f>'SDK - 2023'!E58</f>
        <v>Milan Buňata</v>
      </c>
      <c r="D35" s="146">
        <f>'SDK - 2023'!F58</f>
        <v>1959</v>
      </c>
      <c r="E35" s="148">
        <f>'SDK - 2023'!I58</f>
        <v>4</v>
      </c>
      <c r="F35" s="149">
        <f>'SDK - 2023'!J58</f>
        <v>0</v>
      </c>
      <c r="G35" s="150">
        <f>'SDK - 2023'!K58</f>
        <v>0</v>
      </c>
      <c r="H35" s="151">
        <f>'SDK - 2023'!L58</f>
        <v>0</v>
      </c>
    </row>
    <row r="36" spans="1:8" ht="15.75">
      <c r="B36" s="144" t="s">
        <v>223</v>
      </c>
      <c r="C36" s="145" t="str">
        <f>'SDK - 2023'!E59</f>
        <v>Ladislav Mandelík</v>
      </c>
      <c r="D36" s="146">
        <f>'SDK - 2023'!F59</f>
        <v>1992</v>
      </c>
      <c r="E36" s="148">
        <f>'SDK - 2023'!I59</f>
        <v>4</v>
      </c>
      <c r="F36" s="149">
        <f>'SDK - 2023'!J59</f>
        <v>0</v>
      </c>
      <c r="G36" s="150">
        <f>'SDK - 2023'!K59</f>
        <v>0</v>
      </c>
      <c r="H36" s="151">
        <f>'SDK - 2023'!L59</f>
        <v>0</v>
      </c>
    </row>
    <row r="37" spans="1:8" ht="15.75">
      <c r="B37" s="144" t="s">
        <v>223</v>
      </c>
      <c r="C37" s="145" t="str">
        <f>'SDK - 2023'!E60</f>
        <v>Josef Keller</v>
      </c>
      <c r="D37" s="146">
        <f>'SDK - 2023'!F60</f>
        <v>1988</v>
      </c>
      <c r="E37" s="148">
        <f>'SDK - 2023'!I60</f>
        <v>4</v>
      </c>
      <c r="F37" s="149">
        <f>'SDK - 2023'!J60</f>
        <v>0</v>
      </c>
      <c r="G37" s="150">
        <f>'SDK - 2023'!K60</f>
        <v>0</v>
      </c>
      <c r="H37" s="151">
        <f>'SDK - 2023'!L60</f>
        <v>0</v>
      </c>
    </row>
    <row r="38" spans="1:8" ht="15.75">
      <c r="B38" s="144">
        <f>'SDK - 2023'!D61</f>
        <v>33</v>
      </c>
      <c r="C38" s="145" t="str">
        <f>'SDK - 2023'!E61</f>
        <v>Petr Mejsnar</v>
      </c>
      <c r="D38" s="146">
        <f>'SDK - 2023'!F61</f>
        <v>1981</v>
      </c>
      <c r="E38" s="148">
        <f>'SDK - 2023'!I61</f>
        <v>3</v>
      </c>
      <c r="F38" s="149">
        <f>'SDK - 2023'!J61</f>
        <v>0</v>
      </c>
      <c r="G38" s="150">
        <f>'SDK - 2023'!K61</f>
        <v>0</v>
      </c>
      <c r="H38" s="151">
        <f>'SDK - 2023'!L61</f>
        <v>0</v>
      </c>
    </row>
    <row r="39" spans="1:8" ht="15.75">
      <c r="B39" s="144" t="s">
        <v>182</v>
      </c>
      <c r="C39" s="145" t="str">
        <f>'SDK - 2023'!E62</f>
        <v>Libor Košek</v>
      </c>
      <c r="D39" s="146">
        <f>'SDK - 2023'!F62</f>
        <v>1974</v>
      </c>
      <c r="E39" s="148">
        <f>'SDK - 2023'!I62</f>
        <v>2</v>
      </c>
      <c r="F39" s="149">
        <f>'SDK - 2023'!J62</f>
        <v>0</v>
      </c>
      <c r="G39" s="150">
        <f>'SDK - 2023'!K62</f>
        <v>0</v>
      </c>
      <c r="H39" s="151">
        <f>'SDK - 2023'!L62</f>
        <v>0</v>
      </c>
    </row>
    <row r="40" spans="1:8" ht="15.75">
      <c r="B40" s="144" t="s">
        <v>182</v>
      </c>
      <c r="C40" s="145" t="str">
        <f>'SDK - 2023'!E63</f>
        <v>Libor Štrauch</v>
      </c>
      <c r="D40" s="146">
        <f>'SDK - 2023'!F63</f>
        <v>1975</v>
      </c>
      <c r="E40" s="148">
        <f>'SDK - 2023'!I63</f>
        <v>2</v>
      </c>
      <c r="F40" s="149">
        <f>'SDK - 2023'!J63</f>
        <v>0</v>
      </c>
      <c r="G40" s="150">
        <f>'SDK - 2023'!K63</f>
        <v>0</v>
      </c>
      <c r="H40" s="151">
        <f>'SDK - 2023'!L63</f>
        <v>0</v>
      </c>
    </row>
    <row r="41" spans="1:8" ht="15.75">
      <c r="B41" s="144">
        <f>'SDK - 2023'!D64</f>
        <v>36</v>
      </c>
      <c r="C41" s="145" t="str">
        <f>'SDK - 2023'!E64</f>
        <v>Tomáš Hájek</v>
      </c>
      <c r="D41" s="146">
        <f>'SDK - 2023'!F64</f>
        <v>1975</v>
      </c>
      <c r="E41" s="148">
        <f>'SDK - 2023'!I64</f>
        <v>1</v>
      </c>
      <c r="F41" s="149">
        <f>'SDK - 2023'!J64</f>
        <v>7</v>
      </c>
      <c r="G41" s="150">
        <f>'SDK - 2023'!K64</f>
        <v>0</v>
      </c>
      <c r="H41" s="151">
        <f>'SDK - 2023'!L64</f>
        <v>0</v>
      </c>
    </row>
    <row r="42" spans="1:8" ht="15.75">
      <c r="B42" s="144">
        <f>'SDK - 2023'!D65</f>
        <v>37</v>
      </c>
      <c r="C42" s="145" t="str">
        <f>'SDK - 2023'!E65</f>
        <v>Norbert Palša</v>
      </c>
      <c r="D42" s="146">
        <f>'SDK - 2023'!F65</f>
        <v>1993</v>
      </c>
      <c r="E42" s="148">
        <f>'SDK - 2023'!I65</f>
        <v>1</v>
      </c>
      <c r="F42" s="149">
        <f>'SDK - 2023'!J65</f>
        <v>4</v>
      </c>
      <c r="G42" s="150">
        <f>'SDK - 2023'!K65</f>
        <v>0</v>
      </c>
      <c r="H42" s="151">
        <f>'SDK - 2023'!L65</f>
        <v>0</v>
      </c>
    </row>
    <row r="43" spans="1:8" ht="15.75">
      <c r="B43" s="144">
        <f>'SDK - 2023'!D66</f>
        <v>38</v>
      </c>
      <c r="C43" s="145" t="str">
        <f>'SDK - 2023'!E66</f>
        <v>Vít Lubovský</v>
      </c>
      <c r="D43" s="146">
        <f>'SDK - 2023'!F66</f>
        <v>1972</v>
      </c>
      <c r="E43" s="148">
        <f>'SDK - 2023'!I66</f>
        <v>1</v>
      </c>
      <c r="F43" s="149">
        <f>'SDK - 2023'!J66</f>
        <v>0</v>
      </c>
      <c r="G43" s="150">
        <f>'SDK - 2023'!K66</f>
        <v>5</v>
      </c>
      <c r="H43" s="151">
        <f>'SDK - 2023'!L66</f>
        <v>0</v>
      </c>
    </row>
    <row r="44" spans="1:8" ht="15.75">
      <c r="B44" s="144">
        <f>'SDK - 2023'!D67</f>
        <v>39</v>
      </c>
      <c r="C44" s="145" t="str">
        <f>'SDK - 2023'!E67</f>
        <v>Radek Svoboda</v>
      </c>
      <c r="D44" s="146">
        <f>'SDK - 2023'!F67</f>
        <v>0</v>
      </c>
      <c r="E44" s="148">
        <f>'SDK - 2023'!I67</f>
        <v>1</v>
      </c>
      <c r="F44" s="149">
        <f>'SDK - 2023'!J67</f>
        <v>0</v>
      </c>
      <c r="G44" s="150">
        <f>'SDK - 2023'!K67</f>
        <v>0</v>
      </c>
      <c r="H44" s="151">
        <f>'SDK - 2023'!L67</f>
        <v>0</v>
      </c>
    </row>
    <row r="45" spans="1:8" ht="16.5" thickBot="1">
      <c r="B45" s="156">
        <f>'SDK - 2023'!D68</f>
        <v>40</v>
      </c>
      <c r="C45" s="157" t="str">
        <f>'SDK - 2023'!E68</f>
        <v>Radek Odložilík</v>
      </c>
      <c r="D45" s="158">
        <f>'SDK - 2023'!F68</f>
        <v>1989</v>
      </c>
      <c r="E45" s="152">
        <f>'SDK - 2023'!I68</f>
        <v>0</v>
      </c>
      <c r="F45" s="153">
        <f>'SDK - 2023'!J68</f>
        <v>17</v>
      </c>
      <c r="G45" s="154">
        <f>'SDK - 2023'!K68</f>
        <v>0</v>
      </c>
      <c r="H45" s="155">
        <f>'SDK - 2023'!L68</f>
        <v>0</v>
      </c>
    </row>
    <row r="46" spans="1:8" s="11" customFormat="1" ht="37.5" customHeight="1">
      <c r="A46" s="141"/>
      <c r="B46" s="345" t="s">
        <v>56</v>
      </c>
      <c r="C46" s="346"/>
      <c r="D46" s="346"/>
      <c r="E46" s="346"/>
      <c r="F46" s="346"/>
      <c r="G46" s="346"/>
      <c r="H46" s="347"/>
    </row>
    <row r="47" spans="1:8" s="11" customFormat="1" ht="15" customHeight="1">
      <c r="A47" s="141"/>
      <c r="B47" s="348"/>
      <c r="C47" s="349"/>
      <c r="D47" s="349"/>
      <c r="E47" s="349"/>
      <c r="F47" s="349"/>
      <c r="G47" s="349"/>
      <c r="H47" s="350"/>
    </row>
    <row r="48" spans="1:8" s="11" customFormat="1" ht="37.5" customHeight="1">
      <c r="A48" s="141"/>
      <c r="B48" s="348" t="s">
        <v>18</v>
      </c>
      <c r="C48" s="349"/>
      <c r="D48" s="349"/>
      <c r="E48" s="349"/>
      <c r="F48" s="349"/>
      <c r="G48" s="349"/>
      <c r="H48" s="350"/>
    </row>
    <row r="49" spans="1:8" s="11" customFormat="1" ht="15" customHeight="1" thickBot="1">
      <c r="A49" s="141"/>
      <c r="B49" s="357"/>
      <c r="C49" s="358"/>
      <c r="D49" s="358"/>
      <c r="E49" s="358"/>
      <c r="F49" s="358"/>
      <c r="G49" s="358"/>
      <c r="H49" s="359"/>
    </row>
    <row r="50" spans="1:8" ht="22.5" customHeight="1" thickBot="1">
      <c r="B50" s="13" t="s">
        <v>1</v>
      </c>
      <c r="C50" s="297" t="s">
        <v>16</v>
      </c>
      <c r="D50" s="13" t="s">
        <v>4</v>
      </c>
      <c r="E50" s="354" t="s">
        <v>2</v>
      </c>
      <c r="F50" s="355"/>
      <c r="G50" s="355"/>
      <c r="H50" s="356"/>
    </row>
    <row r="51" spans="1:8" ht="15.75">
      <c r="B51" s="144">
        <f>'SDK - 2023'!D69</f>
        <v>41</v>
      </c>
      <c r="C51" s="145" t="str">
        <f>'SDK - 2023'!E69</f>
        <v>Jiří Měkyna</v>
      </c>
      <c r="D51" s="146">
        <f>'SDK - 2023'!F69</f>
        <v>1974</v>
      </c>
      <c r="E51" s="148">
        <f>'SDK - 2023'!I69</f>
        <v>0</v>
      </c>
      <c r="F51" s="149">
        <f>'SDK - 2023'!J69</f>
        <v>14</v>
      </c>
      <c r="G51" s="150">
        <f>'SDK - 2023'!K69</f>
        <v>0</v>
      </c>
      <c r="H51" s="151">
        <f>'SDK - 2023'!L69</f>
        <v>0</v>
      </c>
    </row>
    <row r="52" spans="1:8" ht="15.75">
      <c r="B52" s="144">
        <f>'SDK - 2023'!D70</f>
        <v>42</v>
      </c>
      <c r="C52" s="145" t="str">
        <f>'SDK - 2023'!E70</f>
        <v>Tomáš Hocke</v>
      </c>
      <c r="D52" s="146">
        <f>'SDK - 2023'!F70</f>
        <v>1975</v>
      </c>
      <c r="E52" s="148">
        <f>'SDK - 2023'!I70</f>
        <v>0</v>
      </c>
      <c r="F52" s="149">
        <f>'SDK - 2023'!J70</f>
        <v>13</v>
      </c>
      <c r="G52" s="150">
        <f>'SDK - 2023'!K70</f>
        <v>0</v>
      </c>
      <c r="H52" s="151">
        <f>'SDK - 2023'!L70</f>
        <v>0</v>
      </c>
    </row>
    <row r="53" spans="1:8" ht="15.75">
      <c r="B53" s="144">
        <f>'SDK - 2023'!D71</f>
        <v>43</v>
      </c>
      <c r="C53" s="145" t="str">
        <f>'SDK - 2023'!E71</f>
        <v>Michal Hrbáč</v>
      </c>
      <c r="D53" s="146">
        <f>'SDK - 2023'!F71</f>
        <v>1987</v>
      </c>
      <c r="E53" s="148">
        <f>'SDK - 2023'!I71</f>
        <v>0</v>
      </c>
      <c r="F53" s="149">
        <f>'SDK - 2023'!J71</f>
        <v>11</v>
      </c>
      <c r="G53" s="150">
        <f>'SDK - 2023'!K71</f>
        <v>0</v>
      </c>
      <c r="H53" s="151">
        <f>'SDK - 2023'!L71</f>
        <v>0</v>
      </c>
    </row>
    <row r="54" spans="1:8" ht="15.75">
      <c r="B54" s="144">
        <f>'SDK - 2023'!D72</f>
        <v>44</v>
      </c>
      <c r="C54" s="145" t="str">
        <f>'SDK - 2023'!E72</f>
        <v>Miroslav Černohorský</v>
      </c>
      <c r="D54" s="146">
        <f>'SDK - 2023'!F72</f>
        <v>1952</v>
      </c>
      <c r="E54" s="148">
        <f>'SDK - 2023'!I72</f>
        <v>0</v>
      </c>
      <c r="F54" s="149">
        <f>'SDK - 2023'!J72</f>
        <v>10</v>
      </c>
      <c r="G54" s="150">
        <f>'SDK - 2023'!K72</f>
        <v>0</v>
      </c>
      <c r="H54" s="151">
        <f>'SDK - 2023'!L72</f>
        <v>0</v>
      </c>
    </row>
    <row r="55" spans="1:8" ht="15.75">
      <c r="B55" s="144">
        <f>'SDK - 2023'!D73</f>
        <v>45</v>
      </c>
      <c r="C55" s="145" t="str">
        <f>'SDK - 2023'!E73</f>
        <v>Jiří Seidl</v>
      </c>
      <c r="D55" s="146">
        <f>'SDK - 2023'!F73</f>
        <v>1995</v>
      </c>
      <c r="E55" s="148">
        <f>'SDK - 2023'!I73</f>
        <v>0</v>
      </c>
      <c r="F55" s="149">
        <f>'SDK - 2023'!J73</f>
        <v>9</v>
      </c>
      <c r="G55" s="150">
        <f>'SDK - 2023'!K73</f>
        <v>0</v>
      </c>
      <c r="H55" s="151">
        <f>'SDK - 2023'!L73</f>
        <v>0</v>
      </c>
    </row>
    <row r="56" spans="1:8" ht="15.75">
      <c r="B56" s="144">
        <f>'SDK - 2023'!D74</f>
        <v>46</v>
      </c>
      <c r="C56" s="145" t="str">
        <f>'SDK - 2023'!E74</f>
        <v>Petr Rybář</v>
      </c>
      <c r="D56" s="146">
        <f>'SDK - 2023'!F74</f>
        <v>1972</v>
      </c>
      <c r="E56" s="148">
        <f>'SDK - 2023'!I74</f>
        <v>0</v>
      </c>
      <c r="F56" s="149">
        <f>'SDK - 2023'!J74</f>
        <v>8</v>
      </c>
      <c r="G56" s="150">
        <f>'SDK - 2023'!K74</f>
        <v>0</v>
      </c>
      <c r="H56" s="151">
        <f>'SDK - 2023'!L74</f>
        <v>0</v>
      </c>
    </row>
    <row r="57" spans="1:8" ht="15.75">
      <c r="B57" s="144">
        <f>'SDK - 2023'!D75</f>
        <v>47</v>
      </c>
      <c r="C57" s="145" t="str">
        <f>'SDK - 2023'!E75</f>
        <v>Jaroslav Vlček</v>
      </c>
      <c r="D57" s="146">
        <f>'SDK - 2023'!F75</f>
        <v>1976</v>
      </c>
      <c r="E57" s="148">
        <f>'SDK - 2023'!I75</f>
        <v>0</v>
      </c>
      <c r="F57" s="149">
        <f>'SDK - 2023'!J75</f>
        <v>7</v>
      </c>
      <c r="G57" s="150">
        <f>'SDK - 2023'!K75</f>
        <v>0</v>
      </c>
      <c r="H57" s="151">
        <f>'SDK - 2023'!L75</f>
        <v>0</v>
      </c>
    </row>
    <row r="58" spans="1:8" ht="15.75">
      <c r="B58" s="144">
        <f>'SDK - 2023'!D76</f>
        <v>48</v>
      </c>
      <c r="C58" s="145" t="str">
        <f>'SDK - 2023'!E76</f>
        <v>Jan Slanec</v>
      </c>
      <c r="D58" s="146">
        <f>'SDK - 2023'!F76</f>
        <v>1969</v>
      </c>
      <c r="E58" s="148">
        <f>'SDK - 2023'!I76</f>
        <v>0</v>
      </c>
      <c r="F58" s="149">
        <f>'SDK - 2023'!J76</f>
        <v>5</v>
      </c>
      <c r="G58" s="150">
        <f>'SDK - 2023'!K76</f>
        <v>0</v>
      </c>
      <c r="H58" s="151">
        <f>'SDK - 2023'!L76</f>
        <v>0</v>
      </c>
    </row>
    <row r="59" spans="1:8" ht="15.75">
      <c r="B59" s="144">
        <f>'SDK - 2023'!D77</f>
        <v>49</v>
      </c>
      <c r="C59" s="145" t="str">
        <f>'SDK - 2023'!E77</f>
        <v>Jan Jiránek</v>
      </c>
      <c r="D59" s="146">
        <f>'SDK - 2023'!F77</f>
        <v>1986</v>
      </c>
      <c r="E59" s="148">
        <f>'SDK - 2023'!I77</f>
        <v>0</v>
      </c>
      <c r="F59" s="149">
        <f>'SDK - 2023'!J77</f>
        <v>4</v>
      </c>
      <c r="G59" s="150">
        <f>'SDK - 2023'!K77</f>
        <v>0</v>
      </c>
      <c r="H59" s="151">
        <f>'SDK - 2023'!L77</f>
        <v>0</v>
      </c>
    </row>
    <row r="60" spans="1:8" ht="15.75">
      <c r="B60" s="144">
        <f>'SDK - 2023'!D78</f>
        <v>50</v>
      </c>
      <c r="C60" s="145" t="str">
        <f>'SDK - 2023'!E78</f>
        <v>Tomáš Kopp</v>
      </c>
      <c r="D60" s="146">
        <f>'SDK - 2023'!F78</f>
        <v>1988</v>
      </c>
      <c r="E60" s="148">
        <f>'SDK - 2023'!I78</f>
        <v>0</v>
      </c>
      <c r="F60" s="149">
        <f>'SDK - 2023'!J78</f>
        <v>3</v>
      </c>
      <c r="G60" s="150">
        <f>'SDK - 2023'!K78</f>
        <v>0</v>
      </c>
      <c r="H60" s="151">
        <f>'SDK - 2023'!L78</f>
        <v>0</v>
      </c>
    </row>
    <row r="61" spans="1:8" ht="15.75">
      <c r="B61" s="144" t="s">
        <v>224</v>
      </c>
      <c r="C61" s="145" t="str">
        <f>'SDK - 2023'!E79</f>
        <v>Aleš Džubera</v>
      </c>
      <c r="D61" s="146">
        <f>'SDK - 2023'!F79</f>
        <v>1963</v>
      </c>
      <c r="E61" s="148">
        <f>'SDK - 2023'!I79</f>
        <v>0</v>
      </c>
      <c r="F61" s="149">
        <f>'SDK - 2023'!J79</f>
        <v>2</v>
      </c>
      <c r="G61" s="150">
        <f>'SDK - 2023'!K79</f>
        <v>0</v>
      </c>
      <c r="H61" s="151">
        <f>'SDK - 2023'!L79</f>
        <v>0</v>
      </c>
    </row>
    <row r="62" spans="1:8" ht="15.75">
      <c r="B62" s="144" t="s">
        <v>224</v>
      </c>
      <c r="C62" s="145" t="str">
        <f>'SDK - 2023'!E80</f>
        <v>Roman Srb</v>
      </c>
      <c r="D62" s="146">
        <f>'SDK - 2023'!F80</f>
        <v>1973</v>
      </c>
      <c r="E62" s="148">
        <f>'SDK - 2023'!I80</f>
        <v>0</v>
      </c>
      <c r="F62" s="149">
        <f>'SDK - 2023'!J80</f>
        <v>2</v>
      </c>
      <c r="G62" s="150">
        <f>'SDK - 2023'!K80</f>
        <v>0</v>
      </c>
      <c r="H62" s="151">
        <f>'SDK - 2023'!L80</f>
        <v>0</v>
      </c>
    </row>
    <row r="63" spans="1:8" ht="15.75">
      <c r="B63" s="144" t="s">
        <v>224</v>
      </c>
      <c r="C63" s="145" t="str">
        <f>'SDK - 2023'!E81</f>
        <v>Karel Kundera</v>
      </c>
      <c r="D63" s="146">
        <f>'SDK - 2023'!F81</f>
        <v>1974</v>
      </c>
      <c r="E63" s="148">
        <f>'SDK - 2023'!I81</f>
        <v>0</v>
      </c>
      <c r="F63" s="149">
        <f>'SDK - 2023'!J81</f>
        <v>2</v>
      </c>
      <c r="G63" s="150">
        <f>'SDK - 2023'!K81</f>
        <v>0</v>
      </c>
      <c r="H63" s="151">
        <f>'SDK - 2023'!L81</f>
        <v>0</v>
      </c>
    </row>
    <row r="64" spans="1:8" ht="15.75">
      <c r="B64" s="144" t="s">
        <v>189</v>
      </c>
      <c r="C64" s="145" t="str">
        <f>'SDK - 2023'!E82</f>
        <v xml:space="preserve">Jan Kolodzieyski </v>
      </c>
      <c r="D64" s="146">
        <f>'SDK - 2023'!F82</f>
        <v>1979</v>
      </c>
      <c r="E64" s="148">
        <f>'SDK - 2023'!I82</f>
        <v>0</v>
      </c>
      <c r="F64" s="149">
        <f>'SDK - 2023'!J82</f>
        <v>1</v>
      </c>
      <c r="G64" s="150">
        <f>'SDK - 2023'!K82</f>
        <v>0</v>
      </c>
      <c r="H64" s="151">
        <f>'SDK - 2023'!L82</f>
        <v>0</v>
      </c>
    </row>
    <row r="65" spans="2:8" ht="15.75">
      <c r="B65" s="144" t="s">
        <v>189</v>
      </c>
      <c r="C65" s="145" t="str">
        <f>'SDK - 2023'!E83</f>
        <v>Jaroslav Svoboda</v>
      </c>
      <c r="D65" s="146">
        <f>'SDK - 2023'!F83</f>
        <v>1982</v>
      </c>
      <c r="E65" s="148">
        <f>'SDK - 2023'!I83</f>
        <v>0</v>
      </c>
      <c r="F65" s="149">
        <f>'SDK - 2023'!J83</f>
        <v>1</v>
      </c>
      <c r="G65" s="150">
        <f>'SDK - 2023'!K83</f>
        <v>0</v>
      </c>
      <c r="H65" s="151">
        <f>'SDK - 2023'!L83</f>
        <v>0</v>
      </c>
    </row>
    <row r="66" spans="2:8" ht="15.75">
      <c r="B66" s="144">
        <f>'SDK - 2023'!D84</f>
        <v>56</v>
      </c>
      <c r="C66" s="145" t="str">
        <f>'SDK - 2023'!E84</f>
        <v>David Kubát</v>
      </c>
      <c r="D66" s="146">
        <f>'SDK - 2023'!F84</f>
        <v>1979</v>
      </c>
      <c r="E66" s="148">
        <f>'SDK - 2023'!I84</f>
        <v>0</v>
      </c>
      <c r="F66" s="149">
        <f>'SDK - 2023'!J84</f>
        <v>0</v>
      </c>
      <c r="G66" s="150">
        <f>'SDK - 2023'!K84</f>
        <v>15</v>
      </c>
      <c r="H66" s="151">
        <f>'SDK - 2023'!L84</f>
        <v>0</v>
      </c>
    </row>
    <row r="67" spans="2:8" ht="15.75">
      <c r="B67" s="144">
        <f>'SDK - 2023'!D85</f>
        <v>57</v>
      </c>
      <c r="C67" s="145" t="str">
        <f>'SDK - 2023'!E85</f>
        <v>Antonín Beneš</v>
      </c>
      <c r="D67" s="146">
        <f>'SDK - 2023'!F85</f>
        <v>1971</v>
      </c>
      <c r="E67" s="148">
        <f>'SDK - 2023'!I85</f>
        <v>0</v>
      </c>
      <c r="F67" s="149">
        <f>'SDK - 2023'!J85</f>
        <v>0</v>
      </c>
      <c r="G67" s="150">
        <f>'SDK - 2023'!K85</f>
        <v>14</v>
      </c>
      <c r="H67" s="151">
        <f>'SDK - 2023'!L85</f>
        <v>0</v>
      </c>
    </row>
    <row r="68" spans="2:8" ht="15.75">
      <c r="B68" s="144">
        <f>'SDK - 2023'!D86</f>
        <v>58</v>
      </c>
      <c r="C68" s="145" t="str">
        <f>'SDK - 2023'!E86</f>
        <v>Pavel Hedrich</v>
      </c>
      <c r="D68" s="146">
        <f>'SDK - 2023'!F86</f>
        <v>1972</v>
      </c>
      <c r="E68" s="148">
        <f>'SDK - 2023'!I86</f>
        <v>0</v>
      </c>
      <c r="F68" s="149">
        <f>'SDK - 2023'!J86</f>
        <v>0</v>
      </c>
      <c r="G68" s="150">
        <f>'SDK - 2023'!K86</f>
        <v>13</v>
      </c>
      <c r="H68" s="151">
        <f>'SDK - 2023'!L86</f>
        <v>0</v>
      </c>
    </row>
    <row r="69" spans="2:8" ht="15.75">
      <c r="B69" s="144">
        <f>'SDK - 2023'!D87</f>
        <v>59</v>
      </c>
      <c r="C69" s="145" t="str">
        <f>'SDK - 2023'!E87</f>
        <v>Jan Hamršmíd</v>
      </c>
      <c r="D69" s="146">
        <f>'SDK - 2023'!F87</f>
        <v>1981</v>
      </c>
      <c r="E69" s="148">
        <f>'SDK - 2023'!I87</f>
        <v>0</v>
      </c>
      <c r="F69" s="149">
        <f>'SDK - 2023'!J87</f>
        <v>0</v>
      </c>
      <c r="G69" s="150">
        <f>'SDK - 2023'!K87</f>
        <v>12</v>
      </c>
      <c r="H69" s="151">
        <f>'SDK - 2023'!L87</f>
        <v>0</v>
      </c>
    </row>
    <row r="70" spans="2:8" ht="15.75">
      <c r="B70" s="144">
        <f>'SDK - 2023'!D88</f>
        <v>60</v>
      </c>
      <c r="C70" s="145" t="str">
        <f>'SDK - 2023'!E88</f>
        <v>Martin Kočárek</v>
      </c>
      <c r="D70" s="146">
        <f>'SDK - 2023'!F88</f>
        <v>1969</v>
      </c>
      <c r="E70" s="148">
        <f>'SDK - 2023'!I88</f>
        <v>0</v>
      </c>
      <c r="F70" s="149">
        <f>'SDK - 2023'!J88</f>
        <v>0</v>
      </c>
      <c r="G70" s="150">
        <f>'SDK - 2023'!K88</f>
        <v>11</v>
      </c>
      <c r="H70" s="151">
        <f>'SDK - 2023'!L88</f>
        <v>0</v>
      </c>
    </row>
    <row r="71" spans="2:8" ht="15.75">
      <c r="B71" s="144">
        <f>'SDK - 2023'!D89</f>
        <v>61</v>
      </c>
      <c r="C71" s="145" t="str">
        <f>'SDK - 2023'!E89</f>
        <v>Vít Kadeřábek</v>
      </c>
      <c r="D71" s="146">
        <f>'SDK - 2023'!F89</f>
        <v>1976</v>
      </c>
      <c r="E71" s="148">
        <f>'SDK - 2023'!I89</f>
        <v>0</v>
      </c>
      <c r="F71" s="149">
        <f>'SDK - 2023'!J89</f>
        <v>0</v>
      </c>
      <c r="G71" s="150">
        <f>'SDK - 2023'!K89</f>
        <v>10</v>
      </c>
      <c r="H71" s="151">
        <f>'SDK - 2023'!L89</f>
        <v>0</v>
      </c>
    </row>
    <row r="72" spans="2:8" ht="15.75">
      <c r="B72" s="144">
        <f>'SDK - 2023'!D90</f>
        <v>62</v>
      </c>
      <c r="C72" s="145" t="str">
        <f>'SDK - 2023'!E90</f>
        <v>Jiří Kostov</v>
      </c>
      <c r="D72" s="146">
        <f>'SDK - 2023'!F90</f>
        <v>1978</v>
      </c>
      <c r="E72" s="148">
        <f>'SDK - 2023'!I90</f>
        <v>0</v>
      </c>
      <c r="F72" s="149">
        <f>'SDK - 2023'!J90</f>
        <v>0</v>
      </c>
      <c r="G72" s="150">
        <f>'SDK - 2023'!K90</f>
        <v>9</v>
      </c>
      <c r="H72" s="151">
        <f>'SDK - 2023'!L90</f>
        <v>0</v>
      </c>
    </row>
    <row r="73" spans="2:8" ht="15.75">
      <c r="B73" s="144">
        <f>'SDK - 2023'!D91</f>
        <v>63</v>
      </c>
      <c r="C73" s="145" t="str">
        <f>'SDK - 2023'!E91</f>
        <v>Tom Possum</v>
      </c>
      <c r="D73" s="146">
        <f>'SDK - 2023'!F91</f>
        <v>1979</v>
      </c>
      <c r="E73" s="148">
        <f>'SDK - 2023'!I91</f>
        <v>0</v>
      </c>
      <c r="F73" s="149">
        <f>'SDK - 2023'!J91</f>
        <v>0</v>
      </c>
      <c r="G73" s="150">
        <f>'SDK - 2023'!K91</f>
        <v>8</v>
      </c>
      <c r="H73" s="151">
        <f>'SDK - 2023'!L91</f>
        <v>0</v>
      </c>
    </row>
    <row r="74" spans="2:8" ht="15.75">
      <c r="B74" s="144">
        <f>'SDK - 2023'!D92</f>
        <v>64</v>
      </c>
      <c r="C74" s="145" t="str">
        <f>'SDK - 2023'!E92</f>
        <v>Zdeněk Červenka</v>
      </c>
      <c r="D74" s="146">
        <f>'SDK - 2023'!F92</f>
        <v>1973</v>
      </c>
      <c r="E74" s="148">
        <f>'SDK - 2023'!I92</f>
        <v>0</v>
      </c>
      <c r="F74" s="149">
        <f>'SDK - 2023'!J92</f>
        <v>0</v>
      </c>
      <c r="G74" s="150">
        <f>'SDK - 2023'!K92</f>
        <v>7</v>
      </c>
      <c r="H74" s="151">
        <f>'SDK - 2023'!L92</f>
        <v>0</v>
      </c>
    </row>
    <row r="75" spans="2:8" ht="15.75">
      <c r="B75" s="144">
        <f>'SDK - 2023'!D93</f>
        <v>65</v>
      </c>
      <c r="C75" s="145" t="str">
        <f>'SDK - 2023'!E93</f>
        <v>Zbyněk Dolejšek</v>
      </c>
      <c r="D75" s="146">
        <f>'SDK - 2023'!F93</f>
        <v>1981</v>
      </c>
      <c r="E75" s="148">
        <f>'SDK - 2023'!I93</f>
        <v>0</v>
      </c>
      <c r="F75" s="149">
        <f>'SDK - 2023'!J93</f>
        <v>0</v>
      </c>
      <c r="G75" s="150">
        <f>'SDK - 2023'!K93</f>
        <v>6</v>
      </c>
      <c r="H75" s="151">
        <f>'SDK - 2023'!L93</f>
        <v>0</v>
      </c>
    </row>
    <row r="76" spans="2:8" ht="15.75">
      <c r="B76" s="144">
        <f>'SDK - 2023'!D94</f>
        <v>66</v>
      </c>
      <c r="C76" s="145" t="str">
        <f>'SDK - 2023'!E94</f>
        <v>Martin Kolšubaba</v>
      </c>
      <c r="D76" s="146">
        <f>'SDK - 2023'!F94</f>
        <v>1974</v>
      </c>
      <c r="E76" s="148">
        <f>'SDK - 2023'!I94</f>
        <v>0</v>
      </c>
      <c r="F76" s="149">
        <f>'SDK - 2023'!J94</f>
        <v>0</v>
      </c>
      <c r="G76" s="150">
        <f>'SDK - 2023'!K94</f>
        <v>4</v>
      </c>
      <c r="H76" s="151">
        <f>'SDK - 2023'!L94</f>
        <v>0</v>
      </c>
    </row>
    <row r="77" spans="2:8" ht="15.75">
      <c r="B77" s="144">
        <f>'SDK - 2023'!D95</f>
        <v>67</v>
      </c>
      <c r="C77" s="145" t="str">
        <f>'SDK - 2023'!E95</f>
        <v>Vladimír Kuboš</v>
      </c>
      <c r="D77" s="146">
        <f>'SDK - 2023'!F95</f>
        <v>1975</v>
      </c>
      <c r="E77" s="148">
        <f>'SDK - 2023'!I95</f>
        <v>0</v>
      </c>
      <c r="F77" s="149">
        <f>'SDK - 2023'!J95</f>
        <v>0</v>
      </c>
      <c r="G77" s="150">
        <f>'SDK - 2023'!K95</f>
        <v>3</v>
      </c>
      <c r="H77" s="151">
        <f>'SDK - 2023'!L95</f>
        <v>0</v>
      </c>
    </row>
    <row r="78" spans="2:8" ht="15.75">
      <c r="B78" s="144">
        <f>'SDK - 2023'!D96</f>
        <v>68</v>
      </c>
      <c r="C78" s="145" t="str">
        <f>'SDK - 2023'!E96</f>
        <v>Miloslav Král</v>
      </c>
      <c r="D78" s="146">
        <f>'SDK - 2023'!F96</f>
        <v>1988</v>
      </c>
      <c r="E78" s="148">
        <f>'SDK - 2023'!I96</f>
        <v>0</v>
      </c>
      <c r="F78" s="149">
        <f>'SDK - 2023'!J96</f>
        <v>0</v>
      </c>
      <c r="G78" s="150">
        <f>'SDK - 2023'!K96</f>
        <v>2</v>
      </c>
      <c r="H78" s="151">
        <f>'SDK - 2023'!L96</f>
        <v>0</v>
      </c>
    </row>
    <row r="79" spans="2:8" ht="16.5" thickBot="1">
      <c r="B79" s="156">
        <f>'SDK - 2023'!D97</f>
        <v>69</v>
      </c>
      <c r="C79" s="157" t="str">
        <f>'SDK - 2023'!E97</f>
        <v>Roman Klíma</v>
      </c>
      <c r="D79" s="158">
        <f>'SDK - 2023'!F97</f>
        <v>1976</v>
      </c>
      <c r="E79" s="152">
        <f>'SDK - 2023'!I97</f>
        <v>0</v>
      </c>
      <c r="F79" s="153">
        <f>'SDK - 2023'!J97</f>
        <v>0</v>
      </c>
      <c r="G79" s="154">
        <f>'SDK - 2023'!K97</f>
        <v>1</v>
      </c>
      <c r="H79" s="155">
        <f>'SDK - 2023'!L97</f>
        <v>0</v>
      </c>
    </row>
  </sheetData>
  <mergeCells count="10">
    <mergeCell ref="E50:H50"/>
    <mergeCell ref="B3:H3"/>
    <mergeCell ref="B4:H4"/>
    <mergeCell ref="B1:H1"/>
    <mergeCell ref="B2:H2"/>
    <mergeCell ref="B46:H46"/>
    <mergeCell ref="B47:H47"/>
    <mergeCell ref="B48:H48"/>
    <mergeCell ref="B49:H49"/>
    <mergeCell ref="E5:H5"/>
  </mergeCells>
  <conditionalFormatting sqref="B6:H45">
    <cfRule type="cellIs" dxfId="3" priority="4" operator="equal">
      <formula>0</formula>
    </cfRule>
  </conditionalFormatting>
  <conditionalFormatting sqref="B51:H79">
    <cfRule type="cellIs" dxfId="2" priority="3" operator="equal">
      <formula>0</formula>
    </cfRule>
  </conditionalFormatting>
  <pageMargins left="0.28999999999999998" right="0.28000000000000003" top="0.78740157499999996" bottom="0.42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="115" zoomScaleNormal="115" workbookViewId="0">
      <selection activeCell="C21" sqref="C21"/>
    </sheetView>
  </sheetViews>
  <sheetFormatPr defaultColWidth="9" defaultRowHeight="15"/>
  <cols>
    <col min="1" max="1" width="4.75" style="14" customWidth="1"/>
    <col min="2" max="2" width="9" style="15"/>
    <col min="3" max="3" width="44.125" style="14" customWidth="1"/>
    <col min="4" max="4" width="9.75" style="305" bestFit="1" customWidth="1"/>
    <col min="5" max="5" width="4.875" style="198" customWidth="1"/>
    <col min="6" max="6" width="4.875" style="203" customWidth="1"/>
    <col min="7" max="7" width="4.875" style="200" customWidth="1"/>
    <col min="8" max="8" width="4.875" style="206" customWidth="1"/>
    <col min="9" max="16384" width="9" style="14"/>
  </cols>
  <sheetData>
    <row r="1" spans="1:8" s="11" customFormat="1" ht="37.5" customHeight="1">
      <c r="A1" s="141"/>
      <c r="B1" s="345" t="s">
        <v>56</v>
      </c>
      <c r="C1" s="346"/>
      <c r="D1" s="346"/>
      <c r="E1" s="346"/>
      <c r="F1" s="346"/>
      <c r="G1" s="346"/>
      <c r="H1" s="347"/>
    </row>
    <row r="2" spans="1:8" s="11" customFormat="1" ht="15" customHeight="1">
      <c r="A2" s="141"/>
      <c r="B2" s="348"/>
      <c r="C2" s="349"/>
      <c r="D2" s="349"/>
      <c r="E2" s="349"/>
      <c r="F2" s="349"/>
      <c r="G2" s="349"/>
      <c r="H2" s="350"/>
    </row>
    <row r="3" spans="1:8" s="11" customFormat="1" ht="37.5" customHeight="1">
      <c r="A3" s="141"/>
      <c r="B3" s="348" t="s">
        <v>25</v>
      </c>
      <c r="C3" s="349"/>
      <c r="D3" s="349"/>
      <c r="E3" s="349"/>
      <c r="F3" s="349"/>
      <c r="G3" s="349"/>
      <c r="H3" s="350"/>
    </row>
    <row r="4" spans="1:8" s="11" customFormat="1" ht="15" customHeight="1" thickBot="1">
      <c r="A4" s="141"/>
      <c r="B4" s="357"/>
      <c r="C4" s="358"/>
      <c r="D4" s="358"/>
      <c r="E4" s="358"/>
      <c r="F4" s="358"/>
      <c r="G4" s="358"/>
      <c r="H4" s="359"/>
    </row>
    <row r="5" spans="1:8" s="11" customFormat="1" ht="22.5" customHeight="1" thickBot="1">
      <c r="B5" s="13" t="s">
        <v>1</v>
      </c>
      <c r="C5" s="297" t="s">
        <v>16</v>
      </c>
      <c r="D5" s="303" t="s">
        <v>4</v>
      </c>
      <c r="E5" s="360" t="s">
        <v>2</v>
      </c>
      <c r="F5" s="361"/>
      <c r="G5" s="361"/>
      <c r="H5" s="362"/>
    </row>
    <row r="6" spans="1:8" ht="15.75">
      <c r="B6" s="144">
        <f>'SDK - 2023'!D100</f>
        <v>1</v>
      </c>
      <c r="C6" s="144" t="str">
        <f>'SDK - 2023'!E100</f>
        <v>Leoš Kafka</v>
      </c>
      <c r="D6" s="304">
        <f>'SDK - 2023'!F100</f>
        <v>1979</v>
      </c>
      <c r="E6" s="196">
        <f>'SDK - 2023'!I100</f>
        <v>70</v>
      </c>
      <c r="F6" s="201">
        <f>'SDK - 2023'!J100</f>
        <v>0</v>
      </c>
      <c r="G6" s="199">
        <f>'SDK - 2023'!K100</f>
        <v>0</v>
      </c>
      <c r="H6" s="204">
        <f>'SDK - 2023'!L100</f>
        <v>0</v>
      </c>
    </row>
    <row r="7" spans="1:8" ht="15.75">
      <c r="B7" s="144">
        <f>'SDK - 2023'!D101</f>
        <v>2</v>
      </c>
      <c r="C7" s="144" t="str">
        <f>'SDK - 2023'!E101</f>
        <v>Michal Veselský</v>
      </c>
      <c r="D7" s="304">
        <f>'SDK - 2023'!F101</f>
        <v>1980</v>
      </c>
      <c r="E7" s="196">
        <f>'SDK - 2023'!I101</f>
        <v>64</v>
      </c>
      <c r="F7" s="201">
        <f>'SDK - 2023'!J101</f>
        <v>0</v>
      </c>
      <c r="G7" s="199">
        <f>'SDK - 2023'!K101</f>
        <v>0</v>
      </c>
      <c r="H7" s="204">
        <f>'SDK - 2023'!L101</f>
        <v>0</v>
      </c>
    </row>
    <row r="8" spans="1:8" ht="15.75">
      <c r="B8" s="144">
        <f>'SDK - 2023'!D102</f>
        <v>3</v>
      </c>
      <c r="C8" s="144" t="str">
        <f>'SDK - 2023'!E102</f>
        <v>Václav Bořík Houška</v>
      </c>
      <c r="D8" s="304">
        <f>'SDK - 2023'!F102</f>
        <v>1971</v>
      </c>
      <c r="E8" s="196">
        <f>'SDK - 2023'!I102</f>
        <v>46</v>
      </c>
      <c r="F8" s="201">
        <f>'SDK - 2023'!J102</f>
        <v>0</v>
      </c>
      <c r="G8" s="199">
        <f>'SDK - 2023'!K102</f>
        <v>0</v>
      </c>
      <c r="H8" s="204">
        <f>'SDK - 2023'!L102</f>
        <v>0</v>
      </c>
    </row>
    <row r="9" spans="1:8" ht="15.75">
      <c r="B9" s="144">
        <f>'SDK - 2023'!D103</f>
        <v>4</v>
      </c>
      <c r="C9" s="144" t="str">
        <f>'SDK - 2023'!E103</f>
        <v>Martina Kadlecová</v>
      </c>
      <c r="D9" s="304">
        <f>'SDK - 2023'!F103</f>
        <v>1983</v>
      </c>
      <c r="E9" s="196">
        <f>'SDK - 2023'!I103</f>
        <v>38</v>
      </c>
      <c r="F9" s="201">
        <f>'SDK - 2023'!J103</f>
        <v>0</v>
      </c>
      <c r="G9" s="199">
        <f>'SDK - 2023'!K103</f>
        <v>0</v>
      </c>
      <c r="H9" s="204">
        <f>'SDK - 2023'!L103</f>
        <v>0</v>
      </c>
    </row>
    <row r="10" spans="1:8" ht="15.75">
      <c r="B10" s="144">
        <f>'SDK - 2023'!D104</f>
        <v>5</v>
      </c>
      <c r="C10" s="144" t="str">
        <f>'SDK - 2023'!E104</f>
        <v>Karel Cvalín</v>
      </c>
      <c r="D10" s="304">
        <f>'SDK - 2023'!F104</f>
        <v>1977</v>
      </c>
      <c r="E10" s="196">
        <f>'SDK - 2023'!I104</f>
        <v>36</v>
      </c>
      <c r="F10" s="201">
        <f>'SDK - 2023'!J104</f>
        <v>0</v>
      </c>
      <c r="G10" s="199">
        <f>'SDK - 2023'!K104</f>
        <v>0</v>
      </c>
      <c r="H10" s="204">
        <f>'SDK - 2023'!L104</f>
        <v>0</v>
      </c>
    </row>
    <row r="11" spans="1:8" ht="15.75">
      <c r="B11" s="144" t="s">
        <v>179</v>
      </c>
      <c r="C11" s="144" t="str">
        <f>'SDK - 2023'!E105</f>
        <v>Michal Beckert</v>
      </c>
      <c r="D11" s="304">
        <f>'SDK - 2023'!F105</f>
        <v>1982</v>
      </c>
      <c r="E11" s="196">
        <f>'SDK - 2023'!I105</f>
        <v>33</v>
      </c>
      <c r="F11" s="201">
        <f>'SDK - 2023'!J105</f>
        <v>0</v>
      </c>
      <c r="G11" s="199">
        <f>'SDK - 2023'!K105</f>
        <v>0</v>
      </c>
      <c r="H11" s="204">
        <f>'SDK - 2023'!L105</f>
        <v>0</v>
      </c>
    </row>
    <row r="12" spans="1:8" ht="15.75">
      <c r="B12" s="144" t="s">
        <v>179</v>
      </c>
      <c r="C12" s="144" t="str">
        <f>'SDK - 2023'!E106</f>
        <v>Ivo Indra</v>
      </c>
      <c r="D12" s="304">
        <f>'SDK - 2023'!F106</f>
        <v>1986</v>
      </c>
      <c r="E12" s="196">
        <f>'SDK - 2023'!I106</f>
        <v>33</v>
      </c>
      <c r="F12" s="201">
        <f>'SDK - 2023'!J106</f>
        <v>0</v>
      </c>
      <c r="G12" s="199">
        <f>'SDK - 2023'!K106</f>
        <v>0</v>
      </c>
      <c r="H12" s="204">
        <f>'SDK - 2023'!L106</f>
        <v>0</v>
      </c>
    </row>
    <row r="13" spans="1:8" ht="15.75">
      <c r="B13" s="144">
        <f>'SDK - 2023'!D107</f>
        <v>8</v>
      </c>
      <c r="C13" s="144" t="str">
        <f>'SDK - 2023'!E107</f>
        <v>Adam Balcar</v>
      </c>
      <c r="D13" s="304">
        <f>'SDK - 2023'!F107</f>
        <v>1978</v>
      </c>
      <c r="E13" s="196">
        <f>'SDK - 2023'!I107</f>
        <v>32</v>
      </c>
      <c r="F13" s="201">
        <f>'SDK - 2023'!J107</f>
        <v>0</v>
      </c>
      <c r="G13" s="199">
        <f>'SDK - 2023'!K107</f>
        <v>0</v>
      </c>
      <c r="H13" s="204">
        <f>'SDK - 2023'!L107</f>
        <v>0</v>
      </c>
    </row>
    <row r="14" spans="1:8" ht="15.75">
      <c r="B14" s="144">
        <f>'SDK - 2023'!D108</f>
        <v>9</v>
      </c>
      <c r="C14" s="144" t="str">
        <f>'SDK - 2023'!E108</f>
        <v>Bolek Žemlík</v>
      </c>
      <c r="D14" s="304">
        <f>'SDK - 2023'!F108</f>
        <v>1991</v>
      </c>
      <c r="E14" s="196">
        <f>'SDK - 2023'!I108</f>
        <v>31</v>
      </c>
      <c r="F14" s="201">
        <f>'SDK - 2023'!J108</f>
        <v>0</v>
      </c>
      <c r="G14" s="199">
        <f>'SDK - 2023'!K108</f>
        <v>0</v>
      </c>
      <c r="H14" s="204">
        <f>'SDK - 2023'!L108</f>
        <v>0</v>
      </c>
    </row>
    <row r="15" spans="1:8" ht="15.75">
      <c r="B15" s="144" t="s">
        <v>225</v>
      </c>
      <c r="C15" s="144" t="str">
        <f>'SDK - 2023'!E109</f>
        <v>Petr Bezchleba</v>
      </c>
      <c r="D15" s="304">
        <f>'SDK - 2023'!F109</f>
        <v>1978</v>
      </c>
      <c r="E15" s="196">
        <f>'SDK - 2023'!I109</f>
        <v>27</v>
      </c>
      <c r="F15" s="201">
        <f>'SDK - 2023'!J109</f>
        <v>0</v>
      </c>
      <c r="G15" s="199">
        <f>'SDK - 2023'!K109</f>
        <v>0</v>
      </c>
      <c r="H15" s="204">
        <f>'SDK - 2023'!L109</f>
        <v>0</v>
      </c>
    </row>
    <row r="16" spans="1:8" ht="15.75">
      <c r="B16" s="144" t="s">
        <v>225</v>
      </c>
      <c r="C16" s="144" t="str">
        <f>'SDK - 2023'!E110</f>
        <v>Martin Kundera</v>
      </c>
      <c r="D16" s="304">
        <f>'SDK - 2023'!F110</f>
        <v>1978</v>
      </c>
      <c r="E16" s="196">
        <f>'SDK - 2023'!I110</f>
        <v>27</v>
      </c>
      <c r="F16" s="201">
        <f>'SDK - 2023'!J110</f>
        <v>0</v>
      </c>
      <c r="G16" s="199">
        <f>'SDK - 2023'!K110</f>
        <v>0</v>
      </c>
      <c r="H16" s="204">
        <f>'SDK - 2023'!L110</f>
        <v>0</v>
      </c>
    </row>
    <row r="17" spans="2:8" ht="15.75">
      <c r="B17" s="144">
        <f>'SDK - 2023'!D111</f>
        <v>12</v>
      </c>
      <c r="C17" s="144" t="str">
        <f>'SDK - 2023'!E111</f>
        <v>Pavel Štork</v>
      </c>
      <c r="D17" s="304">
        <f>'SDK - 2023'!F111</f>
        <v>1969</v>
      </c>
      <c r="E17" s="196">
        <f>'SDK - 2023'!I111</f>
        <v>26</v>
      </c>
      <c r="F17" s="201">
        <f>'SDK - 2023'!J111</f>
        <v>0</v>
      </c>
      <c r="G17" s="199">
        <f>'SDK - 2023'!K111</f>
        <v>12</v>
      </c>
      <c r="H17" s="204">
        <f>'SDK - 2023'!L111</f>
        <v>0</v>
      </c>
    </row>
    <row r="18" spans="2:8" ht="15.75">
      <c r="B18" s="144">
        <f>'SDK - 2023'!D112</f>
        <v>13</v>
      </c>
      <c r="C18" s="144" t="str">
        <f>'SDK - 2023'!E112</f>
        <v>Markéta Štefanová</v>
      </c>
      <c r="D18" s="304">
        <f>'SDK - 2023'!F112</f>
        <v>1993</v>
      </c>
      <c r="E18" s="196">
        <f>'SDK - 2023'!I112</f>
        <v>23</v>
      </c>
      <c r="F18" s="201">
        <f>'SDK - 2023'!J112</f>
        <v>7</v>
      </c>
      <c r="G18" s="199">
        <f>'SDK - 2023'!K112</f>
        <v>0</v>
      </c>
      <c r="H18" s="204">
        <f>'SDK - 2023'!L112</f>
        <v>0</v>
      </c>
    </row>
    <row r="19" spans="2:8" ht="15.75">
      <c r="B19" s="144" t="s">
        <v>226</v>
      </c>
      <c r="C19" s="144" t="str">
        <f>'SDK - 2023'!E113</f>
        <v>Roman Šimon</v>
      </c>
      <c r="D19" s="304">
        <f>'SDK - 2023'!F113</f>
        <v>1982</v>
      </c>
      <c r="E19" s="196">
        <f>'SDK - 2023'!I113</f>
        <v>23</v>
      </c>
      <c r="F19" s="201">
        <f>'SDK - 2023'!J113</f>
        <v>0</v>
      </c>
      <c r="G19" s="199">
        <f>'SDK - 2023'!K113</f>
        <v>0</v>
      </c>
      <c r="H19" s="204">
        <f>'SDK - 2023'!L113</f>
        <v>0</v>
      </c>
    </row>
    <row r="20" spans="2:8" ht="15.75">
      <c r="B20" s="144" t="s">
        <v>226</v>
      </c>
      <c r="C20" s="144" t="str">
        <f>'SDK - 2023'!E114</f>
        <v>Václav Obrtlík</v>
      </c>
      <c r="D20" s="304">
        <f>'SDK - 2023'!F114</f>
        <v>1990</v>
      </c>
      <c r="E20" s="196">
        <f>'SDK - 2023'!I114</f>
        <v>23</v>
      </c>
      <c r="F20" s="201">
        <f>'SDK - 2023'!J114</f>
        <v>0</v>
      </c>
      <c r="G20" s="199">
        <f>'SDK - 2023'!K114</f>
        <v>0</v>
      </c>
      <c r="H20" s="204">
        <f>'SDK - 2023'!L114</f>
        <v>0</v>
      </c>
    </row>
    <row r="21" spans="2:8" ht="15.75">
      <c r="B21" s="144">
        <f>'SDK - 2023'!D115</f>
        <v>16</v>
      </c>
      <c r="C21" s="144" t="str">
        <f>'SDK - 2023'!E115</f>
        <v>Martin Kadlec</v>
      </c>
      <c r="D21" s="304">
        <f>'SDK - 2023'!F115</f>
        <v>1981</v>
      </c>
      <c r="E21" s="196">
        <f>'SDK - 2023'!I115</f>
        <v>22</v>
      </c>
      <c r="F21" s="201">
        <f>'SDK - 2023'!J115</f>
        <v>0</v>
      </c>
      <c r="G21" s="199">
        <f>'SDK - 2023'!K115</f>
        <v>0</v>
      </c>
      <c r="H21" s="204">
        <f>'SDK - 2023'!L115</f>
        <v>0</v>
      </c>
    </row>
    <row r="22" spans="2:8" ht="15.75">
      <c r="B22" s="144">
        <f>'SDK - 2023'!D116</f>
        <v>17</v>
      </c>
      <c r="C22" s="144" t="str">
        <f>'SDK - 2023'!E116</f>
        <v>Štěpán Ježek</v>
      </c>
      <c r="D22" s="304">
        <f>'SDK - 2023'!F116</f>
        <v>1978</v>
      </c>
      <c r="E22" s="196">
        <f>'SDK - 2023'!I116</f>
        <v>17</v>
      </c>
      <c r="F22" s="201">
        <f>'SDK - 2023'!J116</f>
        <v>12</v>
      </c>
      <c r="G22" s="199">
        <f>'SDK - 2023'!K116</f>
        <v>0</v>
      </c>
      <c r="H22" s="204">
        <f>'SDK - 2023'!L116</f>
        <v>0</v>
      </c>
    </row>
    <row r="23" spans="2:8" ht="15.75">
      <c r="B23" s="144">
        <f>'SDK - 2023'!D117</f>
        <v>18</v>
      </c>
      <c r="C23" s="144" t="str">
        <f>'SDK - 2023'!E117</f>
        <v>Martin Marčáno Brož</v>
      </c>
      <c r="D23" s="304">
        <f>'SDK - 2023'!F117</f>
        <v>1979</v>
      </c>
      <c r="E23" s="196">
        <f>'SDK - 2023'!I117</f>
        <v>16</v>
      </c>
      <c r="F23" s="201">
        <f>'SDK - 2023'!J117</f>
        <v>0</v>
      </c>
      <c r="G23" s="199">
        <f>'SDK - 2023'!K117</f>
        <v>0</v>
      </c>
      <c r="H23" s="204">
        <f>'SDK - 2023'!L117</f>
        <v>0</v>
      </c>
    </row>
    <row r="24" spans="2:8" ht="15.75">
      <c r="B24" s="144">
        <f>'SDK - 2023'!D118</f>
        <v>19</v>
      </c>
      <c r="C24" s="144" t="str">
        <f>'SDK - 2023'!E118</f>
        <v>Petr Schneider</v>
      </c>
      <c r="D24" s="304">
        <f>'SDK - 2023'!F118</f>
        <v>1979</v>
      </c>
      <c r="E24" s="196">
        <f>'SDK - 2023'!I118</f>
        <v>14</v>
      </c>
      <c r="F24" s="201">
        <f>'SDK - 2023'!J118</f>
        <v>13</v>
      </c>
      <c r="G24" s="199">
        <f>'SDK - 2023'!K118</f>
        <v>0</v>
      </c>
      <c r="H24" s="204">
        <f>'SDK - 2023'!L118</f>
        <v>0</v>
      </c>
    </row>
    <row r="25" spans="2:8" ht="15.75">
      <c r="B25" s="144">
        <f>'SDK - 2023'!D119</f>
        <v>20</v>
      </c>
      <c r="C25" s="144" t="str">
        <f>'SDK - 2023'!E119</f>
        <v>Pavel Pfeifer</v>
      </c>
      <c r="D25" s="304">
        <f>'SDK - 2023'!F119</f>
        <v>1968</v>
      </c>
      <c r="E25" s="196">
        <f>'SDK - 2023'!I119</f>
        <v>14</v>
      </c>
      <c r="F25" s="201">
        <f>'SDK - 2023'!J119</f>
        <v>11.5</v>
      </c>
      <c r="G25" s="199">
        <f>'SDK - 2023'!K119</f>
        <v>0</v>
      </c>
      <c r="H25" s="204">
        <f>'SDK - 2023'!L119</f>
        <v>0</v>
      </c>
    </row>
    <row r="26" spans="2:8" ht="15.75">
      <c r="B26" s="144" t="s">
        <v>227</v>
      </c>
      <c r="C26" s="144" t="str">
        <f>'SDK - 2023'!E120</f>
        <v>Matěj Kosnar</v>
      </c>
      <c r="D26" s="304">
        <f>'SDK - 2023'!F120</f>
        <v>1977</v>
      </c>
      <c r="E26" s="196">
        <f>'SDK - 2023'!I120</f>
        <v>14</v>
      </c>
      <c r="F26" s="201">
        <f>'SDK - 2023'!J120</f>
        <v>0</v>
      </c>
      <c r="G26" s="199">
        <f>'SDK - 2023'!K120</f>
        <v>0</v>
      </c>
      <c r="H26" s="204">
        <f>'SDK - 2023'!L120</f>
        <v>0</v>
      </c>
    </row>
    <row r="27" spans="2:8" ht="15.75">
      <c r="B27" s="144" t="s">
        <v>227</v>
      </c>
      <c r="C27" s="144" t="str">
        <f>'SDK - 2023'!E121</f>
        <v>Jan Dušek</v>
      </c>
      <c r="D27" s="304">
        <f>'SDK - 2023'!F121</f>
        <v>1974</v>
      </c>
      <c r="E27" s="196">
        <f>'SDK - 2023'!I121</f>
        <v>14</v>
      </c>
      <c r="F27" s="201">
        <f>'SDK - 2023'!J121</f>
        <v>0</v>
      </c>
      <c r="G27" s="199">
        <f>'SDK - 2023'!K121</f>
        <v>0</v>
      </c>
      <c r="H27" s="204">
        <f>'SDK - 2023'!L121</f>
        <v>0</v>
      </c>
    </row>
    <row r="28" spans="2:8" ht="15.75">
      <c r="B28" s="144" t="s">
        <v>227</v>
      </c>
      <c r="C28" s="144" t="str">
        <f>'SDK - 2023'!E122</f>
        <v>Tomáš Drobník</v>
      </c>
      <c r="D28" s="304">
        <f>'SDK - 2023'!F122</f>
        <v>0</v>
      </c>
      <c r="E28" s="196">
        <f>'SDK - 2023'!I122</f>
        <v>14</v>
      </c>
      <c r="F28" s="201">
        <f>'SDK - 2023'!J122</f>
        <v>0</v>
      </c>
      <c r="G28" s="199">
        <f>'SDK - 2023'!K122</f>
        <v>0</v>
      </c>
      <c r="H28" s="204">
        <f>'SDK - 2023'!L122</f>
        <v>0</v>
      </c>
    </row>
    <row r="29" spans="2:8" ht="15.75">
      <c r="B29" s="144">
        <f>'SDK - 2023'!D123</f>
        <v>24</v>
      </c>
      <c r="C29" s="144" t="str">
        <f>'SDK - 2023'!E123</f>
        <v>Barbora Horsáková</v>
      </c>
      <c r="D29" s="304">
        <f>'SDK - 2023'!F123</f>
        <v>1991</v>
      </c>
      <c r="E29" s="196">
        <f>'SDK - 2023'!I123</f>
        <v>13</v>
      </c>
      <c r="F29" s="201">
        <f>'SDK - 2023'!J123</f>
        <v>15</v>
      </c>
      <c r="G29" s="199">
        <f>'SDK - 2023'!K123</f>
        <v>0</v>
      </c>
      <c r="H29" s="204">
        <f>'SDK - 2023'!L123</f>
        <v>0</v>
      </c>
    </row>
    <row r="30" spans="2:8" ht="15.75">
      <c r="B30" s="144">
        <f>'SDK - 2023'!D124</f>
        <v>25</v>
      </c>
      <c r="C30" s="144" t="str">
        <f>'SDK - 2023'!E124</f>
        <v>Jakub Ptáček</v>
      </c>
      <c r="D30" s="304">
        <f>'SDK - 2023'!F124</f>
        <v>2005</v>
      </c>
      <c r="E30" s="196">
        <f>'SDK - 2023'!I124</f>
        <v>13</v>
      </c>
      <c r="F30" s="201">
        <f>'SDK - 2023'!J124</f>
        <v>0</v>
      </c>
      <c r="G30" s="199">
        <f>'SDK - 2023'!K124</f>
        <v>0</v>
      </c>
      <c r="H30" s="204">
        <f>'SDK - 2023'!L124</f>
        <v>0</v>
      </c>
    </row>
    <row r="31" spans="2:8" ht="15.75">
      <c r="B31" s="144">
        <f>'SDK - 2023'!D125</f>
        <v>26</v>
      </c>
      <c r="C31" s="144" t="str">
        <f>'SDK - 2023'!E125</f>
        <v>Jan Bouda</v>
      </c>
      <c r="D31" s="304">
        <f>'SDK - 2023'!F125</f>
        <v>1988</v>
      </c>
      <c r="E31" s="196">
        <f>'SDK - 2023'!I125</f>
        <v>12</v>
      </c>
      <c r="F31" s="201">
        <f>'SDK - 2023'!J125</f>
        <v>0</v>
      </c>
      <c r="G31" s="199">
        <f>'SDK - 2023'!K125</f>
        <v>0</v>
      </c>
      <c r="H31" s="204">
        <f>'SDK - 2023'!L125</f>
        <v>0</v>
      </c>
    </row>
    <row r="32" spans="2:8" ht="15.75">
      <c r="B32" s="144">
        <f>'SDK - 2023'!D126</f>
        <v>27</v>
      </c>
      <c r="C32" s="144" t="str">
        <f>'SDK - 2023'!E126</f>
        <v>Petr Švanda</v>
      </c>
      <c r="D32" s="304">
        <f>'SDK - 2023'!F126</f>
        <v>1967</v>
      </c>
      <c r="E32" s="196">
        <f>'SDK - 2023'!I126</f>
        <v>10</v>
      </c>
      <c r="F32" s="201">
        <f>'SDK - 2023'!J126</f>
        <v>0</v>
      </c>
      <c r="G32" s="199">
        <f>'SDK - 2023'!K126</f>
        <v>0</v>
      </c>
      <c r="H32" s="204">
        <f>'SDK - 2023'!L126</f>
        <v>0</v>
      </c>
    </row>
    <row r="33" spans="2:8" ht="15.75">
      <c r="B33" s="144">
        <f>'SDK - 2023'!D127</f>
        <v>28</v>
      </c>
      <c r="C33" s="144" t="str">
        <f>'SDK - 2023'!E127</f>
        <v>Ivan Urban</v>
      </c>
      <c r="D33" s="304">
        <f>'SDK - 2023'!F127</f>
        <v>1970</v>
      </c>
      <c r="E33" s="196">
        <f>'SDK - 2023'!I127</f>
        <v>9</v>
      </c>
      <c r="F33" s="201">
        <f>'SDK - 2023'!J127</f>
        <v>0</v>
      </c>
      <c r="G33" s="199">
        <f>'SDK - 2023'!K127</f>
        <v>0</v>
      </c>
      <c r="H33" s="204">
        <f>'SDK - 2023'!L127</f>
        <v>0</v>
      </c>
    </row>
    <row r="34" spans="2:8" ht="15.75">
      <c r="B34" s="144">
        <f>'SDK - 2023'!D128</f>
        <v>29</v>
      </c>
      <c r="C34" s="144" t="str">
        <f>'SDK - 2023'!E128</f>
        <v>Čestmír Honzátko</v>
      </c>
      <c r="D34" s="304">
        <f>'SDK - 2023'!F128</f>
        <v>1975</v>
      </c>
      <c r="E34" s="196">
        <f>'SDK - 2023'!I128</f>
        <v>8</v>
      </c>
      <c r="F34" s="201">
        <f>'SDK - 2023'!J128</f>
        <v>0</v>
      </c>
      <c r="G34" s="199">
        <f>'SDK - 2023'!K128</f>
        <v>0</v>
      </c>
      <c r="H34" s="204">
        <f>'SDK - 2023'!L128</f>
        <v>0</v>
      </c>
    </row>
    <row r="35" spans="2:8" ht="15.75">
      <c r="B35" s="144">
        <f>'SDK - 2023'!D129</f>
        <v>30</v>
      </c>
      <c r="C35" s="144" t="str">
        <f>'SDK - 2023'!E129</f>
        <v>Pavel Novák</v>
      </c>
      <c r="D35" s="304">
        <f>'SDK - 2023'!F129</f>
        <v>1964</v>
      </c>
      <c r="E35" s="196">
        <f>'SDK - 2023'!I129</f>
        <v>7</v>
      </c>
      <c r="F35" s="201">
        <f>'SDK - 2023'!J129</f>
        <v>0</v>
      </c>
      <c r="G35" s="199">
        <f>'SDK - 2023'!K129</f>
        <v>0</v>
      </c>
      <c r="H35" s="204">
        <f>'SDK - 2023'!L129</f>
        <v>0</v>
      </c>
    </row>
    <row r="36" spans="2:8" ht="15.75">
      <c r="B36" s="144">
        <f>'SDK - 2023'!D130</f>
        <v>31</v>
      </c>
      <c r="C36" s="144" t="str">
        <f>'SDK - 2023'!E130</f>
        <v>Lucie Davídková</v>
      </c>
      <c r="D36" s="304">
        <f>'SDK - 2023'!F130</f>
        <v>1984</v>
      </c>
      <c r="E36" s="196">
        <f>'SDK - 2023'!I130</f>
        <v>4</v>
      </c>
      <c r="F36" s="201">
        <f>'SDK - 2023'!J130</f>
        <v>3</v>
      </c>
      <c r="G36" s="199">
        <f>'SDK - 2023'!K130</f>
        <v>0</v>
      </c>
      <c r="H36" s="204">
        <f>'SDK - 2023'!L130</f>
        <v>0</v>
      </c>
    </row>
    <row r="37" spans="2:8" ht="15.75">
      <c r="B37" s="144">
        <f>'SDK - 2023'!D131</f>
        <v>32</v>
      </c>
      <c r="C37" s="144" t="str">
        <f>'SDK - 2023'!E131</f>
        <v>Tomáš Král</v>
      </c>
      <c r="D37" s="304">
        <f>'SDK - 2023'!F131</f>
        <v>1982</v>
      </c>
      <c r="E37" s="196">
        <f>'SDK - 2023'!I131</f>
        <v>4</v>
      </c>
      <c r="F37" s="201">
        <f>'SDK - 2023'!J131</f>
        <v>0</v>
      </c>
      <c r="G37" s="199">
        <f>'SDK - 2023'!K131</f>
        <v>0</v>
      </c>
      <c r="H37" s="204">
        <f>'SDK - 2023'!L131</f>
        <v>0</v>
      </c>
    </row>
    <row r="38" spans="2:8" ht="15.75">
      <c r="B38" s="144">
        <f>'SDK - 2023'!D132</f>
        <v>33</v>
      </c>
      <c r="C38" s="144" t="str">
        <f>'SDK - 2023'!E132</f>
        <v>Jan Svoboda</v>
      </c>
      <c r="D38" s="304">
        <f>'SDK - 2023'!F132</f>
        <v>1982</v>
      </c>
      <c r="E38" s="196">
        <f>'SDK - 2023'!I132</f>
        <v>3</v>
      </c>
      <c r="F38" s="201">
        <f>'SDK - 2023'!J132</f>
        <v>0</v>
      </c>
      <c r="G38" s="199">
        <f>'SDK - 2023'!K132</f>
        <v>0</v>
      </c>
      <c r="H38" s="204">
        <f>'SDK - 2023'!L132</f>
        <v>0</v>
      </c>
    </row>
    <row r="39" spans="2:8" ht="15.75">
      <c r="B39" s="144" t="s">
        <v>228</v>
      </c>
      <c r="C39" s="144" t="str">
        <f>'SDK - 2023'!E133</f>
        <v>Ladislav Mandelík</v>
      </c>
      <c r="D39" s="304">
        <f>'SDK - 2023'!F133</f>
        <v>1992</v>
      </c>
      <c r="E39" s="196">
        <f>'SDK - 2023'!I133</f>
        <v>2</v>
      </c>
      <c r="F39" s="201">
        <f>'SDK - 2023'!J133</f>
        <v>0</v>
      </c>
      <c r="G39" s="199">
        <f>'SDK - 2023'!K133</f>
        <v>0</v>
      </c>
      <c r="H39" s="204">
        <f>'SDK - 2023'!L133</f>
        <v>0</v>
      </c>
    </row>
    <row r="40" spans="2:8" ht="15.75">
      <c r="B40" s="144" t="s">
        <v>228</v>
      </c>
      <c r="C40" s="144" t="str">
        <f>'SDK - 2023'!E134</f>
        <v>Milan Buňata</v>
      </c>
      <c r="D40" s="304">
        <f>'SDK - 2023'!F134</f>
        <v>1959</v>
      </c>
      <c r="E40" s="196">
        <f>'SDK - 2023'!I134</f>
        <v>2</v>
      </c>
      <c r="F40" s="201">
        <f>'SDK - 2023'!J134</f>
        <v>0</v>
      </c>
      <c r="G40" s="199">
        <f>'SDK - 2023'!K134</f>
        <v>0</v>
      </c>
      <c r="H40" s="204">
        <f>'SDK - 2023'!L134</f>
        <v>0</v>
      </c>
    </row>
    <row r="41" spans="2:8" ht="15.75">
      <c r="B41" s="144" t="s">
        <v>228</v>
      </c>
      <c r="C41" s="144" t="str">
        <f>'SDK - 2023'!E135</f>
        <v>Radek Svoboda</v>
      </c>
      <c r="D41" s="304">
        <f>'SDK - 2023'!F135</f>
        <v>0</v>
      </c>
      <c r="E41" s="196">
        <f>'SDK - 2023'!I135</f>
        <v>2</v>
      </c>
      <c r="F41" s="201">
        <f>'SDK - 2023'!J135</f>
        <v>0</v>
      </c>
      <c r="G41" s="199">
        <f>'SDK - 2023'!K135</f>
        <v>0</v>
      </c>
      <c r="H41" s="204">
        <f>'SDK - 2023'!L135</f>
        <v>0</v>
      </c>
    </row>
    <row r="42" spans="2:8" ht="15.75">
      <c r="B42" s="144">
        <f>'SDK - 2023'!D136</f>
        <v>37</v>
      </c>
      <c r="C42" s="144" t="str">
        <f>'SDK - 2023'!E136</f>
        <v>Petr Mejsnar</v>
      </c>
      <c r="D42" s="304">
        <f>'SDK - 2023'!F136</f>
        <v>1981</v>
      </c>
      <c r="E42" s="196">
        <f>'SDK - 2023'!I136</f>
        <v>1</v>
      </c>
      <c r="F42" s="201">
        <f>'SDK - 2023'!J136</f>
        <v>0</v>
      </c>
      <c r="G42" s="199">
        <f>'SDK - 2023'!K136</f>
        <v>0</v>
      </c>
      <c r="H42" s="204">
        <f>'SDK - 2023'!L136</f>
        <v>0</v>
      </c>
    </row>
    <row r="43" spans="2:8" ht="15.75">
      <c r="B43" s="144" t="s">
        <v>229</v>
      </c>
      <c r="C43" s="144" t="str">
        <f>'SDK - 2023'!E137</f>
        <v>Jana Řezáčová</v>
      </c>
      <c r="D43" s="304">
        <f>'SDK - 2023'!F137</f>
        <v>0</v>
      </c>
      <c r="E43" s="196">
        <f>'SDK - 2023'!I137</f>
        <v>0.5</v>
      </c>
      <c r="F43" s="201">
        <f>'SDK - 2023'!J137</f>
        <v>1</v>
      </c>
      <c r="G43" s="199">
        <f>'SDK - 2023'!K137</f>
        <v>0</v>
      </c>
      <c r="H43" s="204">
        <f>'SDK - 2023'!L137</f>
        <v>0</v>
      </c>
    </row>
    <row r="44" spans="2:8" ht="15.75">
      <c r="B44" s="144" t="s">
        <v>229</v>
      </c>
      <c r="C44" s="144" t="str">
        <f>'SDK - 2023'!E138</f>
        <v>Monika Preislerová</v>
      </c>
      <c r="D44" s="304">
        <f>'SDK - 2023'!F138</f>
        <v>0</v>
      </c>
      <c r="E44" s="196">
        <f>'SDK - 2023'!I138</f>
        <v>0.5</v>
      </c>
      <c r="F44" s="201">
        <f>'SDK - 2023'!J138</f>
        <v>1</v>
      </c>
      <c r="G44" s="199">
        <f>'SDK - 2023'!K138</f>
        <v>0</v>
      </c>
      <c r="H44" s="204">
        <f>'SDK - 2023'!L138</f>
        <v>0</v>
      </c>
    </row>
    <row r="45" spans="2:8" ht="15.75">
      <c r="B45" s="144">
        <f>'SDK - 2023'!D139</f>
        <v>40</v>
      </c>
      <c r="C45" s="144" t="str">
        <f>'SDK - 2023'!E139</f>
        <v>Dita Kosáková</v>
      </c>
      <c r="D45" s="304">
        <f>'SDK - 2023'!F139</f>
        <v>1970</v>
      </c>
      <c r="E45" s="196">
        <f>'SDK - 2023'!I139</f>
        <v>0</v>
      </c>
      <c r="F45" s="201">
        <f>'SDK - 2023'!J139</f>
        <v>19.5</v>
      </c>
      <c r="G45" s="199">
        <f>'SDK - 2023'!K139</f>
        <v>0</v>
      </c>
      <c r="H45" s="204">
        <f>'SDK - 2023'!L139</f>
        <v>0</v>
      </c>
    </row>
    <row r="46" spans="2:8" ht="15.75">
      <c r="B46" s="144" t="s">
        <v>230</v>
      </c>
      <c r="C46" s="144" t="str">
        <f>'SDK - 2023'!E140</f>
        <v>Blanka Hájková</v>
      </c>
      <c r="D46" s="304">
        <f>'SDK - 2023'!F140</f>
        <v>1977</v>
      </c>
      <c r="E46" s="196">
        <f>'SDK - 2023'!I140</f>
        <v>0</v>
      </c>
      <c r="F46" s="201">
        <f>'SDK - 2023'!J140</f>
        <v>18</v>
      </c>
      <c r="G46" s="199">
        <f>'SDK - 2023'!K140</f>
        <v>0</v>
      </c>
      <c r="H46" s="204">
        <f>'SDK - 2023'!L140</f>
        <v>0</v>
      </c>
    </row>
    <row r="47" spans="2:8" ht="15.75">
      <c r="B47" s="144" t="s">
        <v>230</v>
      </c>
      <c r="C47" s="144" t="str">
        <f>'SDK - 2023'!E141</f>
        <v>Kateřina Zaigerová</v>
      </c>
      <c r="D47" s="304">
        <f>'SDK - 2023'!F141</f>
        <v>1980</v>
      </c>
      <c r="E47" s="196">
        <f>'SDK - 2023'!I141</f>
        <v>0</v>
      </c>
      <c r="F47" s="201">
        <f>'SDK - 2023'!J141</f>
        <v>17.5</v>
      </c>
      <c r="G47" s="199">
        <f>'SDK - 2023'!K141</f>
        <v>0</v>
      </c>
      <c r="H47" s="204">
        <f>'SDK - 2023'!L141</f>
        <v>0</v>
      </c>
    </row>
    <row r="48" spans="2:8" ht="15.75">
      <c r="B48" s="144">
        <f>'SDK - 2023'!D142</f>
        <v>43</v>
      </c>
      <c r="C48" s="144" t="str">
        <f>'SDK - 2023'!E142</f>
        <v>Radek Odložilík</v>
      </c>
      <c r="D48" s="304">
        <f>'SDK - 2023'!F142</f>
        <v>1989</v>
      </c>
      <c r="E48" s="196">
        <f>'SDK - 2023'!I142</f>
        <v>0</v>
      </c>
      <c r="F48" s="201">
        <f>'SDK - 2023'!J142</f>
        <v>16</v>
      </c>
      <c r="G48" s="199">
        <f>'SDK - 2023'!K142</f>
        <v>0</v>
      </c>
      <c r="H48" s="204">
        <f>'SDK - 2023'!L142</f>
        <v>0</v>
      </c>
    </row>
    <row r="49" spans="1:8" ht="15.75">
      <c r="B49" s="144">
        <f>'SDK - 2023'!D143</f>
        <v>44</v>
      </c>
      <c r="C49" s="144" t="str">
        <f>'SDK - 2023'!E143</f>
        <v>Libor Košek</v>
      </c>
      <c r="D49" s="304">
        <f>'SDK - 2023'!F143</f>
        <v>1974</v>
      </c>
      <c r="E49" s="196">
        <f>'SDK - 2023'!I143</f>
        <v>0</v>
      </c>
      <c r="F49" s="201">
        <f>'SDK - 2023'!J143</f>
        <v>14</v>
      </c>
      <c r="G49" s="199">
        <f>'SDK - 2023'!K143</f>
        <v>0</v>
      </c>
      <c r="H49" s="204">
        <f>'SDK - 2023'!L143</f>
        <v>0</v>
      </c>
    </row>
    <row r="50" spans="1:8" ht="15.75">
      <c r="B50" s="144" t="s">
        <v>231</v>
      </c>
      <c r="C50" s="144" t="str">
        <f>'SDK - 2023'!E144</f>
        <v>Norbert Palša</v>
      </c>
      <c r="D50" s="304">
        <f>'SDK - 2023'!F144</f>
        <v>1993</v>
      </c>
      <c r="E50" s="196">
        <f>'SDK - 2023'!I144</f>
        <v>0</v>
      </c>
      <c r="F50" s="201">
        <f>'SDK - 2023'!J144</f>
        <v>11</v>
      </c>
      <c r="G50" s="199">
        <f>'SDK - 2023'!K144</f>
        <v>0</v>
      </c>
      <c r="H50" s="204">
        <f>'SDK - 2023'!L144</f>
        <v>0</v>
      </c>
    </row>
    <row r="51" spans="1:8" ht="16.5" thickBot="1">
      <c r="B51" s="144" t="s">
        <v>231</v>
      </c>
      <c r="C51" s="144" t="str">
        <f>'SDK - 2023'!E145</f>
        <v>Jiří Měkyna</v>
      </c>
      <c r="D51" s="304">
        <f>'SDK - 2023'!F145</f>
        <v>1974</v>
      </c>
      <c r="E51" s="196">
        <f>'SDK - 2023'!I145</f>
        <v>0</v>
      </c>
      <c r="F51" s="201">
        <f>'SDK - 2023'!J145</f>
        <v>11</v>
      </c>
      <c r="G51" s="199">
        <f>'SDK - 2023'!K145</f>
        <v>0</v>
      </c>
      <c r="H51" s="204">
        <f>'SDK - 2023'!L145</f>
        <v>0</v>
      </c>
    </row>
    <row r="52" spans="1:8" s="11" customFormat="1" ht="37.5" customHeight="1">
      <c r="A52" s="141"/>
      <c r="B52" s="345" t="s">
        <v>56</v>
      </c>
      <c r="C52" s="346"/>
      <c r="D52" s="346"/>
      <c r="E52" s="346"/>
      <c r="F52" s="346"/>
      <c r="G52" s="346"/>
      <c r="H52" s="347"/>
    </row>
    <row r="53" spans="1:8" s="11" customFormat="1" ht="15" customHeight="1">
      <c r="A53" s="141"/>
      <c r="B53" s="348"/>
      <c r="C53" s="349"/>
      <c r="D53" s="349"/>
      <c r="E53" s="349"/>
      <c r="F53" s="349"/>
      <c r="G53" s="349"/>
      <c r="H53" s="350"/>
    </row>
    <row r="54" spans="1:8" s="11" customFormat="1" ht="37.5" customHeight="1">
      <c r="A54" s="141"/>
      <c r="B54" s="348" t="s">
        <v>25</v>
      </c>
      <c r="C54" s="349"/>
      <c r="D54" s="349"/>
      <c r="E54" s="349"/>
      <c r="F54" s="349"/>
      <c r="G54" s="349"/>
      <c r="H54" s="350"/>
    </row>
    <row r="55" spans="1:8" s="11" customFormat="1" ht="15" customHeight="1" thickBot="1">
      <c r="A55" s="141"/>
      <c r="B55" s="357"/>
      <c r="C55" s="358"/>
      <c r="D55" s="358"/>
      <c r="E55" s="358"/>
      <c r="F55" s="358"/>
      <c r="G55" s="358"/>
      <c r="H55" s="359"/>
    </row>
    <row r="56" spans="1:8" ht="22.5" customHeight="1" thickBot="1">
      <c r="B56" s="308" t="s">
        <v>1</v>
      </c>
      <c r="C56" s="294" t="s">
        <v>16</v>
      </c>
      <c r="D56" s="309" t="s">
        <v>4</v>
      </c>
      <c r="E56" s="354" t="s">
        <v>2</v>
      </c>
      <c r="F56" s="355"/>
      <c r="G56" s="355"/>
      <c r="H56" s="356"/>
    </row>
    <row r="57" spans="1:8" ht="15.75">
      <c r="B57" s="299">
        <f>'SDK - 2023'!D146</f>
        <v>47</v>
      </c>
      <c r="C57" s="298" t="str">
        <f>'SDK - 2023'!E146</f>
        <v>Tomáš Hocke</v>
      </c>
      <c r="D57" s="306">
        <f>'SDK - 2023'!F146</f>
        <v>1975</v>
      </c>
      <c r="E57" s="300">
        <f>'SDK - 2023'!I146</f>
        <v>0</v>
      </c>
      <c r="F57" s="301">
        <f>'SDK - 2023'!J146</f>
        <v>10</v>
      </c>
      <c r="G57" s="147">
        <f>'SDK - 2023'!K146</f>
        <v>0</v>
      </c>
      <c r="H57" s="302">
        <f>'SDK - 2023'!L146</f>
        <v>0</v>
      </c>
    </row>
    <row r="58" spans="1:8" ht="15.75">
      <c r="B58" s="312">
        <f>'SDK - 2023'!D147</f>
        <v>48</v>
      </c>
      <c r="C58" s="307" t="str">
        <f>'SDK - 2023'!E147</f>
        <v>Libor Štrauch</v>
      </c>
      <c r="D58" s="313">
        <f>'SDK - 2023'!F147</f>
        <v>1975</v>
      </c>
      <c r="E58" s="315">
        <f>'SDK - 2023'!I147</f>
        <v>0</v>
      </c>
      <c r="F58" s="310">
        <f>'SDK - 2023'!J147</f>
        <v>9</v>
      </c>
      <c r="G58" s="150">
        <f>'SDK - 2023'!K147</f>
        <v>0</v>
      </c>
      <c r="H58" s="311">
        <f>'SDK - 2023'!L147</f>
        <v>0</v>
      </c>
    </row>
    <row r="59" spans="1:8" ht="15.75">
      <c r="B59" s="312">
        <f>'SDK - 2023'!D148</f>
        <v>49</v>
      </c>
      <c r="C59" s="307" t="str">
        <f>'SDK - 2023'!E148</f>
        <v>Šárka Štorková</v>
      </c>
      <c r="D59" s="313">
        <f>'SDK - 2023'!F148</f>
        <v>1974</v>
      </c>
      <c r="E59" s="315">
        <f>'SDK - 2023'!I148</f>
        <v>0</v>
      </c>
      <c r="F59" s="310">
        <f>'SDK - 2023'!J148</f>
        <v>8</v>
      </c>
      <c r="G59" s="150">
        <f>'SDK - 2023'!K148</f>
        <v>0</v>
      </c>
      <c r="H59" s="311">
        <f>'SDK - 2023'!L148</f>
        <v>10</v>
      </c>
    </row>
    <row r="60" spans="1:8" ht="15.75">
      <c r="B60" s="312">
        <f>'SDK - 2023'!D149</f>
        <v>50</v>
      </c>
      <c r="C60" s="307" t="str">
        <f>'SDK - 2023'!E149</f>
        <v>Vít Lubovský</v>
      </c>
      <c r="D60" s="313">
        <f>'SDK - 2023'!F149</f>
        <v>1972</v>
      </c>
      <c r="E60" s="315">
        <f>'SDK - 2023'!I149</f>
        <v>0</v>
      </c>
      <c r="F60" s="310">
        <f>'SDK - 2023'!J149</f>
        <v>8</v>
      </c>
      <c r="G60" s="150">
        <f>'SDK - 2023'!K149</f>
        <v>0</v>
      </c>
      <c r="H60" s="311">
        <f>'SDK - 2023'!L149</f>
        <v>6</v>
      </c>
    </row>
    <row r="61" spans="1:8" ht="15.75">
      <c r="B61" s="312">
        <f>'SDK - 2023'!D150</f>
        <v>51</v>
      </c>
      <c r="C61" s="307" t="str">
        <f>'SDK - 2023'!E150</f>
        <v>Josef Keller</v>
      </c>
      <c r="D61" s="313">
        <f>'SDK - 2023'!F150</f>
        <v>1988</v>
      </c>
      <c r="E61" s="315">
        <f>'SDK - 2023'!I150</f>
        <v>0</v>
      </c>
      <c r="F61" s="310">
        <f>'SDK - 2023'!J150</f>
        <v>7</v>
      </c>
      <c r="G61" s="150">
        <f>'SDK - 2023'!K150</f>
        <v>0</v>
      </c>
      <c r="H61" s="311">
        <f>'SDK - 2023'!L150</f>
        <v>0</v>
      </c>
    </row>
    <row r="62" spans="1:8" ht="15.75">
      <c r="B62" s="312">
        <f>'SDK - 2023'!D151</f>
        <v>52</v>
      </c>
      <c r="C62" s="307" t="str">
        <f>'SDK - 2023'!E151</f>
        <v>Linda Slovenčíková</v>
      </c>
      <c r="D62" s="313">
        <f>'SDK - 2023'!F151</f>
        <v>1971</v>
      </c>
      <c r="E62" s="315">
        <f>'SDK - 2023'!I151</f>
        <v>0</v>
      </c>
      <c r="F62" s="310">
        <f>'SDK - 2023'!J151</f>
        <v>6</v>
      </c>
      <c r="G62" s="150">
        <f>'SDK - 2023'!K151</f>
        <v>7</v>
      </c>
      <c r="H62" s="311">
        <f>'SDK - 2023'!L151</f>
        <v>0</v>
      </c>
    </row>
    <row r="63" spans="1:8" ht="15.75">
      <c r="B63" s="312" t="s">
        <v>232</v>
      </c>
      <c r="C63" s="307" t="str">
        <f>'SDK - 2023'!E152</f>
        <v>Michal Hrbáč</v>
      </c>
      <c r="D63" s="313">
        <f>'SDK - 2023'!F152</f>
        <v>1987</v>
      </c>
      <c r="E63" s="315">
        <f>'SDK - 2023'!I152</f>
        <v>0</v>
      </c>
      <c r="F63" s="310">
        <f>'SDK - 2023'!J152</f>
        <v>5</v>
      </c>
      <c r="G63" s="150">
        <f>'SDK - 2023'!K152</f>
        <v>0</v>
      </c>
      <c r="H63" s="311">
        <f>'SDK - 2023'!L152</f>
        <v>0</v>
      </c>
    </row>
    <row r="64" spans="1:8" ht="15.75">
      <c r="B64" s="312" t="s">
        <v>232</v>
      </c>
      <c r="C64" s="307" t="str">
        <f>'SDK - 2023'!E153</f>
        <v>Pavel Rubner</v>
      </c>
      <c r="D64" s="313">
        <f>'SDK - 2023'!F153</f>
        <v>1977</v>
      </c>
      <c r="E64" s="315">
        <f>'SDK - 2023'!I153</f>
        <v>0</v>
      </c>
      <c r="F64" s="310">
        <f>'SDK - 2023'!J153</f>
        <v>5</v>
      </c>
      <c r="G64" s="150">
        <f>'SDK - 2023'!K153</f>
        <v>0</v>
      </c>
      <c r="H64" s="311">
        <f>'SDK - 2023'!L153</f>
        <v>0</v>
      </c>
    </row>
    <row r="65" spans="2:8" ht="15.75">
      <c r="B65" s="312">
        <f>'SDK - 2023'!D154</f>
        <v>55</v>
      </c>
      <c r="C65" s="307" t="str">
        <f>'SDK - 2023'!E154</f>
        <v>Jan Jiránek</v>
      </c>
      <c r="D65" s="313">
        <f>'SDK - 2023'!F154</f>
        <v>1986</v>
      </c>
      <c r="E65" s="315">
        <f>'SDK - 2023'!I154</f>
        <v>0</v>
      </c>
      <c r="F65" s="310">
        <f>'SDK - 2023'!J154</f>
        <v>4</v>
      </c>
      <c r="G65" s="150">
        <f>'SDK - 2023'!K154</f>
        <v>9</v>
      </c>
      <c r="H65" s="311">
        <f>'SDK - 2023'!L154</f>
        <v>0</v>
      </c>
    </row>
    <row r="66" spans="2:8" ht="15.75">
      <c r="B66" s="312">
        <f>'SDK - 2023'!D155</f>
        <v>56</v>
      </c>
      <c r="C66" s="307" t="str">
        <f>'SDK - 2023'!E155</f>
        <v>Miroslav Černohorský</v>
      </c>
      <c r="D66" s="313">
        <f>'SDK - 2023'!F155</f>
        <v>1952</v>
      </c>
      <c r="E66" s="315">
        <f>'SDK - 2023'!I155</f>
        <v>0</v>
      </c>
      <c r="F66" s="310">
        <f>'SDK - 2023'!J155</f>
        <v>4</v>
      </c>
      <c r="G66" s="150">
        <f>'SDK - 2023'!K155</f>
        <v>0</v>
      </c>
      <c r="H66" s="311">
        <f>'SDK - 2023'!L155</f>
        <v>0</v>
      </c>
    </row>
    <row r="67" spans="2:8" ht="15.75">
      <c r="B67" s="312" t="s">
        <v>233</v>
      </c>
      <c r="C67" s="307" t="str">
        <f>'SDK - 2023'!E156</f>
        <v>Jiří Seidl</v>
      </c>
      <c r="D67" s="313">
        <f>'SDK - 2023'!F156</f>
        <v>1995</v>
      </c>
      <c r="E67" s="315">
        <f>'SDK - 2023'!I156</f>
        <v>0</v>
      </c>
      <c r="F67" s="310">
        <f>'SDK - 2023'!J156</f>
        <v>3</v>
      </c>
      <c r="G67" s="150">
        <f>'SDK - 2023'!K156</f>
        <v>0</v>
      </c>
      <c r="H67" s="311">
        <f>'SDK - 2023'!L156</f>
        <v>0</v>
      </c>
    </row>
    <row r="68" spans="2:8" ht="15.75">
      <c r="B68" s="312" t="s">
        <v>233</v>
      </c>
      <c r="C68" s="307" t="str">
        <f>'SDK - 2023'!E157</f>
        <v>Zdenka Štrauchová</v>
      </c>
      <c r="D68" s="313">
        <f>'SDK - 2023'!F157</f>
        <v>1978</v>
      </c>
      <c r="E68" s="315">
        <f>'SDK - 2023'!I157</f>
        <v>0</v>
      </c>
      <c r="F68" s="310">
        <f>'SDK - 2023'!J157</f>
        <v>3</v>
      </c>
      <c r="G68" s="150">
        <f>'SDK - 2023'!K157</f>
        <v>0</v>
      </c>
      <c r="H68" s="311">
        <f>'SDK - 2023'!L157</f>
        <v>0</v>
      </c>
    </row>
    <row r="69" spans="2:8" ht="15.75">
      <c r="B69" s="312" t="s">
        <v>233</v>
      </c>
      <c r="C69" s="307" t="str">
        <f>'SDK - 2023'!E158</f>
        <v>Karel Kundera</v>
      </c>
      <c r="D69" s="313">
        <f>'SDK - 2023'!F158</f>
        <v>1974</v>
      </c>
      <c r="E69" s="315">
        <f>'SDK - 2023'!I158</f>
        <v>0</v>
      </c>
      <c r="F69" s="310">
        <f>'SDK - 2023'!J158</f>
        <v>3</v>
      </c>
      <c r="G69" s="150">
        <f>'SDK - 2023'!K158</f>
        <v>0</v>
      </c>
      <c r="H69" s="311">
        <f>'SDK - 2023'!L158</f>
        <v>0</v>
      </c>
    </row>
    <row r="70" spans="2:8" ht="15.75">
      <c r="B70" s="312">
        <f>'SDK - 2023'!D159</f>
        <v>60</v>
      </c>
      <c r="C70" s="307" t="str">
        <f>'SDK - 2023'!E159</f>
        <v>Tomáš Hájek</v>
      </c>
      <c r="D70" s="313">
        <f>'SDK - 2023'!F159</f>
        <v>1975</v>
      </c>
      <c r="E70" s="315">
        <f>'SDK - 2023'!I159</f>
        <v>0</v>
      </c>
      <c r="F70" s="310">
        <f>'SDK - 2023'!J159</f>
        <v>2</v>
      </c>
      <c r="G70" s="150">
        <f>'SDK - 2023'!K159</f>
        <v>15</v>
      </c>
      <c r="H70" s="311">
        <f>'SDK - 2023'!L159</f>
        <v>0</v>
      </c>
    </row>
    <row r="71" spans="2:8" ht="15.75">
      <c r="B71" s="312" t="s">
        <v>234</v>
      </c>
      <c r="C71" s="307" t="str">
        <f>'SDK - 2023'!E160</f>
        <v>Veronika Spáčilová</v>
      </c>
      <c r="D71" s="313">
        <f>'SDK - 2023'!F160</f>
        <v>1994</v>
      </c>
      <c r="E71" s="315">
        <f>'SDK - 2023'!I160</f>
        <v>0</v>
      </c>
      <c r="F71" s="310">
        <f>'SDK - 2023'!J160</f>
        <v>2</v>
      </c>
      <c r="G71" s="150">
        <f>'SDK - 2023'!K160</f>
        <v>0</v>
      </c>
      <c r="H71" s="311">
        <f>'SDK - 2023'!L160</f>
        <v>0</v>
      </c>
    </row>
    <row r="72" spans="2:8" ht="15.75">
      <c r="B72" s="312" t="s">
        <v>234</v>
      </c>
      <c r="C72" s="307" t="str">
        <f>'SDK - 2023'!E161</f>
        <v>Petr Rybář</v>
      </c>
      <c r="D72" s="313">
        <f>'SDK - 2023'!F161</f>
        <v>1972</v>
      </c>
      <c r="E72" s="315">
        <f>'SDK - 2023'!I161</f>
        <v>0</v>
      </c>
      <c r="F72" s="310">
        <f>'SDK - 2023'!J161</f>
        <v>2</v>
      </c>
      <c r="G72" s="150">
        <f>'SDK - 2023'!K161</f>
        <v>0</v>
      </c>
      <c r="H72" s="311">
        <f>'SDK - 2023'!L161</f>
        <v>0</v>
      </c>
    </row>
    <row r="73" spans="2:8" ht="15.75">
      <c r="B73" s="312" t="s">
        <v>234</v>
      </c>
      <c r="C73" s="307" t="str">
        <f>'SDK - 2023'!E162</f>
        <v>Aleš Džubera</v>
      </c>
      <c r="D73" s="313">
        <f>'SDK - 2023'!F162</f>
        <v>1963</v>
      </c>
      <c r="E73" s="315">
        <f>'SDK - 2023'!I162</f>
        <v>0</v>
      </c>
      <c r="F73" s="310">
        <f>'SDK - 2023'!J162</f>
        <v>2</v>
      </c>
      <c r="G73" s="150">
        <f>'SDK - 2023'!K162</f>
        <v>0</v>
      </c>
      <c r="H73" s="311">
        <f>'SDK - 2023'!L162</f>
        <v>0</v>
      </c>
    </row>
    <row r="74" spans="2:8" ht="15.75">
      <c r="B74" s="312">
        <f>'SDK - 2023'!D163</f>
        <v>64</v>
      </c>
      <c r="C74" s="307" t="str">
        <f>'SDK - 2023'!E163</f>
        <v>Dana Karmazínová</v>
      </c>
      <c r="D74" s="313">
        <f>'SDK - 2023'!F163</f>
        <v>1980</v>
      </c>
      <c r="E74" s="315">
        <f>'SDK - 2023'!I163</f>
        <v>0</v>
      </c>
      <c r="F74" s="310">
        <f>'SDK - 2023'!J163</f>
        <v>1</v>
      </c>
      <c r="G74" s="150">
        <f>'SDK - 2023'!K163</f>
        <v>0</v>
      </c>
      <c r="H74" s="311">
        <f>'SDK - 2023'!L163</f>
        <v>7</v>
      </c>
    </row>
    <row r="75" spans="2:8" ht="15.75">
      <c r="B75" s="312" t="s">
        <v>235</v>
      </c>
      <c r="C75" s="307" t="str">
        <f>'SDK - 2023'!E164</f>
        <v>Jaroslav Svoboda</v>
      </c>
      <c r="D75" s="313">
        <f>'SDK - 2023'!F164</f>
        <v>1982</v>
      </c>
      <c r="E75" s="315">
        <f>'SDK - 2023'!I164</f>
        <v>0</v>
      </c>
      <c r="F75" s="310">
        <f>'SDK - 2023'!J164</f>
        <v>1</v>
      </c>
      <c r="G75" s="150">
        <f>'SDK - 2023'!K164</f>
        <v>0</v>
      </c>
      <c r="H75" s="311">
        <f>'SDK - 2023'!L164</f>
        <v>0</v>
      </c>
    </row>
    <row r="76" spans="2:8" ht="15.75">
      <c r="B76" s="312" t="s">
        <v>235</v>
      </c>
      <c r="C76" s="307" t="str">
        <f>'SDK - 2023'!E165</f>
        <v xml:space="preserve">Jan Kolodzieyski </v>
      </c>
      <c r="D76" s="313">
        <f>'SDK - 2023'!F165</f>
        <v>1979</v>
      </c>
      <c r="E76" s="315">
        <f>'SDK - 2023'!I165</f>
        <v>0</v>
      </c>
      <c r="F76" s="310">
        <f>'SDK - 2023'!J165</f>
        <v>1</v>
      </c>
      <c r="G76" s="150">
        <f>'SDK - 2023'!K165</f>
        <v>0</v>
      </c>
      <c r="H76" s="311">
        <f>'SDK - 2023'!L165</f>
        <v>0</v>
      </c>
    </row>
    <row r="77" spans="2:8" ht="15.75">
      <c r="B77" s="312" t="s">
        <v>235</v>
      </c>
      <c r="C77" s="307" t="str">
        <f>'SDK - 2023'!E166</f>
        <v>Jaroslav Vlček</v>
      </c>
      <c r="D77" s="313">
        <f>'SDK - 2023'!F166</f>
        <v>1976</v>
      </c>
      <c r="E77" s="315">
        <f>'SDK - 2023'!I166</f>
        <v>0</v>
      </c>
      <c r="F77" s="310">
        <f>'SDK - 2023'!J166</f>
        <v>1</v>
      </c>
      <c r="G77" s="150">
        <f>'SDK - 2023'!K166</f>
        <v>0</v>
      </c>
      <c r="H77" s="311">
        <f>'SDK - 2023'!L166</f>
        <v>0</v>
      </c>
    </row>
    <row r="78" spans="2:8" ht="15.75">
      <c r="B78" s="312">
        <f>'SDK - 2023'!D167</f>
        <v>68</v>
      </c>
      <c r="C78" s="307" t="str">
        <f>'SDK - 2023'!E167</f>
        <v>Jan Slanec</v>
      </c>
      <c r="D78" s="313">
        <f>'SDK - 2023'!F167</f>
        <v>1969</v>
      </c>
      <c r="E78" s="315">
        <f>'SDK - 2023'!I167</f>
        <v>0</v>
      </c>
      <c r="F78" s="310">
        <f>'SDK - 2023'!J167</f>
        <v>0</v>
      </c>
      <c r="G78" s="150">
        <f>'SDK - 2023'!K167</f>
        <v>14</v>
      </c>
      <c r="H78" s="311">
        <f>'SDK - 2023'!L167</f>
        <v>0</v>
      </c>
    </row>
    <row r="79" spans="2:8" ht="15.75">
      <c r="B79" s="312">
        <f>'SDK - 2023'!D168</f>
        <v>69</v>
      </c>
      <c r="C79" s="307" t="str">
        <f>'SDK - 2023'!E168</f>
        <v>Jana Havlíková</v>
      </c>
      <c r="D79" s="313">
        <f>'SDK - 2023'!F168</f>
        <v>1978</v>
      </c>
      <c r="E79" s="315">
        <f>'SDK - 2023'!I168</f>
        <v>0</v>
      </c>
      <c r="F79" s="310">
        <f>'SDK - 2023'!J168</f>
        <v>0</v>
      </c>
      <c r="G79" s="150">
        <f>'SDK - 2023'!K168</f>
        <v>13</v>
      </c>
      <c r="H79" s="311">
        <f>'SDK - 2023'!L168</f>
        <v>0</v>
      </c>
    </row>
    <row r="80" spans="2:8" ht="15.75">
      <c r="B80" s="312">
        <f>'SDK - 2023'!D169</f>
        <v>70</v>
      </c>
      <c r="C80" s="307" t="str">
        <f>'SDK - 2023'!E169</f>
        <v>Tomáš Kopp</v>
      </c>
      <c r="D80" s="313">
        <f>'SDK - 2023'!F169</f>
        <v>1988</v>
      </c>
      <c r="E80" s="315">
        <f>'SDK - 2023'!I169</f>
        <v>0</v>
      </c>
      <c r="F80" s="310">
        <f>'SDK - 2023'!J169</f>
        <v>0</v>
      </c>
      <c r="G80" s="150">
        <f>'SDK - 2023'!K169</f>
        <v>11</v>
      </c>
      <c r="H80" s="311">
        <f>'SDK - 2023'!L169</f>
        <v>0</v>
      </c>
    </row>
    <row r="81" spans="2:8" ht="15.75">
      <c r="B81" s="312">
        <f>'SDK - 2023'!D170</f>
        <v>71</v>
      </c>
      <c r="C81" s="307" t="str">
        <f>'SDK - 2023'!E170</f>
        <v>Roman Srb</v>
      </c>
      <c r="D81" s="313">
        <f>'SDK - 2023'!F170</f>
        <v>1973</v>
      </c>
      <c r="E81" s="315">
        <f>'SDK - 2023'!I170</f>
        <v>0</v>
      </c>
      <c r="F81" s="310">
        <f>'SDK - 2023'!J170</f>
        <v>0</v>
      </c>
      <c r="G81" s="150">
        <f>'SDK - 2023'!K170</f>
        <v>10</v>
      </c>
      <c r="H81" s="311">
        <f>'SDK - 2023'!L170</f>
        <v>0</v>
      </c>
    </row>
    <row r="82" spans="2:8" ht="15.75">
      <c r="B82" s="312">
        <f>'SDK - 2023'!D171</f>
        <v>72</v>
      </c>
      <c r="C82" s="307" t="str">
        <f>'SDK - 2023'!E171</f>
        <v>David Kubát</v>
      </c>
      <c r="D82" s="313">
        <f>'SDK - 2023'!F171</f>
        <v>1979</v>
      </c>
      <c r="E82" s="315">
        <f>'SDK - 2023'!I171</f>
        <v>0</v>
      </c>
      <c r="F82" s="310">
        <f>'SDK - 2023'!J171</f>
        <v>0</v>
      </c>
      <c r="G82" s="150">
        <f>'SDK - 2023'!K171</f>
        <v>8</v>
      </c>
      <c r="H82" s="311">
        <f>'SDK - 2023'!L171</f>
        <v>0</v>
      </c>
    </row>
    <row r="83" spans="2:8" ht="15.75">
      <c r="B83" s="312">
        <f>'SDK - 2023'!D172</f>
        <v>73</v>
      </c>
      <c r="C83" s="307" t="str">
        <f>'SDK - 2023'!E172</f>
        <v>Vlaďka Onderková</v>
      </c>
      <c r="D83" s="313">
        <f>'SDK - 2023'!F172</f>
        <v>1968</v>
      </c>
      <c r="E83" s="315">
        <f>'SDK - 2023'!I172</f>
        <v>0</v>
      </c>
      <c r="F83" s="310">
        <f>'SDK - 2023'!J172</f>
        <v>0</v>
      </c>
      <c r="G83" s="150">
        <f>'SDK - 2023'!K172</f>
        <v>6</v>
      </c>
      <c r="H83" s="311">
        <f>'SDK - 2023'!L172</f>
        <v>0</v>
      </c>
    </row>
    <row r="84" spans="2:8" ht="15.75">
      <c r="B84" s="312">
        <f>'SDK - 2023'!D173</f>
        <v>74</v>
      </c>
      <c r="C84" s="307" t="str">
        <f>'SDK - 2023'!E173</f>
        <v>Blanka Serbusová</v>
      </c>
      <c r="D84" s="313">
        <f>'SDK - 2023'!F173</f>
        <v>1975</v>
      </c>
      <c r="E84" s="315">
        <f>'SDK - 2023'!I173</f>
        <v>0</v>
      </c>
      <c r="F84" s="310">
        <f>'SDK - 2023'!J173</f>
        <v>0</v>
      </c>
      <c r="G84" s="150">
        <f>'SDK - 2023'!K173</f>
        <v>5</v>
      </c>
      <c r="H84" s="311">
        <f>'SDK - 2023'!L173</f>
        <v>0</v>
      </c>
    </row>
    <row r="85" spans="2:8" ht="15.75">
      <c r="B85" s="312">
        <f>'SDK - 2023'!D174</f>
        <v>75</v>
      </c>
      <c r="C85" s="307" t="str">
        <f>'SDK - 2023'!E174</f>
        <v>Antonín Beneš</v>
      </c>
      <c r="D85" s="313">
        <f>'SDK - 2023'!F174</f>
        <v>1971</v>
      </c>
      <c r="E85" s="315">
        <f>'SDK - 2023'!I174</f>
        <v>0</v>
      </c>
      <c r="F85" s="310">
        <f>'SDK - 2023'!J174</f>
        <v>0</v>
      </c>
      <c r="G85" s="150">
        <f>'SDK - 2023'!K174</f>
        <v>4</v>
      </c>
      <c r="H85" s="311">
        <f>'SDK - 2023'!L174</f>
        <v>0</v>
      </c>
    </row>
    <row r="86" spans="2:8" ht="15.75">
      <c r="B86" s="312">
        <f>'SDK - 2023'!D175</f>
        <v>76</v>
      </c>
      <c r="C86" s="307" t="str">
        <f>'SDK - 2023'!E175</f>
        <v>Kateřina Pokorná</v>
      </c>
      <c r="D86" s="313">
        <f>'SDK - 2023'!F175</f>
        <v>1979</v>
      </c>
      <c r="E86" s="315">
        <f>'SDK - 2023'!I175</f>
        <v>0</v>
      </c>
      <c r="F86" s="310">
        <f>'SDK - 2023'!J175</f>
        <v>0</v>
      </c>
      <c r="G86" s="150">
        <f>'SDK - 2023'!K175</f>
        <v>3</v>
      </c>
      <c r="H86" s="311">
        <f>'SDK - 2023'!L175</f>
        <v>0</v>
      </c>
    </row>
    <row r="87" spans="2:8" ht="15.75">
      <c r="B87" s="312">
        <f>'SDK - 2023'!D176</f>
        <v>77</v>
      </c>
      <c r="C87" s="307" t="str">
        <f>'SDK - 2023'!E176</f>
        <v>Pavel Hedrich</v>
      </c>
      <c r="D87" s="313">
        <f>'SDK - 2023'!F176</f>
        <v>1972</v>
      </c>
      <c r="E87" s="315">
        <f>'SDK - 2023'!I176</f>
        <v>0</v>
      </c>
      <c r="F87" s="310">
        <f>'SDK - 2023'!J176</f>
        <v>0</v>
      </c>
      <c r="G87" s="150">
        <f>'SDK - 2023'!K176</f>
        <v>2</v>
      </c>
      <c r="H87" s="311">
        <f>'SDK - 2023'!L176</f>
        <v>0</v>
      </c>
    </row>
    <row r="88" spans="2:8" ht="15.75">
      <c r="B88" s="312">
        <f>'SDK - 2023'!D177</f>
        <v>78</v>
      </c>
      <c r="C88" s="307" t="str">
        <f>'SDK - 2023'!E177</f>
        <v>Ivona Hein-Šlahúnková</v>
      </c>
      <c r="D88" s="313">
        <f>'SDK - 2023'!F177</f>
        <v>1979</v>
      </c>
      <c r="E88" s="315">
        <f>'SDK - 2023'!I177</f>
        <v>0</v>
      </c>
      <c r="F88" s="310">
        <f>'SDK - 2023'!J177</f>
        <v>0</v>
      </c>
      <c r="G88" s="150">
        <f>'SDK - 2023'!K177</f>
        <v>1</v>
      </c>
      <c r="H88" s="311">
        <f>'SDK - 2023'!L177</f>
        <v>0</v>
      </c>
    </row>
    <row r="89" spans="2:8" ht="15.75">
      <c r="B89" s="312">
        <f>'SDK - 2023'!D178</f>
        <v>79</v>
      </c>
      <c r="C89" s="307" t="str">
        <f>'SDK - 2023'!E178</f>
        <v>Jan Hamršmíd</v>
      </c>
      <c r="D89" s="313">
        <f>'SDK - 2023'!F178</f>
        <v>1981</v>
      </c>
      <c r="E89" s="315">
        <f>'SDK - 2023'!I178</f>
        <v>0</v>
      </c>
      <c r="F89" s="310">
        <f>'SDK - 2023'!J178</f>
        <v>0</v>
      </c>
      <c r="G89" s="150">
        <f>'SDK - 2023'!K178</f>
        <v>0</v>
      </c>
      <c r="H89" s="311">
        <f>'SDK - 2023'!L178</f>
        <v>16</v>
      </c>
    </row>
    <row r="90" spans="2:8" ht="15.75">
      <c r="B90" s="312">
        <f>'SDK - 2023'!D179</f>
        <v>80</v>
      </c>
      <c r="C90" s="307" t="str">
        <f>'SDK - 2023'!E179</f>
        <v>Martin Kočárek</v>
      </c>
      <c r="D90" s="313">
        <f>'SDK - 2023'!F179</f>
        <v>1969</v>
      </c>
      <c r="E90" s="315">
        <f>'SDK - 2023'!I179</f>
        <v>0</v>
      </c>
      <c r="F90" s="310">
        <f>'SDK - 2023'!J179</f>
        <v>0</v>
      </c>
      <c r="G90" s="150">
        <f>'SDK - 2023'!K179</f>
        <v>0</v>
      </c>
      <c r="H90" s="311">
        <f>'SDK - 2023'!L179</f>
        <v>15</v>
      </c>
    </row>
    <row r="91" spans="2:8" ht="15.75">
      <c r="B91" s="312">
        <f>'SDK - 2023'!D180</f>
        <v>81</v>
      </c>
      <c r="C91" s="307" t="str">
        <f>'SDK - 2023'!E180</f>
        <v>Helena Řezáčová</v>
      </c>
      <c r="D91" s="313">
        <f>'SDK - 2023'!F180</f>
        <v>1974</v>
      </c>
      <c r="E91" s="315">
        <f>'SDK - 2023'!I180</f>
        <v>0</v>
      </c>
      <c r="F91" s="310">
        <f>'SDK - 2023'!J180</f>
        <v>0</v>
      </c>
      <c r="G91" s="150">
        <f>'SDK - 2023'!K180</f>
        <v>0</v>
      </c>
      <c r="H91" s="311">
        <f>'SDK - 2023'!L180</f>
        <v>14</v>
      </c>
    </row>
    <row r="92" spans="2:8" ht="15.75">
      <c r="B92" s="312">
        <f>'SDK - 2023'!D181</f>
        <v>82</v>
      </c>
      <c r="C92" s="307" t="str">
        <f>'SDK - 2023'!E181</f>
        <v>Vít Kadeřábek</v>
      </c>
      <c r="D92" s="313">
        <f>'SDK - 2023'!F181</f>
        <v>1976</v>
      </c>
      <c r="E92" s="315">
        <f>'SDK - 2023'!I181</f>
        <v>0</v>
      </c>
      <c r="F92" s="310">
        <f>'SDK - 2023'!J181</f>
        <v>0</v>
      </c>
      <c r="G92" s="150">
        <f>'SDK - 2023'!K181</f>
        <v>0</v>
      </c>
      <c r="H92" s="311">
        <f>'SDK - 2023'!L181</f>
        <v>13</v>
      </c>
    </row>
    <row r="93" spans="2:8" ht="15.75">
      <c r="B93" s="312">
        <f>'SDK - 2023'!D182</f>
        <v>83</v>
      </c>
      <c r="C93" s="307" t="str">
        <f>'SDK - 2023'!E182</f>
        <v>Jiří Kostov</v>
      </c>
      <c r="D93" s="313">
        <f>'SDK - 2023'!F182</f>
        <v>1978</v>
      </c>
      <c r="E93" s="315">
        <f>'SDK - 2023'!I182</f>
        <v>0</v>
      </c>
      <c r="F93" s="310">
        <f>'SDK - 2023'!J182</f>
        <v>0</v>
      </c>
      <c r="G93" s="150">
        <f>'SDK - 2023'!K182</f>
        <v>0</v>
      </c>
      <c r="H93" s="311">
        <f>'SDK - 2023'!L182</f>
        <v>12</v>
      </c>
    </row>
    <row r="94" spans="2:8" ht="15.75">
      <c r="B94" s="312">
        <f>'SDK - 2023'!D183</f>
        <v>84</v>
      </c>
      <c r="C94" s="307" t="str">
        <f>'SDK - 2023'!E183</f>
        <v>Tom Possum</v>
      </c>
      <c r="D94" s="313">
        <f>'SDK - 2023'!F183</f>
        <v>1979</v>
      </c>
      <c r="E94" s="315">
        <f>'SDK - 2023'!I183</f>
        <v>0</v>
      </c>
      <c r="F94" s="310">
        <f>'SDK - 2023'!J183</f>
        <v>0</v>
      </c>
      <c r="G94" s="150">
        <f>'SDK - 2023'!K183</f>
        <v>0</v>
      </c>
      <c r="H94" s="311">
        <f>'SDK - 2023'!L183</f>
        <v>11</v>
      </c>
    </row>
    <row r="95" spans="2:8" ht="15.75">
      <c r="B95" s="312">
        <f>'SDK - 2023'!D184</f>
        <v>85</v>
      </c>
      <c r="C95" s="307" t="str">
        <f>'SDK - 2023'!E184</f>
        <v>Zdeněk Červenka</v>
      </c>
      <c r="D95" s="313">
        <f>'SDK - 2023'!F184</f>
        <v>1973</v>
      </c>
      <c r="E95" s="315">
        <f>'SDK - 2023'!I184</f>
        <v>0</v>
      </c>
      <c r="F95" s="310">
        <f>'SDK - 2023'!J184</f>
        <v>0</v>
      </c>
      <c r="G95" s="150">
        <f>'SDK - 2023'!K184</f>
        <v>0</v>
      </c>
      <c r="H95" s="311">
        <f>'SDK - 2023'!L184</f>
        <v>9</v>
      </c>
    </row>
    <row r="96" spans="2:8" ht="15.75">
      <c r="B96" s="312">
        <f>'SDK - 2023'!D185</f>
        <v>86</v>
      </c>
      <c r="C96" s="307" t="str">
        <f>'SDK - 2023'!E185</f>
        <v>Zbyněk Dolejšek</v>
      </c>
      <c r="D96" s="313">
        <f>'SDK - 2023'!F185</f>
        <v>1981</v>
      </c>
      <c r="E96" s="315">
        <f>'SDK - 2023'!I185</f>
        <v>0</v>
      </c>
      <c r="F96" s="310">
        <f>'SDK - 2023'!J185</f>
        <v>0</v>
      </c>
      <c r="G96" s="150">
        <f>'SDK - 2023'!K185</f>
        <v>0</v>
      </c>
      <c r="H96" s="311">
        <f>'SDK - 2023'!L185</f>
        <v>8</v>
      </c>
    </row>
    <row r="97" spans="2:8" ht="15.75">
      <c r="B97" s="312">
        <f>'SDK - 2023'!D186</f>
        <v>87</v>
      </c>
      <c r="C97" s="307" t="str">
        <f>'SDK - 2023'!E186</f>
        <v>Martin Kolšubaba</v>
      </c>
      <c r="D97" s="313">
        <f>'SDK - 2023'!F186</f>
        <v>1974</v>
      </c>
      <c r="E97" s="315">
        <f>'SDK - 2023'!I186</f>
        <v>0</v>
      </c>
      <c r="F97" s="310">
        <f>'SDK - 2023'!J186</f>
        <v>0</v>
      </c>
      <c r="G97" s="150">
        <f>'SDK - 2023'!K186</f>
        <v>0</v>
      </c>
      <c r="H97" s="311">
        <f>'SDK - 2023'!L186</f>
        <v>5</v>
      </c>
    </row>
    <row r="98" spans="2:8" ht="15.75">
      <c r="B98" s="312">
        <f>'SDK - 2023'!D187</f>
        <v>88</v>
      </c>
      <c r="C98" s="307" t="str">
        <f>'SDK - 2023'!E187</f>
        <v>Vladimír Kuboš</v>
      </c>
      <c r="D98" s="313">
        <f>'SDK - 2023'!F187</f>
        <v>1975</v>
      </c>
      <c r="E98" s="315">
        <f>'SDK - 2023'!I187</f>
        <v>0</v>
      </c>
      <c r="F98" s="310">
        <f>'SDK - 2023'!J187</f>
        <v>0</v>
      </c>
      <c r="G98" s="150">
        <f>'SDK - 2023'!K187</f>
        <v>0</v>
      </c>
      <c r="H98" s="311">
        <f>'SDK - 2023'!L187</f>
        <v>4</v>
      </c>
    </row>
    <row r="99" spans="2:8" ht="15.75">
      <c r="B99" s="312">
        <f>'SDK - 2023'!D188</f>
        <v>89</v>
      </c>
      <c r="C99" s="307" t="str">
        <f>'SDK - 2023'!E188</f>
        <v>Jiřina Pavlíková</v>
      </c>
      <c r="D99" s="313">
        <f>'SDK - 2023'!F188</f>
        <v>1967</v>
      </c>
      <c r="E99" s="315">
        <f>'SDK - 2023'!I188</f>
        <v>0</v>
      </c>
      <c r="F99" s="310">
        <f>'SDK - 2023'!J188</f>
        <v>0</v>
      </c>
      <c r="G99" s="150">
        <f>'SDK - 2023'!K188</f>
        <v>0</v>
      </c>
      <c r="H99" s="311">
        <f>'SDK - 2023'!L188</f>
        <v>3</v>
      </c>
    </row>
    <row r="100" spans="2:8" ht="15.75">
      <c r="B100" s="312">
        <f>'SDK - 2023'!D189</f>
        <v>90</v>
      </c>
      <c r="C100" s="307" t="str">
        <f>'SDK - 2023'!E189</f>
        <v>Miloslav Král</v>
      </c>
      <c r="D100" s="313">
        <f>'SDK - 2023'!F189</f>
        <v>1988</v>
      </c>
      <c r="E100" s="315">
        <f>'SDK - 2023'!I189</f>
        <v>0</v>
      </c>
      <c r="F100" s="310">
        <f>'SDK - 2023'!J189</f>
        <v>0</v>
      </c>
      <c r="G100" s="150">
        <f>'SDK - 2023'!K189</f>
        <v>0</v>
      </c>
      <c r="H100" s="311">
        <f>'SDK - 2023'!L189</f>
        <v>2</v>
      </c>
    </row>
    <row r="101" spans="2:8" ht="16.5" thickBot="1">
      <c r="B101" s="195">
        <f>'SDK - 2023'!D190</f>
        <v>91</v>
      </c>
      <c r="C101" s="159" t="str">
        <f>'SDK - 2023'!E190</f>
        <v>Roman Klíma</v>
      </c>
      <c r="D101" s="314">
        <f>'SDK - 2023'!F190</f>
        <v>1976</v>
      </c>
      <c r="E101" s="197">
        <f>'SDK - 2023'!I190</f>
        <v>0</v>
      </c>
      <c r="F101" s="202">
        <f>'SDK - 2023'!J190</f>
        <v>0</v>
      </c>
      <c r="G101" s="154">
        <f>'SDK - 2023'!K190</f>
        <v>0</v>
      </c>
      <c r="H101" s="205">
        <f>'SDK - 2023'!L190</f>
        <v>1</v>
      </c>
    </row>
  </sheetData>
  <mergeCells count="10">
    <mergeCell ref="B53:H53"/>
    <mergeCell ref="B54:H54"/>
    <mergeCell ref="B55:H55"/>
    <mergeCell ref="E56:H56"/>
    <mergeCell ref="B52:H52"/>
    <mergeCell ref="B1:H1"/>
    <mergeCell ref="B2:H2"/>
    <mergeCell ref="B3:H3"/>
    <mergeCell ref="B4:H4"/>
    <mergeCell ref="E5:H5"/>
  </mergeCells>
  <conditionalFormatting sqref="B6:H51">
    <cfRule type="cellIs" dxfId="1" priority="5" operator="equal">
      <formula>0</formula>
    </cfRule>
  </conditionalFormatting>
  <conditionalFormatting sqref="B57:H101">
    <cfRule type="cellIs" dxfId="0" priority="4" operator="equal">
      <formula>0</formula>
    </cfRule>
  </conditionalFormatting>
  <pageMargins left="0.27559055118110237" right="0.27559055118110237" top="0.19685039370078741" bottom="0.19685039370078741" header="0.19685039370078741" footer="0.19685039370078741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SDK - 2023</vt:lpstr>
      <vt:lpstr>Celkové pořadí - ŽENY</vt:lpstr>
      <vt:lpstr>Celkové pořadí - MUŽI</vt:lpstr>
      <vt:lpstr>Celkové pořadí VŠICHNI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Kvapilová</dc:creator>
  <cp:lastModifiedBy>unicov</cp:lastModifiedBy>
  <cp:revision>15</cp:revision>
  <cp:lastPrinted>2023-10-16T20:16:08Z</cp:lastPrinted>
  <dcterms:created xsi:type="dcterms:W3CDTF">2021-09-16T12:25:17Z</dcterms:created>
  <dcterms:modified xsi:type="dcterms:W3CDTF">2023-11-04T17:34:28Z</dcterms:modified>
</cp:coreProperties>
</file>