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sity\Kolobka\SDK\2024\2027.09.07 - Peklo\"/>
    </mc:Choice>
  </mc:AlternateContent>
  <bookViews>
    <workbookView xWindow="0" yWindow="0" windowWidth="19200" windowHeight="7170"/>
  </bookViews>
  <sheets>
    <sheet name="SDK - 2024" sheetId="5" r:id="rId1"/>
  </sheets>
  <definedNames>
    <definedName name="_xlnm._FilterDatabase" localSheetId="0" hidden="1">'SDK - 2024'!$E$5:$L$11</definedName>
  </definedNames>
  <calcPr calcId="162913"/>
</workbook>
</file>

<file path=xl/calcChain.xml><?xml version="1.0" encoding="utf-8"?>
<calcChain xmlns="http://schemas.openxmlformats.org/spreadsheetml/2006/main">
  <c r="CH112" i="5" l="1"/>
  <c r="CG112" i="5"/>
  <c r="CF112" i="5"/>
  <c r="CE112" i="5"/>
  <c r="CD112" i="5"/>
  <c r="CC112" i="5"/>
  <c r="BZ112" i="5"/>
  <c r="CH111" i="5"/>
  <c r="CG111" i="5"/>
  <c r="CF111" i="5"/>
  <c r="CE111" i="5"/>
  <c r="CD111" i="5"/>
  <c r="CC111" i="5"/>
  <c r="BZ111" i="5"/>
  <c r="CH110" i="5"/>
  <c r="CG110" i="5"/>
  <c r="CF110" i="5"/>
  <c r="CE110" i="5"/>
  <c r="CD110" i="5"/>
  <c r="CC110" i="5"/>
  <c r="BZ110" i="5"/>
  <c r="CH109" i="5"/>
  <c r="CG109" i="5"/>
  <c r="CF109" i="5"/>
  <c r="CE109" i="5"/>
  <c r="CD109" i="5"/>
  <c r="CC109" i="5"/>
  <c r="BZ109" i="5"/>
  <c r="CH108" i="5"/>
  <c r="CG108" i="5"/>
  <c r="CF108" i="5"/>
  <c r="CE108" i="5"/>
  <c r="CD108" i="5"/>
  <c r="CC108" i="5"/>
  <c r="BZ108" i="5"/>
  <c r="CH107" i="5"/>
  <c r="CG107" i="5"/>
  <c r="CF107" i="5"/>
  <c r="CH106" i="5"/>
  <c r="CG106" i="5"/>
  <c r="CF106" i="5"/>
  <c r="CE106" i="5"/>
  <c r="CD106" i="5"/>
  <c r="CC106" i="5"/>
  <c r="BZ106" i="5"/>
  <c r="CH105" i="5"/>
  <c r="CG105" i="5"/>
  <c r="CF105" i="5"/>
  <c r="CE105" i="5"/>
  <c r="CD105" i="5"/>
  <c r="CC105" i="5"/>
  <c r="BZ105" i="5"/>
  <c r="CH104" i="5"/>
  <c r="CG104" i="5"/>
  <c r="CF104" i="5"/>
  <c r="CH103" i="5"/>
  <c r="CG103" i="5"/>
  <c r="CF103" i="5"/>
  <c r="CH102" i="5"/>
  <c r="CG102" i="5"/>
  <c r="CF102" i="5"/>
  <c r="CH101" i="5"/>
  <c r="CG101" i="5"/>
  <c r="CF101" i="5"/>
  <c r="CH100" i="5"/>
  <c r="CG100" i="5"/>
  <c r="CF100" i="5"/>
  <c r="CH99" i="5"/>
  <c r="CG99" i="5"/>
  <c r="CF99" i="5"/>
  <c r="CH98" i="5"/>
  <c r="CG98" i="5"/>
  <c r="CF98" i="5"/>
  <c r="CH97" i="5"/>
  <c r="CG97" i="5"/>
  <c r="CF97" i="5"/>
  <c r="CH96" i="5"/>
  <c r="CG96" i="5"/>
  <c r="CF96" i="5"/>
  <c r="CH95" i="5"/>
  <c r="CG95" i="5"/>
  <c r="CF95" i="5"/>
  <c r="G115" i="5"/>
  <c r="I115" i="5"/>
  <c r="J115" i="5"/>
  <c r="K115" i="5"/>
  <c r="L115" i="5"/>
  <c r="D115" i="5"/>
  <c r="D163" i="5"/>
  <c r="CF87" i="5"/>
  <c r="CG87" i="5"/>
  <c r="CH87" i="5"/>
  <c r="CJ87" i="5"/>
  <c r="CM87" i="5"/>
  <c r="G159" i="5"/>
  <c r="I159" i="5"/>
  <c r="J159" i="5"/>
  <c r="K159" i="5"/>
  <c r="J124" i="5"/>
  <c r="K124" i="5"/>
  <c r="L124" i="5"/>
  <c r="J125" i="5"/>
  <c r="K125" i="5"/>
  <c r="L125" i="5"/>
  <c r="G160" i="5"/>
  <c r="I160" i="5"/>
  <c r="J160" i="5"/>
  <c r="K160" i="5"/>
  <c r="D157" i="5"/>
  <c r="D158" i="5"/>
  <c r="D159" i="5"/>
  <c r="D160" i="5"/>
  <c r="D161" i="5"/>
  <c r="J112" i="5"/>
  <c r="D156" i="5"/>
  <c r="D80" i="5"/>
  <c r="D81" i="5"/>
  <c r="D82" i="5"/>
  <c r="D83" i="5"/>
  <c r="G56" i="5"/>
  <c r="I56" i="5"/>
  <c r="J56" i="5"/>
  <c r="K56" i="5"/>
  <c r="L56" i="5"/>
  <c r="D25" i="5"/>
  <c r="D26" i="5"/>
  <c r="D27" i="5"/>
  <c r="L112" i="5" l="1"/>
  <c r="K112" i="5"/>
  <c r="G10" i="5"/>
  <c r="I10" i="5"/>
  <c r="J10" i="5"/>
  <c r="K10" i="5"/>
  <c r="L10" i="5"/>
  <c r="D22" i="5"/>
  <c r="D23" i="5"/>
  <c r="D24" i="5"/>
  <c r="G23" i="5"/>
  <c r="L18" i="5" l="1"/>
  <c r="J19" i="5"/>
  <c r="J18" i="5"/>
  <c r="L19" i="5"/>
  <c r="K18" i="5"/>
  <c r="K19" i="5"/>
  <c r="J98" i="5"/>
  <c r="K98" i="5"/>
  <c r="L98" i="5"/>
  <c r="J101" i="5"/>
  <c r="K101" i="5"/>
  <c r="L101" i="5"/>
  <c r="J103" i="5"/>
  <c r="K103" i="5"/>
  <c r="L103" i="5"/>
  <c r="J106" i="5"/>
  <c r="K106" i="5"/>
  <c r="L106" i="5"/>
  <c r="K109" i="5"/>
  <c r="L109" i="5"/>
  <c r="G114" i="5"/>
  <c r="I114" i="5"/>
  <c r="J114" i="5"/>
  <c r="K114" i="5"/>
  <c r="L114" i="5"/>
  <c r="J119" i="5"/>
  <c r="K119" i="5"/>
  <c r="L119" i="5"/>
  <c r="K127" i="5"/>
  <c r="L127" i="5"/>
  <c r="G135" i="5"/>
  <c r="I135" i="5"/>
  <c r="J135" i="5"/>
  <c r="K135" i="5"/>
  <c r="L135" i="5"/>
  <c r="G134" i="5"/>
  <c r="I134" i="5"/>
  <c r="J134" i="5"/>
  <c r="K134" i="5"/>
  <c r="L134" i="5"/>
  <c r="G136" i="5"/>
  <c r="I136" i="5"/>
  <c r="J136" i="5"/>
  <c r="K136" i="5"/>
  <c r="L136" i="5"/>
  <c r="I139" i="5"/>
  <c r="K139" i="5"/>
  <c r="L139" i="5"/>
  <c r="I143" i="5"/>
  <c r="K143" i="5"/>
  <c r="L143" i="5"/>
  <c r="I144" i="5"/>
  <c r="K144" i="5"/>
  <c r="L144" i="5"/>
  <c r="J39" i="5"/>
  <c r="K39" i="5"/>
  <c r="L39" i="5"/>
  <c r="J44" i="5"/>
  <c r="K44" i="5"/>
  <c r="L44" i="5"/>
  <c r="J45" i="5"/>
  <c r="K45" i="5"/>
  <c r="L45" i="5"/>
  <c r="J51" i="5"/>
  <c r="K51" i="5"/>
  <c r="L51" i="5"/>
  <c r="K55" i="5"/>
  <c r="L55" i="5"/>
  <c r="J59" i="5"/>
  <c r="K59" i="5"/>
  <c r="L59" i="5"/>
  <c r="J60" i="5"/>
  <c r="K60" i="5"/>
  <c r="L60" i="5"/>
  <c r="J63" i="5"/>
  <c r="K63" i="5"/>
  <c r="L63" i="5"/>
  <c r="J121" i="5" l="1"/>
  <c r="J111" i="5"/>
  <c r="J122" i="5"/>
  <c r="J123" i="5"/>
  <c r="J126" i="5"/>
  <c r="J128" i="5"/>
  <c r="J129" i="5"/>
  <c r="AW103" i="5"/>
  <c r="AW104" i="5"/>
  <c r="AW110" i="5" l="1"/>
  <c r="AW111" i="5"/>
  <c r="AW112" i="5"/>
  <c r="J100" i="5" l="1"/>
  <c r="K100" i="5"/>
  <c r="L100" i="5"/>
  <c r="J93" i="5"/>
  <c r="K93" i="5"/>
  <c r="L93" i="5"/>
  <c r="K97" i="5"/>
  <c r="L97" i="5"/>
  <c r="J104" i="5"/>
  <c r="K104" i="5"/>
  <c r="L104" i="5"/>
  <c r="J108" i="5"/>
  <c r="K108" i="5"/>
  <c r="L108" i="5"/>
  <c r="J99" i="5"/>
  <c r="K99" i="5"/>
  <c r="L99" i="5"/>
  <c r="J110" i="5"/>
  <c r="K110" i="5"/>
  <c r="L110" i="5"/>
  <c r="J96" i="5"/>
  <c r="K96" i="5"/>
  <c r="L96" i="5"/>
  <c r="J94" i="5"/>
  <c r="K94" i="5"/>
  <c r="L94" i="5"/>
  <c r="J117" i="5"/>
  <c r="K117" i="5"/>
  <c r="L117" i="5"/>
  <c r="J118" i="5"/>
  <c r="K118" i="5"/>
  <c r="L118" i="5"/>
  <c r="K123" i="5"/>
  <c r="L123" i="5"/>
  <c r="J105" i="5"/>
  <c r="K105" i="5"/>
  <c r="L105" i="5"/>
  <c r="I128" i="5"/>
  <c r="K128" i="5"/>
  <c r="L128" i="5"/>
  <c r="K116" i="5"/>
  <c r="L116" i="5"/>
  <c r="K102" i="5"/>
  <c r="L102" i="5"/>
  <c r="I129" i="5"/>
  <c r="K129" i="5"/>
  <c r="L129" i="5"/>
  <c r="K95" i="5"/>
  <c r="L95" i="5"/>
  <c r="I131" i="5"/>
  <c r="K131" i="5"/>
  <c r="L131" i="5"/>
  <c r="K111" i="5"/>
  <c r="L111" i="5"/>
  <c r="I132" i="5"/>
  <c r="K132" i="5"/>
  <c r="L132" i="5"/>
  <c r="I133" i="5"/>
  <c r="K133" i="5"/>
  <c r="L133" i="5"/>
  <c r="I130" i="5"/>
  <c r="K130" i="5"/>
  <c r="L130" i="5"/>
  <c r="I122" i="5"/>
  <c r="K122" i="5"/>
  <c r="L122" i="5"/>
  <c r="I137" i="5"/>
  <c r="J137" i="5"/>
  <c r="K137" i="5"/>
  <c r="L137" i="5"/>
  <c r="I141" i="5"/>
  <c r="J141" i="5"/>
  <c r="K141" i="5"/>
  <c r="L141" i="5"/>
  <c r="I140" i="5"/>
  <c r="J140" i="5"/>
  <c r="K140" i="5"/>
  <c r="L140" i="5"/>
  <c r="I142" i="5"/>
  <c r="J142" i="5"/>
  <c r="K142" i="5"/>
  <c r="L142" i="5"/>
  <c r="I145" i="5"/>
  <c r="L145" i="5"/>
  <c r="I146" i="5"/>
  <c r="J146" i="5"/>
  <c r="L146" i="5"/>
  <c r="I147" i="5"/>
  <c r="J147" i="5"/>
  <c r="L147" i="5"/>
  <c r="I148" i="5"/>
  <c r="J148" i="5"/>
  <c r="L148" i="5"/>
  <c r="I149" i="5"/>
  <c r="J149" i="5"/>
  <c r="L149" i="5"/>
  <c r="I150" i="5"/>
  <c r="J150" i="5"/>
  <c r="L150" i="5"/>
  <c r="I151" i="5"/>
  <c r="J151" i="5"/>
  <c r="L151" i="5"/>
  <c r="I152" i="5"/>
  <c r="J152" i="5"/>
  <c r="L152" i="5"/>
  <c r="I153" i="5"/>
  <c r="J153" i="5"/>
  <c r="L153" i="5"/>
  <c r="I138" i="5"/>
  <c r="L138" i="5"/>
  <c r="I154" i="5"/>
  <c r="J154" i="5"/>
  <c r="L154" i="5"/>
  <c r="I155" i="5"/>
  <c r="J155" i="5"/>
  <c r="L155" i="5"/>
  <c r="I156" i="5"/>
  <c r="J156" i="5"/>
  <c r="L156" i="5"/>
  <c r="I157" i="5"/>
  <c r="J157" i="5"/>
  <c r="L157" i="5"/>
  <c r="I158" i="5"/>
  <c r="J158" i="5"/>
  <c r="L158" i="5"/>
  <c r="I161" i="5"/>
  <c r="J161" i="5"/>
  <c r="K161" i="5"/>
  <c r="I162" i="5"/>
  <c r="J162" i="5"/>
  <c r="K162" i="5"/>
  <c r="I163" i="5"/>
  <c r="K163" i="5"/>
  <c r="J107" i="5"/>
  <c r="K107" i="5"/>
  <c r="J31" i="5" l="1"/>
  <c r="K31" i="5"/>
  <c r="L31" i="5"/>
  <c r="J32" i="5"/>
  <c r="K32" i="5"/>
  <c r="L32" i="5"/>
  <c r="J43" i="5"/>
  <c r="K43" i="5"/>
  <c r="L43" i="5"/>
  <c r="J36" i="5"/>
  <c r="K36" i="5"/>
  <c r="L36" i="5"/>
  <c r="K38" i="5"/>
  <c r="L38" i="5"/>
  <c r="J48" i="5"/>
  <c r="K48" i="5"/>
  <c r="L48" i="5"/>
  <c r="J50" i="5"/>
  <c r="K50" i="5"/>
  <c r="L50" i="5"/>
  <c r="J40" i="5"/>
  <c r="K40" i="5"/>
  <c r="L40" i="5"/>
  <c r="J52" i="5"/>
  <c r="K52" i="5"/>
  <c r="L52" i="5"/>
  <c r="J42" i="5"/>
  <c r="K42" i="5"/>
  <c r="L42" i="5"/>
  <c r="J37" i="5"/>
  <c r="K37" i="5"/>
  <c r="L37" i="5"/>
  <c r="J54" i="5"/>
  <c r="K54" i="5"/>
  <c r="L54" i="5"/>
  <c r="J58" i="5"/>
  <c r="K58" i="5"/>
  <c r="L58" i="5"/>
  <c r="J61" i="5"/>
  <c r="K61" i="5"/>
  <c r="L61" i="5"/>
  <c r="I64" i="5"/>
  <c r="K64" i="5"/>
  <c r="L64" i="5"/>
  <c r="I65" i="5"/>
  <c r="K65" i="5"/>
  <c r="L65" i="5"/>
  <c r="K41" i="5"/>
  <c r="L41" i="5"/>
  <c r="K46" i="5"/>
  <c r="L46" i="5"/>
  <c r="I66" i="5"/>
  <c r="K66" i="5"/>
  <c r="L66" i="5"/>
  <c r="I67" i="5"/>
  <c r="K67" i="5"/>
  <c r="L67" i="5"/>
  <c r="I62" i="5"/>
  <c r="K62" i="5"/>
  <c r="L62" i="5"/>
  <c r="I68" i="5"/>
  <c r="K68" i="5"/>
  <c r="L68" i="5"/>
  <c r="I70" i="5"/>
  <c r="K70" i="5"/>
  <c r="L70" i="5"/>
  <c r="I69" i="5"/>
  <c r="K69" i="5"/>
  <c r="L69" i="5"/>
  <c r="I71" i="5"/>
  <c r="J71" i="5"/>
  <c r="K71" i="5"/>
  <c r="L71" i="5"/>
  <c r="I72" i="5"/>
  <c r="J72" i="5"/>
  <c r="K72" i="5"/>
  <c r="L72" i="5"/>
  <c r="I73" i="5"/>
  <c r="J73" i="5"/>
  <c r="K73" i="5"/>
  <c r="L73" i="5"/>
  <c r="I74" i="5"/>
  <c r="K74" i="5"/>
  <c r="L74" i="5"/>
  <c r="I75" i="5"/>
  <c r="K75" i="5"/>
  <c r="L75" i="5"/>
  <c r="I76" i="5"/>
  <c r="J76" i="5"/>
  <c r="L76" i="5"/>
  <c r="I77" i="5"/>
  <c r="J77" i="5"/>
  <c r="L77" i="5"/>
  <c r="I78" i="5"/>
  <c r="J78" i="5"/>
  <c r="L78" i="5"/>
  <c r="I79" i="5"/>
  <c r="J79" i="5"/>
  <c r="L79" i="5"/>
  <c r="I80" i="5"/>
  <c r="J80" i="5"/>
  <c r="L80" i="5"/>
  <c r="I81" i="5"/>
  <c r="J81" i="5"/>
  <c r="L81" i="5"/>
  <c r="I82" i="5"/>
  <c r="L82" i="5"/>
  <c r="I83" i="5"/>
  <c r="J83" i="5"/>
  <c r="L83" i="5"/>
  <c r="I84" i="5"/>
  <c r="L84" i="5"/>
  <c r="J88" i="5"/>
  <c r="K88" i="5"/>
  <c r="L88" i="5"/>
  <c r="I113" i="5" l="1"/>
  <c r="K113" i="5"/>
  <c r="L113" i="5"/>
  <c r="G121" i="5"/>
  <c r="I121" i="5"/>
  <c r="K121" i="5"/>
  <c r="L121" i="5"/>
  <c r="G126" i="5"/>
  <c r="I126" i="5"/>
  <c r="K126" i="5"/>
  <c r="L126" i="5"/>
  <c r="AC46" i="5" l="1"/>
  <c r="AC47" i="5"/>
  <c r="AC48" i="5"/>
  <c r="AC49" i="5"/>
  <c r="AC50" i="5"/>
  <c r="AC51" i="5"/>
  <c r="D8" i="5" l="1"/>
  <c r="J6" i="5"/>
  <c r="K6" i="5"/>
  <c r="L6" i="5"/>
  <c r="D9" i="5"/>
  <c r="J13" i="5"/>
  <c r="K13" i="5"/>
  <c r="L13" i="5"/>
  <c r="D10" i="5"/>
  <c r="J9" i="5"/>
  <c r="K9" i="5"/>
  <c r="L9" i="5"/>
  <c r="D11" i="5"/>
  <c r="D12" i="5"/>
  <c r="K17" i="5"/>
  <c r="L17" i="5"/>
  <c r="D13" i="5"/>
  <c r="K15" i="5"/>
  <c r="L15" i="5"/>
  <c r="D14" i="5"/>
  <c r="K7" i="5"/>
  <c r="L7" i="5"/>
  <c r="D15" i="5"/>
  <c r="D16" i="5"/>
  <c r="J14" i="5"/>
  <c r="K14" i="5"/>
  <c r="L14" i="5"/>
  <c r="D17" i="5"/>
  <c r="K11" i="5"/>
  <c r="L11" i="5"/>
  <c r="D18" i="5"/>
  <c r="J16" i="5"/>
  <c r="K16" i="5"/>
  <c r="L16" i="5"/>
  <c r="D19" i="5"/>
  <c r="I20" i="5"/>
  <c r="K20" i="5"/>
  <c r="L20" i="5"/>
  <c r="D20" i="5"/>
  <c r="I21" i="5"/>
  <c r="K21" i="5"/>
  <c r="L21" i="5"/>
  <c r="D21" i="5"/>
  <c r="I23" i="5"/>
  <c r="K23" i="5"/>
  <c r="L23" i="5"/>
  <c r="I22" i="5"/>
  <c r="K22" i="5"/>
  <c r="L22" i="5"/>
  <c r="I25" i="5"/>
  <c r="K25" i="5"/>
  <c r="L25" i="5"/>
  <c r="I27" i="5"/>
  <c r="J27" i="5"/>
  <c r="L27" i="5"/>
  <c r="I24" i="5"/>
  <c r="L24" i="5"/>
  <c r="I26" i="5"/>
  <c r="L26" i="5"/>
  <c r="D28" i="5"/>
  <c r="G28" i="5"/>
  <c r="I28" i="5"/>
  <c r="J28" i="5"/>
  <c r="K28" i="5"/>
  <c r="L28" i="5"/>
  <c r="D30" i="5"/>
  <c r="J30" i="5"/>
  <c r="K30" i="5"/>
  <c r="L30" i="5"/>
  <c r="D31" i="5"/>
  <c r="J35" i="5"/>
  <c r="K35" i="5"/>
  <c r="L35" i="5"/>
  <c r="D32" i="5"/>
  <c r="BT87" i="5" l="1"/>
  <c r="BS87" i="5"/>
  <c r="BR87" i="5"/>
  <c r="BF87" i="5"/>
  <c r="BE87" i="5"/>
  <c r="BD87" i="5"/>
  <c r="AS87" i="5"/>
  <c r="BA87" i="5" l="1"/>
  <c r="BO87" i="5"/>
  <c r="G98" i="5" s="1"/>
  <c r="CS87" i="5"/>
  <c r="CQ87" i="5"/>
  <c r="CR87" i="5"/>
  <c r="I85" i="5" l="1"/>
  <c r="J165" i="5" l="1"/>
  <c r="K165" i="5"/>
  <c r="L165" i="5"/>
  <c r="L164" i="5"/>
  <c r="K164" i="5"/>
  <c r="J164" i="5"/>
  <c r="D162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L90" i="5"/>
  <c r="K90" i="5"/>
  <c r="J90" i="5"/>
  <c r="D96" i="5"/>
  <c r="D95" i="5"/>
  <c r="D94" i="5"/>
  <c r="L89" i="5"/>
  <c r="K89" i="5"/>
  <c r="J89" i="5"/>
  <c r="D93" i="5"/>
  <c r="D92" i="5"/>
  <c r="L120" i="5"/>
  <c r="K120" i="5"/>
  <c r="J120" i="5"/>
  <c r="D91" i="5"/>
  <c r="D90" i="5"/>
  <c r="D89" i="5"/>
  <c r="L92" i="5"/>
  <c r="K92" i="5"/>
  <c r="J92" i="5"/>
  <c r="D88" i="5"/>
  <c r="L91" i="5"/>
  <c r="K91" i="5"/>
  <c r="J91" i="5"/>
  <c r="BP87" i="5" l="1"/>
  <c r="N164" i="5"/>
  <c r="Y164" i="5"/>
  <c r="Z164" i="5"/>
  <c r="AA164" i="5"/>
  <c r="AC164" i="5"/>
  <c r="AO164" i="5"/>
  <c r="AP164" i="5"/>
  <c r="AQ164" i="5"/>
  <c r="AS164" i="5"/>
  <c r="BD164" i="5"/>
  <c r="BE164" i="5"/>
  <c r="BF164" i="5"/>
  <c r="BH164" i="5"/>
  <c r="BR164" i="5"/>
  <c r="BS164" i="5"/>
  <c r="BT164" i="5"/>
  <c r="BV164" i="5"/>
  <c r="CF164" i="5"/>
  <c r="CG164" i="5"/>
  <c r="CH164" i="5"/>
  <c r="CJ164" i="5"/>
  <c r="L87" i="5"/>
  <c r="K87" i="5"/>
  <c r="J87" i="5"/>
  <c r="D87" i="5"/>
  <c r="BB87" i="5" l="1"/>
  <c r="CQ164" i="5"/>
  <c r="CS164" i="5"/>
  <c r="CR164" i="5"/>
  <c r="CP164" i="5"/>
  <c r="CM164" i="5" s="1"/>
  <c r="CE164" i="5"/>
  <c r="CB164" i="5"/>
  <c r="BY164" i="5" s="1"/>
  <c r="CD164" i="5"/>
  <c r="BQ164" i="5"/>
  <c r="BP164" i="5"/>
  <c r="BN164" i="5"/>
  <c r="BK164" i="5" s="1"/>
  <c r="BA164" i="5"/>
  <c r="BC164" i="5"/>
  <c r="BB164" i="5"/>
  <c r="AZ164" i="5"/>
  <c r="AW164" i="5" s="1"/>
  <c r="AL164" i="5"/>
  <c r="AN164" i="5"/>
  <c r="AK164" i="5"/>
  <c r="AH164" i="5" s="1"/>
  <c r="AM164" i="5"/>
  <c r="X164" i="5"/>
  <c r="U164" i="5"/>
  <c r="W164" i="5"/>
  <c r="T164" i="5"/>
  <c r="R164" i="5" s="1"/>
  <c r="BO164" i="5"/>
  <c r="CC164" i="5"/>
  <c r="V164" i="5"/>
  <c r="N132" i="5"/>
  <c r="Y132" i="5"/>
  <c r="Z132" i="5"/>
  <c r="AA132" i="5"/>
  <c r="AC132" i="5"/>
  <c r="AO132" i="5"/>
  <c r="AP132" i="5"/>
  <c r="AQ132" i="5"/>
  <c r="AS132" i="5"/>
  <c r="BD132" i="5"/>
  <c r="BF132" i="5"/>
  <c r="BH132" i="5"/>
  <c r="BR132" i="5"/>
  <c r="BS132" i="5"/>
  <c r="BT132" i="5"/>
  <c r="BV132" i="5"/>
  <c r="CF132" i="5"/>
  <c r="CG132" i="5"/>
  <c r="CH132" i="5"/>
  <c r="CJ132" i="5"/>
  <c r="N133" i="5"/>
  <c r="Y133" i="5"/>
  <c r="Z133" i="5"/>
  <c r="AA133" i="5"/>
  <c r="AC133" i="5"/>
  <c r="AO133" i="5"/>
  <c r="AP133" i="5"/>
  <c r="AQ133" i="5"/>
  <c r="AS133" i="5"/>
  <c r="BA133" i="5" s="1"/>
  <c r="BD133" i="5"/>
  <c r="BF133" i="5"/>
  <c r="BH133" i="5"/>
  <c r="BR133" i="5"/>
  <c r="BS133" i="5"/>
  <c r="BT133" i="5"/>
  <c r="BV133" i="5"/>
  <c r="CF133" i="5"/>
  <c r="CG133" i="5"/>
  <c r="CH133" i="5"/>
  <c r="CJ133" i="5"/>
  <c r="N134" i="5"/>
  <c r="Y134" i="5"/>
  <c r="Z134" i="5"/>
  <c r="AA134" i="5"/>
  <c r="AC134" i="5"/>
  <c r="AO134" i="5"/>
  <c r="AP134" i="5"/>
  <c r="AQ134" i="5"/>
  <c r="AS134" i="5"/>
  <c r="BD134" i="5"/>
  <c r="BF134" i="5"/>
  <c r="BH134" i="5"/>
  <c r="BO134" i="5"/>
  <c r="BR134" i="5"/>
  <c r="BS134" i="5"/>
  <c r="BT134" i="5"/>
  <c r="BV134" i="5"/>
  <c r="CF134" i="5"/>
  <c r="CG134" i="5"/>
  <c r="CH134" i="5"/>
  <c r="CJ134" i="5"/>
  <c r="N135" i="5"/>
  <c r="Y135" i="5"/>
  <c r="Z135" i="5"/>
  <c r="AA135" i="5"/>
  <c r="AC135" i="5"/>
  <c r="AO135" i="5"/>
  <c r="AP135" i="5"/>
  <c r="AQ135" i="5"/>
  <c r="AS135" i="5"/>
  <c r="BD135" i="5"/>
  <c r="BE135" i="5"/>
  <c r="BF135" i="5"/>
  <c r="BH135" i="5"/>
  <c r="BO135" i="5" s="1"/>
  <c r="BR135" i="5"/>
  <c r="BS135" i="5"/>
  <c r="BT135" i="5"/>
  <c r="BV135" i="5"/>
  <c r="CF135" i="5"/>
  <c r="CG135" i="5"/>
  <c r="CH135" i="5"/>
  <c r="CJ135" i="5"/>
  <c r="N136" i="5"/>
  <c r="Y136" i="5"/>
  <c r="Z136" i="5"/>
  <c r="AA136" i="5"/>
  <c r="AC136" i="5"/>
  <c r="AO136" i="5"/>
  <c r="AP136" i="5"/>
  <c r="AQ136" i="5"/>
  <c r="AS136" i="5"/>
  <c r="BF136" i="5"/>
  <c r="BH136" i="5"/>
  <c r="BR136" i="5"/>
  <c r="BS136" i="5"/>
  <c r="BT136" i="5"/>
  <c r="BV136" i="5"/>
  <c r="CF136" i="5"/>
  <c r="CG136" i="5"/>
  <c r="CH136" i="5"/>
  <c r="CJ136" i="5"/>
  <c r="N137" i="5"/>
  <c r="Y137" i="5"/>
  <c r="Z137" i="5"/>
  <c r="AA137" i="5"/>
  <c r="AC137" i="5"/>
  <c r="AL137" i="5" s="1"/>
  <c r="AO137" i="5"/>
  <c r="AP137" i="5"/>
  <c r="AQ137" i="5"/>
  <c r="AS137" i="5"/>
  <c r="BD137" i="5"/>
  <c r="BE137" i="5"/>
  <c r="BF137" i="5"/>
  <c r="BH137" i="5"/>
  <c r="BR137" i="5"/>
  <c r="BS137" i="5"/>
  <c r="BT137" i="5"/>
  <c r="BV137" i="5"/>
  <c r="CF137" i="5"/>
  <c r="CG137" i="5"/>
  <c r="CH137" i="5"/>
  <c r="CJ137" i="5"/>
  <c r="N138" i="5"/>
  <c r="Y138" i="5"/>
  <c r="Z138" i="5"/>
  <c r="AA138" i="5"/>
  <c r="AC138" i="5"/>
  <c r="AO138" i="5"/>
  <c r="AP138" i="5"/>
  <c r="AQ138" i="5"/>
  <c r="AS138" i="5"/>
  <c r="BD138" i="5"/>
  <c r="BE138" i="5"/>
  <c r="BF138" i="5"/>
  <c r="BH138" i="5"/>
  <c r="BR138" i="5"/>
  <c r="BS138" i="5"/>
  <c r="BT138" i="5"/>
  <c r="BV138" i="5"/>
  <c r="CF138" i="5"/>
  <c r="CG138" i="5"/>
  <c r="CH138" i="5"/>
  <c r="CJ138" i="5"/>
  <c r="N139" i="5"/>
  <c r="Y139" i="5"/>
  <c r="Z139" i="5"/>
  <c r="AA139" i="5"/>
  <c r="AC139" i="5"/>
  <c r="AO139" i="5"/>
  <c r="AP139" i="5"/>
  <c r="AQ139" i="5"/>
  <c r="AS139" i="5"/>
  <c r="BD139" i="5"/>
  <c r="BE139" i="5"/>
  <c r="BF139" i="5"/>
  <c r="BH139" i="5"/>
  <c r="BR139" i="5"/>
  <c r="BS139" i="5"/>
  <c r="BT139" i="5"/>
  <c r="BV139" i="5"/>
  <c r="CF139" i="5"/>
  <c r="CG139" i="5"/>
  <c r="CH139" i="5"/>
  <c r="CJ139" i="5"/>
  <c r="N140" i="5"/>
  <c r="Y140" i="5"/>
  <c r="Z140" i="5"/>
  <c r="AA140" i="5"/>
  <c r="AC140" i="5"/>
  <c r="AO140" i="5"/>
  <c r="AP140" i="5"/>
  <c r="AQ140" i="5"/>
  <c r="AS140" i="5"/>
  <c r="BD140" i="5"/>
  <c r="BE140" i="5"/>
  <c r="BF140" i="5"/>
  <c r="BH140" i="5"/>
  <c r="BR140" i="5"/>
  <c r="BS140" i="5"/>
  <c r="BT140" i="5"/>
  <c r="BV140" i="5"/>
  <c r="CF140" i="5"/>
  <c r="CG140" i="5"/>
  <c r="CH140" i="5"/>
  <c r="CJ140" i="5"/>
  <c r="N141" i="5"/>
  <c r="Y141" i="5"/>
  <c r="Z141" i="5"/>
  <c r="AA141" i="5"/>
  <c r="AC141" i="5"/>
  <c r="AL141" i="5" s="1"/>
  <c r="AO141" i="5"/>
  <c r="AP141" i="5"/>
  <c r="AQ141" i="5"/>
  <c r="AS141" i="5"/>
  <c r="BD141" i="5"/>
  <c r="BE141" i="5"/>
  <c r="BF141" i="5"/>
  <c r="BH141" i="5"/>
  <c r="BR141" i="5"/>
  <c r="BS141" i="5"/>
  <c r="BT141" i="5"/>
  <c r="BV141" i="5"/>
  <c r="CF141" i="5"/>
  <c r="CG141" i="5"/>
  <c r="CH141" i="5"/>
  <c r="CJ141" i="5"/>
  <c r="N142" i="5"/>
  <c r="Y142" i="5"/>
  <c r="Z142" i="5"/>
  <c r="AA142" i="5"/>
  <c r="AC142" i="5"/>
  <c r="AO142" i="5"/>
  <c r="AP142" i="5"/>
  <c r="AQ142" i="5"/>
  <c r="AS142" i="5"/>
  <c r="BD142" i="5"/>
  <c r="BE142" i="5"/>
  <c r="BF142" i="5"/>
  <c r="BH142" i="5"/>
  <c r="BR142" i="5"/>
  <c r="BS142" i="5"/>
  <c r="BT142" i="5"/>
  <c r="BV142" i="5"/>
  <c r="CF142" i="5"/>
  <c r="CG142" i="5"/>
  <c r="CH142" i="5"/>
  <c r="CJ142" i="5"/>
  <c r="N143" i="5"/>
  <c r="Y143" i="5"/>
  <c r="Z143" i="5"/>
  <c r="AA143" i="5"/>
  <c r="AC143" i="5"/>
  <c r="AO143" i="5"/>
  <c r="AP143" i="5"/>
  <c r="AQ143" i="5"/>
  <c r="AS143" i="5"/>
  <c r="BD143" i="5"/>
  <c r="BE143" i="5"/>
  <c r="BF143" i="5"/>
  <c r="BH143" i="5"/>
  <c r="BR143" i="5"/>
  <c r="BS143" i="5"/>
  <c r="BT143" i="5"/>
  <c r="BV143" i="5"/>
  <c r="CF143" i="5"/>
  <c r="CG143" i="5"/>
  <c r="CH143" i="5"/>
  <c r="CJ143" i="5"/>
  <c r="N144" i="5"/>
  <c r="Y144" i="5"/>
  <c r="Z144" i="5"/>
  <c r="AA144" i="5"/>
  <c r="AC144" i="5"/>
  <c r="AO144" i="5"/>
  <c r="AP144" i="5"/>
  <c r="AQ144" i="5"/>
  <c r="AS144" i="5"/>
  <c r="BD144" i="5"/>
  <c r="BE144" i="5"/>
  <c r="BF144" i="5"/>
  <c r="BH144" i="5"/>
  <c r="BR144" i="5"/>
  <c r="BS144" i="5"/>
  <c r="BT144" i="5"/>
  <c r="BV144" i="5"/>
  <c r="CF144" i="5"/>
  <c r="CG144" i="5"/>
  <c r="CH144" i="5"/>
  <c r="CJ144" i="5"/>
  <c r="N145" i="5"/>
  <c r="Y145" i="5"/>
  <c r="Z145" i="5"/>
  <c r="AA145" i="5"/>
  <c r="AC145" i="5"/>
  <c r="AL145" i="5" s="1"/>
  <c r="AO145" i="5"/>
  <c r="AP145" i="5"/>
  <c r="AQ145" i="5"/>
  <c r="AS145" i="5"/>
  <c r="BD145" i="5"/>
  <c r="BE145" i="5"/>
  <c r="BF145" i="5"/>
  <c r="BH145" i="5"/>
  <c r="BR145" i="5"/>
  <c r="BS145" i="5"/>
  <c r="BT145" i="5"/>
  <c r="BV145" i="5"/>
  <c r="CF145" i="5"/>
  <c r="CG145" i="5"/>
  <c r="CH145" i="5"/>
  <c r="CJ145" i="5"/>
  <c r="N146" i="5"/>
  <c r="Y146" i="5"/>
  <c r="Z146" i="5"/>
  <c r="AA146" i="5"/>
  <c r="AC146" i="5"/>
  <c r="AO146" i="5"/>
  <c r="AP146" i="5"/>
  <c r="AQ146" i="5"/>
  <c r="AS146" i="5"/>
  <c r="BD146" i="5"/>
  <c r="BE146" i="5"/>
  <c r="BF146" i="5"/>
  <c r="BH146" i="5"/>
  <c r="BR146" i="5"/>
  <c r="BS146" i="5"/>
  <c r="BT146" i="5"/>
  <c r="BV146" i="5"/>
  <c r="CF146" i="5"/>
  <c r="CG146" i="5"/>
  <c r="CH146" i="5"/>
  <c r="CJ146" i="5"/>
  <c r="N147" i="5"/>
  <c r="Y147" i="5"/>
  <c r="Z147" i="5"/>
  <c r="AA147" i="5"/>
  <c r="AC147" i="5"/>
  <c r="AO147" i="5"/>
  <c r="AP147" i="5"/>
  <c r="AQ147" i="5"/>
  <c r="AS147" i="5"/>
  <c r="BD147" i="5"/>
  <c r="BE147" i="5"/>
  <c r="BF147" i="5"/>
  <c r="BH147" i="5"/>
  <c r="BR147" i="5"/>
  <c r="BS147" i="5"/>
  <c r="BT147" i="5"/>
  <c r="BV147" i="5"/>
  <c r="CF147" i="5"/>
  <c r="CG147" i="5"/>
  <c r="CH147" i="5"/>
  <c r="CJ147" i="5"/>
  <c r="CQ147" i="5" s="1"/>
  <c r="N148" i="5"/>
  <c r="V148" i="5" s="1"/>
  <c r="Y148" i="5"/>
  <c r="Z148" i="5"/>
  <c r="AA148" i="5"/>
  <c r="AC148" i="5"/>
  <c r="AO148" i="5"/>
  <c r="AP148" i="5"/>
  <c r="AQ148" i="5"/>
  <c r="AS148" i="5"/>
  <c r="BD148" i="5"/>
  <c r="BE148" i="5"/>
  <c r="BF148" i="5"/>
  <c r="BH148" i="5"/>
  <c r="BR148" i="5"/>
  <c r="BS148" i="5"/>
  <c r="BT148" i="5"/>
  <c r="BV148" i="5"/>
  <c r="CF148" i="5"/>
  <c r="CG148" i="5"/>
  <c r="CH148" i="5"/>
  <c r="CJ148" i="5"/>
  <c r="N149" i="5"/>
  <c r="Y149" i="5"/>
  <c r="Z149" i="5"/>
  <c r="AA149" i="5"/>
  <c r="AC149" i="5"/>
  <c r="AO149" i="5"/>
  <c r="AP149" i="5"/>
  <c r="AQ149" i="5"/>
  <c r="AS149" i="5"/>
  <c r="BD149" i="5"/>
  <c r="BE149" i="5"/>
  <c r="BF149" i="5"/>
  <c r="BH149" i="5"/>
  <c r="BR149" i="5"/>
  <c r="BS149" i="5"/>
  <c r="BT149" i="5"/>
  <c r="BV149" i="5"/>
  <c r="CF149" i="5"/>
  <c r="CG149" i="5"/>
  <c r="CH149" i="5"/>
  <c r="CJ149" i="5"/>
  <c r="CQ149" i="5" s="1"/>
  <c r="N150" i="5"/>
  <c r="Y150" i="5"/>
  <c r="Z150" i="5"/>
  <c r="AA150" i="5"/>
  <c r="AC150" i="5"/>
  <c r="AO150" i="5"/>
  <c r="AP150" i="5"/>
  <c r="AQ150" i="5"/>
  <c r="AS150" i="5"/>
  <c r="BA150" i="5" s="1"/>
  <c r="BD150" i="5"/>
  <c r="BE150" i="5"/>
  <c r="BF150" i="5"/>
  <c r="BH150" i="5"/>
  <c r="BR150" i="5"/>
  <c r="BS150" i="5"/>
  <c r="BT150" i="5"/>
  <c r="BV150" i="5"/>
  <c r="CF150" i="5"/>
  <c r="CG150" i="5"/>
  <c r="CH150" i="5"/>
  <c r="CJ150" i="5"/>
  <c r="N151" i="5"/>
  <c r="Y151" i="5"/>
  <c r="Z151" i="5"/>
  <c r="AA151" i="5"/>
  <c r="AC151" i="5"/>
  <c r="AO151" i="5"/>
  <c r="AP151" i="5"/>
  <c r="AQ151" i="5"/>
  <c r="AS151" i="5"/>
  <c r="BD151" i="5"/>
  <c r="BE151" i="5"/>
  <c r="BF151" i="5"/>
  <c r="BH151" i="5"/>
  <c r="BR151" i="5"/>
  <c r="BS151" i="5"/>
  <c r="BT151" i="5"/>
  <c r="BV151" i="5"/>
  <c r="CF151" i="5"/>
  <c r="CG151" i="5"/>
  <c r="CH151" i="5"/>
  <c r="CJ151" i="5"/>
  <c r="N152" i="5"/>
  <c r="V152" i="5" s="1"/>
  <c r="Y152" i="5"/>
  <c r="Z152" i="5"/>
  <c r="AA152" i="5"/>
  <c r="AC152" i="5"/>
  <c r="AO152" i="5"/>
  <c r="AP152" i="5"/>
  <c r="AQ152" i="5"/>
  <c r="AS152" i="5"/>
  <c r="BD152" i="5"/>
  <c r="BE152" i="5"/>
  <c r="BF152" i="5"/>
  <c r="BH152" i="5"/>
  <c r="BR152" i="5"/>
  <c r="BS152" i="5"/>
  <c r="BT152" i="5"/>
  <c r="BV152" i="5"/>
  <c r="CF152" i="5"/>
  <c r="CG152" i="5"/>
  <c r="CH152" i="5"/>
  <c r="CJ152" i="5"/>
  <c r="N153" i="5"/>
  <c r="Y153" i="5"/>
  <c r="Z153" i="5"/>
  <c r="AA153" i="5"/>
  <c r="AC153" i="5"/>
  <c r="AO153" i="5"/>
  <c r="AP153" i="5"/>
  <c r="AQ153" i="5"/>
  <c r="AS153" i="5"/>
  <c r="BD153" i="5"/>
  <c r="BE153" i="5"/>
  <c r="BF153" i="5"/>
  <c r="BH153" i="5"/>
  <c r="BR153" i="5"/>
  <c r="BS153" i="5"/>
  <c r="BT153" i="5"/>
  <c r="BV153" i="5"/>
  <c r="CF153" i="5"/>
  <c r="CG153" i="5"/>
  <c r="CH153" i="5"/>
  <c r="CJ153" i="5"/>
  <c r="N154" i="5"/>
  <c r="Y154" i="5"/>
  <c r="Z154" i="5"/>
  <c r="AA154" i="5"/>
  <c r="AC154" i="5"/>
  <c r="AO154" i="5"/>
  <c r="AP154" i="5"/>
  <c r="AQ154" i="5"/>
  <c r="AS154" i="5"/>
  <c r="BD154" i="5"/>
  <c r="BE154" i="5"/>
  <c r="BF154" i="5"/>
  <c r="BH154" i="5"/>
  <c r="BR154" i="5"/>
  <c r="BS154" i="5"/>
  <c r="BT154" i="5"/>
  <c r="BV154" i="5"/>
  <c r="CF154" i="5"/>
  <c r="CG154" i="5"/>
  <c r="CH154" i="5"/>
  <c r="CJ154" i="5"/>
  <c r="N155" i="5"/>
  <c r="V155" i="5" s="1"/>
  <c r="Y155" i="5"/>
  <c r="Z155" i="5"/>
  <c r="AA155" i="5"/>
  <c r="AC155" i="5"/>
  <c r="AO155" i="5"/>
  <c r="AP155" i="5"/>
  <c r="AQ155" i="5"/>
  <c r="AS155" i="5"/>
  <c r="BD155" i="5"/>
  <c r="BE155" i="5"/>
  <c r="BF155" i="5"/>
  <c r="BH155" i="5"/>
  <c r="BO155" i="5" s="1"/>
  <c r="BR155" i="5"/>
  <c r="BS155" i="5"/>
  <c r="BT155" i="5"/>
  <c r="BV155" i="5"/>
  <c r="CF155" i="5"/>
  <c r="CG155" i="5"/>
  <c r="CH155" i="5"/>
  <c r="CJ155" i="5"/>
  <c r="N159" i="5"/>
  <c r="Y159" i="5"/>
  <c r="Z159" i="5"/>
  <c r="AA159" i="5"/>
  <c r="AC159" i="5"/>
  <c r="AO159" i="5"/>
  <c r="AP159" i="5"/>
  <c r="AQ159" i="5"/>
  <c r="AS159" i="5"/>
  <c r="BD159" i="5"/>
  <c r="BE159" i="5"/>
  <c r="BF159" i="5"/>
  <c r="BH159" i="5"/>
  <c r="BR159" i="5"/>
  <c r="BS159" i="5"/>
  <c r="BT159" i="5"/>
  <c r="BV159" i="5"/>
  <c r="CF159" i="5"/>
  <c r="CG159" i="5"/>
  <c r="CH159" i="5"/>
  <c r="CJ159" i="5"/>
  <c r="N160" i="5"/>
  <c r="Y160" i="5"/>
  <c r="Z160" i="5"/>
  <c r="AA160" i="5"/>
  <c r="AC160" i="5"/>
  <c r="AO160" i="5"/>
  <c r="AP160" i="5"/>
  <c r="AQ160" i="5"/>
  <c r="AS160" i="5"/>
  <c r="BD160" i="5"/>
  <c r="BE160" i="5"/>
  <c r="BF160" i="5"/>
  <c r="BH160" i="5"/>
  <c r="BR160" i="5"/>
  <c r="BS160" i="5"/>
  <c r="BT160" i="5"/>
  <c r="BV160" i="5"/>
  <c r="CF160" i="5"/>
  <c r="CG160" i="5"/>
  <c r="CH160" i="5"/>
  <c r="CJ160" i="5"/>
  <c r="N161" i="5"/>
  <c r="Y161" i="5"/>
  <c r="Z161" i="5"/>
  <c r="AA161" i="5"/>
  <c r="AC161" i="5"/>
  <c r="AO161" i="5"/>
  <c r="AP161" i="5"/>
  <c r="AQ161" i="5"/>
  <c r="AS161" i="5"/>
  <c r="BD161" i="5"/>
  <c r="BE161" i="5"/>
  <c r="BF161" i="5"/>
  <c r="BH161" i="5"/>
  <c r="BR161" i="5"/>
  <c r="BS161" i="5"/>
  <c r="BT161" i="5"/>
  <c r="BV161" i="5"/>
  <c r="CF161" i="5"/>
  <c r="CG161" i="5"/>
  <c r="CH161" i="5"/>
  <c r="CJ161" i="5"/>
  <c r="N163" i="5"/>
  <c r="Y163" i="5"/>
  <c r="Z163" i="5"/>
  <c r="AA163" i="5"/>
  <c r="AC163" i="5"/>
  <c r="AO163" i="5"/>
  <c r="AP163" i="5"/>
  <c r="AQ163" i="5"/>
  <c r="AS163" i="5"/>
  <c r="BD163" i="5"/>
  <c r="BE163" i="5"/>
  <c r="BF163" i="5"/>
  <c r="BH163" i="5"/>
  <c r="BR163" i="5"/>
  <c r="BS163" i="5"/>
  <c r="BT163" i="5"/>
  <c r="BV163" i="5"/>
  <c r="CF163" i="5"/>
  <c r="CG163" i="5"/>
  <c r="CH163" i="5"/>
  <c r="CJ163" i="5"/>
  <c r="N87" i="5"/>
  <c r="Y87" i="5"/>
  <c r="Z87" i="5"/>
  <c r="AA87" i="5"/>
  <c r="AC87" i="5"/>
  <c r="AO87" i="5"/>
  <c r="AP87" i="5"/>
  <c r="AQ87" i="5"/>
  <c r="CT87" i="5"/>
  <c r="CU87" i="5"/>
  <c r="CV87" i="5"/>
  <c r="N88" i="5"/>
  <c r="Y88" i="5"/>
  <c r="Z88" i="5"/>
  <c r="AA88" i="5"/>
  <c r="AC88" i="5"/>
  <c r="AO88" i="5"/>
  <c r="AP88" i="5"/>
  <c r="AQ88" i="5"/>
  <c r="AS88" i="5"/>
  <c r="BD88" i="5"/>
  <c r="BE88" i="5"/>
  <c r="BF88" i="5"/>
  <c r="BR88" i="5"/>
  <c r="BS88" i="5"/>
  <c r="BT88" i="5"/>
  <c r="CF88" i="5"/>
  <c r="CG88" i="5"/>
  <c r="CH88" i="5"/>
  <c r="CJ88" i="5"/>
  <c r="CT88" i="5"/>
  <c r="CU88" i="5"/>
  <c r="CV88" i="5"/>
  <c r="N89" i="5"/>
  <c r="Y89" i="5"/>
  <c r="Z89" i="5"/>
  <c r="AA89" i="5"/>
  <c r="AC89" i="5"/>
  <c r="AO89" i="5"/>
  <c r="AP89" i="5"/>
  <c r="AQ89" i="5"/>
  <c r="AS89" i="5"/>
  <c r="BD89" i="5"/>
  <c r="BE89" i="5"/>
  <c r="BF89" i="5"/>
  <c r="BO89" i="5"/>
  <c r="G101" i="5" s="1"/>
  <c r="BR89" i="5"/>
  <c r="BS89" i="5"/>
  <c r="BT89" i="5"/>
  <c r="CF89" i="5"/>
  <c r="CG89" i="5"/>
  <c r="CH89" i="5"/>
  <c r="CJ89" i="5"/>
  <c r="CQ89" i="5" s="1"/>
  <c r="CT89" i="5"/>
  <c r="CU89" i="5"/>
  <c r="CV89" i="5"/>
  <c r="N90" i="5"/>
  <c r="Y90" i="5"/>
  <c r="Z90" i="5"/>
  <c r="AA90" i="5"/>
  <c r="AC90" i="5"/>
  <c r="AO90" i="5"/>
  <c r="AP90" i="5"/>
  <c r="AQ90" i="5"/>
  <c r="AS90" i="5"/>
  <c r="BD90" i="5"/>
  <c r="BE90" i="5"/>
  <c r="BF90" i="5"/>
  <c r="BR90" i="5"/>
  <c r="BS90" i="5"/>
  <c r="BT90" i="5"/>
  <c r="CF90" i="5"/>
  <c r="CG90" i="5"/>
  <c r="CH90" i="5"/>
  <c r="CJ90" i="5"/>
  <c r="CT90" i="5"/>
  <c r="CU90" i="5"/>
  <c r="CV90" i="5"/>
  <c r="N91" i="5"/>
  <c r="Y91" i="5"/>
  <c r="Z91" i="5"/>
  <c r="AA91" i="5"/>
  <c r="AC91" i="5"/>
  <c r="AO91" i="5"/>
  <c r="AP91" i="5"/>
  <c r="AQ91" i="5"/>
  <c r="AS91" i="5"/>
  <c r="BD91" i="5"/>
  <c r="BE91" i="5"/>
  <c r="BF91" i="5"/>
  <c r="BO91" i="5"/>
  <c r="G103" i="5" s="1"/>
  <c r="BR91" i="5"/>
  <c r="BS91" i="5"/>
  <c r="BT91" i="5"/>
  <c r="CF91" i="5"/>
  <c r="CG91" i="5"/>
  <c r="CH91" i="5"/>
  <c r="CJ91" i="5"/>
  <c r="CT91" i="5"/>
  <c r="CU91" i="5"/>
  <c r="CV91" i="5"/>
  <c r="N92" i="5"/>
  <c r="Y92" i="5"/>
  <c r="Z92" i="5"/>
  <c r="AA92" i="5"/>
  <c r="AC92" i="5"/>
  <c r="AO92" i="5"/>
  <c r="AP92" i="5"/>
  <c r="AQ92" i="5"/>
  <c r="AS92" i="5"/>
  <c r="BD92" i="5"/>
  <c r="BE92" i="5"/>
  <c r="BF92" i="5"/>
  <c r="BR92" i="5"/>
  <c r="BS92" i="5"/>
  <c r="BT92" i="5"/>
  <c r="CF92" i="5"/>
  <c r="CG92" i="5"/>
  <c r="CH92" i="5"/>
  <c r="CJ92" i="5"/>
  <c r="CT92" i="5"/>
  <c r="CU92" i="5"/>
  <c r="CV92" i="5"/>
  <c r="N93" i="5"/>
  <c r="Y93" i="5"/>
  <c r="Z93" i="5"/>
  <c r="AA93" i="5"/>
  <c r="AC93" i="5"/>
  <c r="AO93" i="5"/>
  <c r="AP93" i="5"/>
  <c r="AQ93" i="5"/>
  <c r="AS93" i="5"/>
  <c r="BD93" i="5"/>
  <c r="BE93" i="5"/>
  <c r="BF93" i="5"/>
  <c r="BR93" i="5"/>
  <c r="BS93" i="5"/>
  <c r="BT93" i="5"/>
  <c r="CF93" i="5"/>
  <c r="CG93" i="5"/>
  <c r="CH93" i="5"/>
  <c r="CJ93" i="5"/>
  <c r="CT93" i="5"/>
  <c r="CU93" i="5"/>
  <c r="CV93" i="5"/>
  <c r="N94" i="5"/>
  <c r="Y94" i="5"/>
  <c r="Z94" i="5"/>
  <c r="AA94" i="5"/>
  <c r="AC94" i="5"/>
  <c r="AO94" i="5"/>
  <c r="AP94" i="5"/>
  <c r="AQ94" i="5"/>
  <c r="AS94" i="5"/>
  <c r="BD94" i="5"/>
  <c r="BE94" i="5"/>
  <c r="BF94" i="5"/>
  <c r="BR94" i="5"/>
  <c r="BS94" i="5"/>
  <c r="BT94" i="5"/>
  <c r="CF94" i="5"/>
  <c r="CG94" i="5"/>
  <c r="CH94" i="5"/>
  <c r="CJ94" i="5"/>
  <c r="CT94" i="5"/>
  <c r="CU94" i="5"/>
  <c r="CV94" i="5"/>
  <c r="N95" i="5"/>
  <c r="Y95" i="5"/>
  <c r="Z95" i="5"/>
  <c r="AA95" i="5"/>
  <c r="AC95" i="5"/>
  <c r="AO95" i="5"/>
  <c r="AP95" i="5"/>
  <c r="AQ95" i="5"/>
  <c r="AS95" i="5"/>
  <c r="BD95" i="5"/>
  <c r="BE95" i="5"/>
  <c r="BF95" i="5"/>
  <c r="BR95" i="5"/>
  <c r="BS95" i="5"/>
  <c r="BT95" i="5"/>
  <c r="CJ95" i="5"/>
  <c r="CT95" i="5"/>
  <c r="CU95" i="5"/>
  <c r="CV95" i="5"/>
  <c r="N96" i="5"/>
  <c r="Y96" i="5"/>
  <c r="Z96" i="5"/>
  <c r="AA96" i="5"/>
  <c r="AC96" i="5"/>
  <c r="AO96" i="5"/>
  <c r="AP96" i="5"/>
  <c r="AQ96" i="5"/>
  <c r="AS96" i="5"/>
  <c r="BD96" i="5"/>
  <c r="BE96" i="5"/>
  <c r="BF96" i="5"/>
  <c r="BR96" i="5"/>
  <c r="BS96" i="5"/>
  <c r="BT96" i="5"/>
  <c r="CJ96" i="5"/>
  <c r="CT96" i="5"/>
  <c r="CU96" i="5"/>
  <c r="CV96" i="5"/>
  <c r="N97" i="5"/>
  <c r="Y97" i="5"/>
  <c r="Z97" i="5"/>
  <c r="AA97" i="5"/>
  <c r="AC97" i="5"/>
  <c r="AO97" i="5"/>
  <c r="AP97" i="5"/>
  <c r="AQ97" i="5"/>
  <c r="AS97" i="5"/>
  <c r="BD97" i="5"/>
  <c r="BE97" i="5"/>
  <c r="BF97" i="5"/>
  <c r="BR97" i="5"/>
  <c r="BS97" i="5"/>
  <c r="BT97" i="5"/>
  <c r="CJ97" i="5"/>
  <c r="CQ97" i="5" s="1"/>
  <c r="CT97" i="5"/>
  <c r="CU97" i="5"/>
  <c r="CV97" i="5"/>
  <c r="N98" i="5"/>
  <c r="Y98" i="5"/>
  <c r="Z98" i="5"/>
  <c r="AA98" i="5"/>
  <c r="AC98" i="5"/>
  <c r="AO98" i="5"/>
  <c r="AP98" i="5"/>
  <c r="AQ98" i="5"/>
  <c r="AS98" i="5"/>
  <c r="BD98" i="5"/>
  <c r="BE98" i="5"/>
  <c r="BF98" i="5"/>
  <c r="BR98" i="5"/>
  <c r="BS98" i="5"/>
  <c r="BT98" i="5"/>
  <c r="CJ98" i="5"/>
  <c r="CQ98" i="5" s="1"/>
  <c r="CT98" i="5"/>
  <c r="CU98" i="5"/>
  <c r="CV98" i="5"/>
  <c r="N99" i="5"/>
  <c r="Y99" i="5"/>
  <c r="Z99" i="5"/>
  <c r="AA99" i="5"/>
  <c r="AC99" i="5"/>
  <c r="AO99" i="5"/>
  <c r="AP99" i="5"/>
  <c r="AQ99" i="5"/>
  <c r="AS99" i="5"/>
  <c r="BD99" i="5"/>
  <c r="BE99" i="5"/>
  <c r="BF99" i="5"/>
  <c r="BR99" i="5"/>
  <c r="BS99" i="5"/>
  <c r="BT99" i="5"/>
  <c r="CJ99" i="5"/>
  <c r="CT99" i="5"/>
  <c r="CU99" i="5"/>
  <c r="CV99" i="5"/>
  <c r="N100" i="5"/>
  <c r="Y100" i="5"/>
  <c r="Z100" i="5"/>
  <c r="AA100" i="5"/>
  <c r="AC100" i="5"/>
  <c r="AO100" i="5"/>
  <c r="AP100" i="5"/>
  <c r="AQ100" i="5"/>
  <c r="AS100" i="5"/>
  <c r="BD100" i="5"/>
  <c r="BE100" i="5"/>
  <c r="BF100" i="5"/>
  <c r="BR100" i="5"/>
  <c r="BS100" i="5"/>
  <c r="BT100" i="5"/>
  <c r="CJ100" i="5"/>
  <c r="CT100" i="5"/>
  <c r="CU100" i="5"/>
  <c r="CV100" i="5"/>
  <c r="N101" i="5"/>
  <c r="Y101" i="5"/>
  <c r="Z101" i="5"/>
  <c r="AA101" i="5"/>
  <c r="AC101" i="5"/>
  <c r="AO101" i="5"/>
  <c r="AP101" i="5"/>
  <c r="AQ101" i="5"/>
  <c r="AS101" i="5"/>
  <c r="BD101" i="5"/>
  <c r="BE101" i="5"/>
  <c r="BF101" i="5"/>
  <c r="BS101" i="5"/>
  <c r="BT101" i="5"/>
  <c r="CJ101" i="5"/>
  <c r="CT101" i="5"/>
  <c r="CU101" i="5"/>
  <c r="CV101" i="5"/>
  <c r="N102" i="5"/>
  <c r="Y102" i="5"/>
  <c r="Z102" i="5"/>
  <c r="AA102" i="5"/>
  <c r="AC102" i="5"/>
  <c r="AO102" i="5"/>
  <c r="AP102" i="5"/>
  <c r="AQ102" i="5"/>
  <c r="AS102" i="5"/>
  <c r="BE102" i="5"/>
  <c r="BF102" i="5"/>
  <c r="BR102" i="5"/>
  <c r="BS102" i="5"/>
  <c r="BT102" i="5"/>
  <c r="CJ102" i="5"/>
  <c r="CT102" i="5"/>
  <c r="CU102" i="5"/>
  <c r="CV102" i="5"/>
  <c r="N103" i="5"/>
  <c r="Y103" i="5"/>
  <c r="Z103" i="5"/>
  <c r="AA103" i="5"/>
  <c r="AC103" i="5"/>
  <c r="AO103" i="5"/>
  <c r="AP103" i="5"/>
  <c r="AQ103" i="5"/>
  <c r="BD103" i="5"/>
  <c r="BE103" i="5"/>
  <c r="BF103" i="5"/>
  <c r="BR103" i="5"/>
  <c r="BS103" i="5"/>
  <c r="BT103" i="5"/>
  <c r="CJ103" i="5"/>
  <c r="CT103" i="5"/>
  <c r="CU103" i="5"/>
  <c r="CV103" i="5"/>
  <c r="N104" i="5"/>
  <c r="Y104" i="5"/>
  <c r="Z104" i="5"/>
  <c r="AA104" i="5"/>
  <c r="AC104" i="5"/>
  <c r="AO104" i="5"/>
  <c r="AP104" i="5"/>
  <c r="AQ104" i="5"/>
  <c r="BD104" i="5"/>
  <c r="BE104" i="5"/>
  <c r="BF104" i="5"/>
  <c r="BR104" i="5"/>
  <c r="BS104" i="5"/>
  <c r="BT104" i="5"/>
  <c r="CJ104" i="5"/>
  <c r="CT104" i="5"/>
  <c r="CU104" i="5"/>
  <c r="CV104" i="5"/>
  <c r="N105" i="5"/>
  <c r="Y105" i="5"/>
  <c r="Z105" i="5"/>
  <c r="AA105" i="5"/>
  <c r="AC105" i="5"/>
  <c r="AO105" i="5"/>
  <c r="AP105" i="5"/>
  <c r="AQ105" i="5"/>
  <c r="AS105" i="5"/>
  <c r="BE105" i="5"/>
  <c r="BF105" i="5"/>
  <c r="BR105" i="5"/>
  <c r="BS105" i="5"/>
  <c r="BT105" i="5"/>
  <c r="BV105" i="5"/>
  <c r="CJ105" i="5"/>
  <c r="CT105" i="5"/>
  <c r="CU105" i="5"/>
  <c r="CV105" i="5"/>
  <c r="N106" i="5"/>
  <c r="Y106" i="5"/>
  <c r="Z106" i="5"/>
  <c r="AA106" i="5"/>
  <c r="AC106" i="5"/>
  <c r="AO106" i="5"/>
  <c r="AP106" i="5"/>
  <c r="AQ106" i="5"/>
  <c r="AS106" i="5"/>
  <c r="BE106" i="5"/>
  <c r="BF106" i="5"/>
  <c r="BR106" i="5"/>
  <c r="BS106" i="5"/>
  <c r="BT106" i="5"/>
  <c r="BV106" i="5"/>
  <c r="CJ106" i="5"/>
  <c r="CT106" i="5"/>
  <c r="CU106" i="5"/>
  <c r="CV106" i="5"/>
  <c r="N107" i="5"/>
  <c r="Y107" i="5"/>
  <c r="Z107" i="5"/>
  <c r="AA107" i="5"/>
  <c r="AC107" i="5"/>
  <c r="AO107" i="5"/>
  <c r="AP107" i="5"/>
  <c r="AQ107" i="5"/>
  <c r="AS107" i="5"/>
  <c r="BD107" i="5"/>
  <c r="BE107" i="5"/>
  <c r="BF107" i="5"/>
  <c r="BR107" i="5"/>
  <c r="BS107" i="5"/>
  <c r="BT107" i="5"/>
  <c r="BV107" i="5"/>
  <c r="CJ107" i="5"/>
  <c r="CT107" i="5"/>
  <c r="CU107" i="5"/>
  <c r="CV107" i="5"/>
  <c r="N108" i="5"/>
  <c r="Y108" i="5"/>
  <c r="Z108" i="5"/>
  <c r="AA108" i="5"/>
  <c r="AC108" i="5"/>
  <c r="AO108" i="5"/>
  <c r="AP108" i="5"/>
  <c r="AQ108" i="5"/>
  <c r="AS108" i="5"/>
  <c r="BE108" i="5"/>
  <c r="BF108" i="5"/>
  <c r="BO108" i="5"/>
  <c r="G144" i="5" s="1"/>
  <c r="BR108" i="5"/>
  <c r="BS108" i="5"/>
  <c r="BT108" i="5"/>
  <c r="BV108" i="5"/>
  <c r="CJ108" i="5"/>
  <c r="CT108" i="5"/>
  <c r="CU108" i="5"/>
  <c r="CV108" i="5"/>
  <c r="N109" i="5"/>
  <c r="Y109" i="5"/>
  <c r="Z109" i="5"/>
  <c r="AA109" i="5"/>
  <c r="AC109" i="5"/>
  <c r="AO109" i="5"/>
  <c r="AP109" i="5"/>
  <c r="AQ109" i="5"/>
  <c r="AS109" i="5"/>
  <c r="BA109" i="5" s="1"/>
  <c r="G132" i="5" s="1"/>
  <c r="BE109" i="5"/>
  <c r="BF109" i="5"/>
  <c r="BR109" i="5"/>
  <c r="BS109" i="5"/>
  <c r="BT109" i="5"/>
  <c r="BV109" i="5"/>
  <c r="CJ109" i="5"/>
  <c r="CT109" i="5"/>
  <c r="CU109" i="5"/>
  <c r="CV109" i="5"/>
  <c r="N110" i="5"/>
  <c r="V110" i="5" s="1"/>
  <c r="Y110" i="5"/>
  <c r="Z110" i="5"/>
  <c r="AA110" i="5"/>
  <c r="AC110" i="5"/>
  <c r="AP110" i="5"/>
  <c r="AQ110" i="5"/>
  <c r="G133" i="5"/>
  <c r="BE110" i="5"/>
  <c r="BF110" i="5"/>
  <c r="BT110" i="5"/>
  <c r="BV110" i="5"/>
  <c r="CJ110" i="5"/>
  <c r="CT110" i="5"/>
  <c r="CU110" i="5"/>
  <c r="CV110" i="5"/>
  <c r="N111" i="5"/>
  <c r="Y111" i="5"/>
  <c r="Z111" i="5"/>
  <c r="AA111" i="5"/>
  <c r="AC111" i="5"/>
  <c r="AP111" i="5"/>
  <c r="AQ111" i="5"/>
  <c r="BD111" i="5"/>
  <c r="BE111" i="5"/>
  <c r="BF111" i="5"/>
  <c r="BR111" i="5"/>
  <c r="BS111" i="5"/>
  <c r="BT111" i="5"/>
  <c r="BV111" i="5"/>
  <c r="CJ111" i="5"/>
  <c r="CT111" i="5"/>
  <c r="CU111" i="5"/>
  <c r="CV111" i="5"/>
  <c r="N112" i="5"/>
  <c r="Y112" i="5"/>
  <c r="Z112" i="5"/>
  <c r="AA112" i="5"/>
  <c r="AC112" i="5"/>
  <c r="AP112" i="5"/>
  <c r="AQ112" i="5"/>
  <c r="AS112" i="5"/>
  <c r="BE112" i="5"/>
  <c r="BF112" i="5"/>
  <c r="BS112" i="5"/>
  <c r="BT112" i="5"/>
  <c r="BV112" i="5"/>
  <c r="CJ112" i="5"/>
  <c r="CT112" i="5"/>
  <c r="CU112" i="5"/>
  <c r="CV112" i="5"/>
  <c r="N113" i="5"/>
  <c r="Y113" i="5"/>
  <c r="Z113" i="5"/>
  <c r="AA113" i="5"/>
  <c r="AC113" i="5"/>
  <c r="AP113" i="5"/>
  <c r="AQ113" i="5"/>
  <c r="AS113" i="5"/>
  <c r="BE113" i="5"/>
  <c r="BF113" i="5"/>
  <c r="BS113" i="5"/>
  <c r="BT113" i="5"/>
  <c r="BV113" i="5"/>
  <c r="CF113" i="5"/>
  <c r="CG113" i="5"/>
  <c r="CH113" i="5"/>
  <c r="CJ113" i="5"/>
  <c r="CT113" i="5"/>
  <c r="CU113" i="5"/>
  <c r="CV113" i="5"/>
  <c r="N114" i="5"/>
  <c r="V114" i="5" s="1"/>
  <c r="Y114" i="5"/>
  <c r="Z114" i="5"/>
  <c r="AA114" i="5"/>
  <c r="AC114" i="5"/>
  <c r="AP114" i="5"/>
  <c r="AQ114" i="5"/>
  <c r="BE114" i="5"/>
  <c r="BF114" i="5"/>
  <c r="BR114" i="5"/>
  <c r="BS114" i="5"/>
  <c r="BT114" i="5"/>
  <c r="BV114" i="5"/>
  <c r="CF114" i="5"/>
  <c r="CG114" i="5"/>
  <c r="CH114" i="5"/>
  <c r="CJ114" i="5"/>
  <c r="CT114" i="5"/>
  <c r="CU114" i="5"/>
  <c r="CV114" i="5"/>
  <c r="N115" i="5"/>
  <c r="Y115" i="5"/>
  <c r="Z115" i="5"/>
  <c r="AA115" i="5"/>
  <c r="AC115" i="5"/>
  <c r="AP115" i="5"/>
  <c r="AQ115" i="5"/>
  <c r="BE115" i="5"/>
  <c r="BF115" i="5"/>
  <c r="BS115" i="5"/>
  <c r="BT115" i="5"/>
  <c r="BV115" i="5"/>
  <c r="CF115" i="5"/>
  <c r="CG115" i="5"/>
  <c r="CH115" i="5"/>
  <c r="CJ115" i="5"/>
  <c r="CT115" i="5"/>
  <c r="CU115" i="5"/>
  <c r="CV115" i="5"/>
  <c r="N116" i="5"/>
  <c r="Y116" i="5"/>
  <c r="Z116" i="5"/>
  <c r="AA116" i="5"/>
  <c r="AC116" i="5"/>
  <c r="AO116" i="5"/>
  <c r="AP116" i="5"/>
  <c r="AQ116" i="5"/>
  <c r="AS116" i="5"/>
  <c r="BD116" i="5"/>
  <c r="BE116" i="5"/>
  <c r="BF116" i="5"/>
  <c r="BH116" i="5"/>
  <c r="BR116" i="5"/>
  <c r="BS116" i="5"/>
  <c r="BT116" i="5"/>
  <c r="BV116" i="5"/>
  <c r="CC116" i="5" s="1"/>
  <c r="CF116" i="5"/>
  <c r="CG116" i="5"/>
  <c r="CH116" i="5"/>
  <c r="CJ116" i="5"/>
  <c r="CT116" i="5"/>
  <c r="CU116" i="5"/>
  <c r="CV116" i="5"/>
  <c r="N117" i="5"/>
  <c r="Y117" i="5"/>
  <c r="Z117" i="5"/>
  <c r="AA117" i="5"/>
  <c r="AC117" i="5"/>
  <c r="AO117" i="5"/>
  <c r="AP117" i="5"/>
  <c r="AQ117" i="5"/>
  <c r="AS117" i="5"/>
  <c r="BD117" i="5"/>
  <c r="BE117" i="5"/>
  <c r="BF117" i="5"/>
  <c r="BH117" i="5"/>
  <c r="BR117" i="5"/>
  <c r="BS117" i="5"/>
  <c r="BT117" i="5"/>
  <c r="BV117" i="5"/>
  <c r="CF117" i="5"/>
  <c r="CG117" i="5"/>
  <c r="CH117" i="5"/>
  <c r="CJ117" i="5"/>
  <c r="CT117" i="5"/>
  <c r="CU117" i="5"/>
  <c r="CV117" i="5"/>
  <c r="N118" i="5"/>
  <c r="V118" i="5" s="1"/>
  <c r="Y118" i="5"/>
  <c r="Z118" i="5"/>
  <c r="AA118" i="5"/>
  <c r="AC118" i="5"/>
  <c r="AO118" i="5"/>
  <c r="AP118" i="5"/>
  <c r="AQ118" i="5"/>
  <c r="AS118" i="5"/>
  <c r="BD118" i="5"/>
  <c r="BE118" i="5"/>
  <c r="BF118" i="5"/>
  <c r="BH118" i="5"/>
  <c r="BR118" i="5"/>
  <c r="BS118" i="5"/>
  <c r="BT118" i="5"/>
  <c r="BV118" i="5"/>
  <c r="CF118" i="5"/>
  <c r="CG118" i="5"/>
  <c r="CH118" i="5"/>
  <c r="CJ118" i="5"/>
  <c r="CT118" i="5"/>
  <c r="CU118" i="5"/>
  <c r="CV118" i="5"/>
  <c r="N119" i="5"/>
  <c r="Y119" i="5"/>
  <c r="Z119" i="5"/>
  <c r="AA119" i="5"/>
  <c r="AC119" i="5"/>
  <c r="AO119" i="5"/>
  <c r="AP119" i="5"/>
  <c r="AQ119" i="5"/>
  <c r="AS119" i="5"/>
  <c r="BD119" i="5"/>
  <c r="BE119" i="5"/>
  <c r="BF119" i="5"/>
  <c r="BH119" i="5"/>
  <c r="BR119" i="5"/>
  <c r="BS119" i="5"/>
  <c r="BT119" i="5"/>
  <c r="BV119" i="5"/>
  <c r="CF119" i="5"/>
  <c r="CG119" i="5"/>
  <c r="CH119" i="5"/>
  <c r="CJ119" i="5"/>
  <c r="CT119" i="5"/>
  <c r="CU119" i="5"/>
  <c r="CV119" i="5"/>
  <c r="N120" i="5"/>
  <c r="Y120" i="5"/>
  <c r="Z120" i="5"/>
  <c r="AA120" i="5"/>
  <c r="AC120" i="5"/>
  <c r="AO120" i="5"/>
  <c r="AP120" i="5"/>
  <c r="AQ120" i="5"/>
  <c r="AS120" i="5"/>
  <c r="BD120" i="5"/>
  <c r="BE120" i="5"/>
  <c r="BF120" i="5"/>
  <c r="BH120" i="5"/>
  <c r="BR120" i="5"/>
  <c r="BS120" i="5"/>
  <c r="BT120" i="5"/>
  <c r="BV120" i="5"/>
  <c r="CF120" i="5"/>
  <c r="CG120" i="5"/>
  <c r="CH120" i="5"/>
  <c r="CJ120" i="5"/>
  <c r="CT120" i="5"/>
  <c r="CU120" i="5"/>
  <c r="CV120" i="5"/>
  <c r="N121" i="5"/>
  <c r="Y121" i="5"/>
  <c r="Z121" i="5"/>
  <c r="AA121" i="5"/>
  <c r="AC121" i="5"/>
  <c r="AO121" i="5"/>
  <c r="AP121" i="5"/>
  <c r="AQ121" i="5"/>
  <c r="AS121" i="5"/>
  <c r="BD121" i="5"/>
  <c r="BE121" i="5"/>
  <c r="BF121" i="5"/>
  <c r="BH121" i="5"/>
  <c r="BR121" i="5"/>
  <c r="BS121" i="5"/>
  <c r="BT121" i="5"/>
  <c r="BV121" i="5"/>
  <c r="CF121" i="5"/>
  <c r="CG121" i="5"/>
  <c r="CH121" i="5"/>
  <c r="CJ121" i="5"/>
  <c r="CT121" i="5"/>
  <c r="CU121" i="5"/>
  <c r="CV121" i="5"/>
  <c r="N122" i="5"/>
  <c r="Y122" i="5"/>
  <c r="Z122" i="5"/>
  <c r="AA122" i="5"/>
  <c r="AC122" i="5"/>
  <c r="AO122" i="5"/>
  <c r="AP122" i="5"/>
  <c r="AQ122" i="5"/>
  <c r="AS122" i="5"/>
  <c r="BE122" i="5"/>
  <c r="BF122" i="5"/>
  <c r="BH122" i="5"/>
  <c r="BR122" i="5"/>
  <c r="BS122" i="5"/>
  <c r="BT122" i="5"/>
  <c r="BV122" i="5"/>
  <c r="CF122" i="5"/>
  <c r="CG122" i="5"/>
  <c r="CH122" i="5"/>
  <c r="CJ122" i="5"/>
  <c r="CT122" i="5"/>
  <c r="CU122" i="5"/>
  <c r="CV122" i="5"/>
  <c r="N123" i="5"/>
  <c r="Y123" i="5"/>
  <c r="Z123" i="5"/>
  <c r="AA123" i="5"/>
  <c r="AC123" i="5"/>
  <c r="AO123" i="5"/>
  <c r="AP123" i="5"/>
  <c r="AQ123" i="5"/>
  <c r="AS123" i="5"/>
  <c r="BD123" i="5"/>
  <c r="BE123" i="5"/>
  <c r="BF123" i="5"/>
  <c r="BH123" i="5"/>
  <c r="BR123" i="5"/>
  <c r="BS123" i="5"/>
  <c r="BT123" i="5"/>
  <c r="BV123" i="5"/>
  <c r="CF123" i="5"/>
  <c r="CG123" i="5"/>
  <c r="CH123" i="5"/>
  <c r="CJ123" i="5"/>
  <c r="CT123" i="5"/>
  <c r="CU123" i="5"/>
  <c r="CV123" i="5"/>
  <c r="N124" i="5"/>
  <c r="Y124" i="5"/>
  <c r="Z124" i="5"/>
  <c r="AA124" i="5"/>
  <c r="AC124" i="5"/>
  <c r="AO124" i="5"/>
  <c r="AP124" i="5"/>
  <c r="AQ124" i="5"/>
  <c r="AS124" i="5"/>
  <c r="BE124" i="5"/>
  <c r="BF124" i="5"/>
  <c r="BH124" i="5"/>
  <c r="BR124" i="5"/>
  <c r="BS124" i="5"/>
  <c r="BT124" i="5"/>
  <c r="BV124" i="5"/>
  <c r="CF124" i="5"/>
  <c r="CG124" i="5"/>
  <c r="CH124" i="5"/>
  <c r="CJ124" i="5"/>
  <c r="CT124" i="5"/>
  <c r="CU124" i="5"/>
  <c r="CV124" i="5"/>
  <c r="N125" i="5"/>
  <c r="V125" i="5" s="1"/>
  <c r="Y125" i="5"/>
  <c r="Z125" i="5"/>
  <c r="AA125" i="5"/>
  <c r="AC125" i="5"/>
  <c r="AO125" i="5"/>
  <c r="AP125" i="5"/>
  <c r="AQ125" i="5"/>
  <c r="AS125" i="5"/>
  <c r="BD125" i="5"/>
  <c r="BF125" i="5"/>
  <c r="BH125" i="5"/>
  <c r="BR125" i="5"/>
  <c r="BS125" i="5"/>
  <c r="BT125" i="5"/>
  <c r="BV125" i="5"/>
  <c r="CF125" i="5"/>
  <c r="CG125" i="5"/>
  <c r="CH125" i="5"/>
  <c r="CJ125" i="5"/>
  <c r="CT125" i="5"/>
  <c r="CU125" i="5"/>
  <c r="CV125" i="5"/>
  <c r="N126" i="5"/>
  <c r="Y126" i="5"/>
  <c r="Z126" i="5"/>
  <c r="AA126" i="5"/>
  <c r="AC126" i="5"/>
  <c r="AO126" i="5"/>
  <c r="AP126" i="5"/>
  <c r="AQ126" i="5"/>
  <c r="AS126" i="5"/>
  <c r="BD126" i="5"/>
  <c r="BE126" i="5"/>
  <c r="BF126" i="5"/>
  <c r="BH126" i="5"/>
  <c r="BR126" i="5"/>
  <c r="BS126" i="5"/>
  <c r="BT126" i="5"/>
  <c r="BV126" i="5"/>
  <c r="CC126" i="5" s="1"/>
  <c r="CF126" i="5"/>
  <c r="CG126" i="5"/>
  <c r="CH126" i="5"/>
  <c r="CJ126" i="5"/>
  <c r="CT126" i="5"/>
  <c r="CU126" i="5"/>
  <c r="CV126" i="5"/>
  <c r="N127" i="5"/>
  <c r="Y127" i="5"/>
  <c r="Z127" i="5"/>
  <c r="AA127" i="5"/>
  <c r="AC127" i="5"/>
  <c r="AO127" i="5"/>
  <c r="AP127" i="5"/>
  <c r="AQ127" i="5"/>
  <c r="AS127" i="5"/>
  <c r="BD127" i="5"/>
  <c r="BF127" i="5"/>
  <c r="BH127" i="5"/>
  <c r="BR127" i="5"/>
  <c r="BS127" i="5"/>
  <c r="BT127" i="5"/>
  <c r="BV127" i="5"/>
  <c r="CF127" i="5"/>
  <c r="CG127" i="5"/>
  <c r="CH127" i="5"/>
  <c r="CJ127" i="5"/>
  <c r="CT127" i="5"/>
  <c r="CU127" i="5"/>
  <c r="CV127" i="5"/>
  <c r="N128" i="5"/>
  <c r="Y128" i="5"/>
  <c r="Z128" i="5"/>
  <c r="AA128" i="5"/>
  <c r="AC128" i="5"/>
  <c r="AO128" i="5"/>
  <c r="AP128" i="5"/>
  <c r="AQ128" i="5"/>
  <c r="AS128" i="5"/>
  <c r="BD128" i="5"/>
  <c r="BE128" i="5"/>
  <c r="BF128" i="5"/>
  <c r="BH128" i="5"/>
  <c r="BR128" i="5"/>
  <c r="BS128" i="5"/>
  <c r="BT128" i="5"/>
  <c r="BV128" i="5"/>
  <c r="CF128" i="5"/>
  <c r="CG128" i="5"/>
  <c r="CH128" i="5"/>
  <c r="CJ128" i="5"/>
  <c r="CT128" i="5"/>
  <c r="CU128" i="5"/>
  <c r="CV128" i="5"/>
  <c r="N129" i="5"/>
  <c r="Y129" i="5"/>
  <c r="Z129" i="5"/>
  <c r="AA129" i="5"/>
  <c r="AC129" i="5"/>
  <c r="AO129" i="5"/>
  <c r="AP129" i="5"/>
  <c r="AQ129" i="5"/>
  <c r="AS129" i="5"/>
  <c r="BD129" i="5"/>
  <c r="BF129" i="5"/>
  <c r="BH129" i="5"/>
  <c r="BR129" i="5"/>
  <c r="BS129" i="5"/>
  <c r="BT129" i="5"/>
  <c r="BV129" i="5"/>
  <c r="CC129" i="5" s="1"/>
  <c r="CF129" i="5"/>
  <c r="CG129" i="5"/>
  <c r="CH129" i="5"/>
  <c r="CJ129" i="5"/>
  <c r="CT129" i="5"/>
  <c r="CU129" i="5"/>
  <c r="CV129" i="5"/>
  <c r="N130" i="5"/>
  <c r="Y130" i="5"/>
  <c r="Z130" i="5"/>
  <c r="AA130" i="5"/>
  <c r="AC130" i="5"/>
  <c r="AO130" i="5"/>
  <c r="AP130" i="5"/>
  <c r="AQ130" i="5"/>
  <c r="AS130" i="5"/>
  <c r="BD130" i="5"/>
  <c r="BF130" i="5"/>
  <c r="BH130" i="5"/>
  <c r="BR130" i="5"/>
  <c r="BS130" i="5"/>
  <c r="BT130" i="5"/>
  <c r="BV130" i="5"/>
  <c r="CF130" i="5"/>
  <c r="CG130" i="5"/>
  <c r="CH130" i="5"/>
  <c r="CJ130" i="5"/>
  <c r="CT130" i="5"/>
  <c r="CU130" i="5"/>
  <c r="CV130" i="5"/>
  <c r="N131" i="5"/>
  <c r="Y131" i="5"/>
  <c r="Z131" i="5"/>
  <c r="AA131" i="5"/>
  <c r="AC131" i="5"/>
  <c r="AO131" i="5"/>
  <c r="AP131" i="5"/>
  <c r="AQ131" i="5"/>
  <c r="AS131" i="5"/>
  <c r="BD131" i="5"/>
  <c r="BF131" i="5"/>
  <c r="BH131" i="5"/>
  <c r="BR131" i="5"/>
  <c r="BS131" i="5"/>
  <c r="BT131" i="5"/>
  <c r="BV131" i="5"/>
  <c r="CF131" i="5"/>
  <c r="CG131" i="5"/>
  <c r="CH131" i="5"/>
  <c r="CJ131" i="5"/>
  <c r="CT131" i="5"/>
  <c r="CU131" i="5"/>
  <c r="CV131" i="5"/>
  <c r="CT132" i="5"/>
  <c r="CU132" i="5"/>
  <c r="CV132" i="5"/>
  <c r="CT133" i="5"/>
  <c r="CU133" i="5"/>
  <c r="CV133" i="5"/>
  <c r="CT134" i="5"/>
  <c r="CU134" i="5"/>
  <c r="CV134" i="5"/>
  <c r="CT135" i="5"/>
  <c r="CU135" i="5"/>
  <c r="CV135" i="5"/>
  <c r="CT136" i="5"/>
  <c r="CU136" i="5"/>
  <c r="CV136" i="5"/>
  <c r="CT137" i="5"/>
  <c r="CU137" i="5"/>
  <c r="CV137" i="5"/>
  <c r="CT138" i="5"/>
  <c r="CU138" i="5"/>
  <c r="CV138" i="5"/>
  <c r="CT139" i="5"/>
  <c r="CU139" i="5"/>
  <c r="CV139" i="5"/>
  <c r="CT140" i="5"/>
  <c r="CU140" i="5"/>
  <c r="CV140" i="5"/>
  <c r="CT141" i="5"/>
  <c r="CU141" i="5"/>
  <c r="CV141" i="5"/>
  <c r="CT142" i="5"/>
  <c r="CU142" i="5"/>
  <c r="CV142" i="5"/>
  <c r="CT143" i="5"/>
  <c r="CU143" i="5"/>
  <c r="CV143" i="5"/>
  <c r="CT144" i="5"/>
  <c r="CU144" i="5"/>
  <c r="CV144" i="5"/>
  <c r="CT145" i="5"/>
  <c r="CU145" i="5"/>
  <c r="CV145" i="5"/>
  <c r="CT146" i="5"/>
  <c r="CU146" i="5"/>
  <c r="CV146" i="5"/>
  <c r="CT147" i="5"/>
  <c r="CU147" i="5"/>
  <c r="CV147" i="5"/>
  <c r="CT148" i="5"/>
  <c r="CU148" i="5"/>
  <c r="CV148" i="5"/>
  <c r="CT149" i="5"/>
  <c r="CU149" i="5"/>
  <c r="CV149" i="5"/>
  <c r="CT150" i="5"/>
  <c r="CU150" i="5"/>
  <c r="CV150" i="5"/>
  <c r="CT151" i="5"/>
  <c r="CU151" i="5"/>
  <c r="CV151" i="5"/>
  <c r="CT152" i="5"/>
  <c r="CU152" i="5"/>
  <c r="CV152" i="5"/>
  <c r="CT153" i="5"/>
  <c r="CU153" i="5"/>
  <c r="CV153" i="5"/>
  <c r="CT154" i="5"/>
  <c r="CU154" i="5"/>
  <c r="CV154" i="5"/>
  <c r="CT164" i="5"/>
  <c r="CU164" i="5"/>
  <c r="CV164" i="5"/>
  <c r="CC107" i="5" l="1"/>
  <c r="BZ107" i="5"/>
  <c r="CE107" i="5"/>
  <c r="CD107" i="5"/>
  <c r="BB130" i="5"/>
  <c r="AN130" i="5"/>
  <c r="AM130" i="5"/>
  <c r="AJ130" i="5"/>
  <c r="V130" i="5"/>
  <c r="T130" i="5"/>
  <c r="W130" i="5"/>
  <c r="X130" i="5"/>
  <c r="CS129" i="5"/>
  <c r="CO129" i="5"/>
  <c r="CR129" i="5"/>
  <c r="CS128" i="5"/>
  <c r="CR128" i="5"/>
  <c r="CO128" i="5"/>
  <c r="CM128" i="5" s="1"/>
  <c r="CC128" i="5"/>
  <c r="CE128" i="5"/>
  <c r="CD128" i="5"/>
  <c r="CA128" i="5"/>
  <c r="BQ128" i="5"/>
  <c r="BP128" i="5"/>
  <c r="BM128" i="5"/>
  <c r="BA128" i="5"/>
  <c r="BB128" i="5"/>
  <c r="CE126" i="5"/>
  <c r="CA126" i="5"/>
  <c r="CD126" i="5"/>
  <c r="BQ126" i="5"/>
  <c r="BP126" i="5"/>
  <c r="BM126" i="5"/>
  <c r="BA126" i="5"/>
  <c r="BB126" i="5"/>
  <c r="T125" i="5"/>
  <c r="W125" i="5"/>
  <c r="X125" i="5"/>
  <c r="AN123" i="5"/>
  <c r="AM123" i="5"/>
  <c r="AJ123" i="5"/>
  <c r="AH123" i="5" s="1"/>
  <c r="V123" i="5"/>
  <c r="T123" i="5"/>
  <c r="X123" i="5"/>
  <c r="W123" i="5"/>
  <c r="CS122" i="5"/>
  <c r="CO122" i="5"/>
  <c r="CR122" i="5"/>
  <c r="CC122" i="5"/>
  <c r="CE122" i="5"/>
  <c r="CA122" i="5"/>
  <c r="CD122" i="5"/>
  <c r="CC120" i="5"/>
  <c r="CE120" i="5"/>
  <c r="CD120" i="5"/>
  <c r="CA120" i="5"/>
  <c r="BY120" i="5" s="1"/>
  <c r="BO120" i="5"/>
  <c r="BQ120" i="5"/>
  <c r="BP120" i="5"/>
  <c r="BM120" i="5"/>
  <c r="BB120" i="5"/>
  <c r="AN120" i="5"/>
  <c r="AM120" i="5"/>
  <c r="AJ120" i="5"/>
  <c r="T120" i="5"/>
  <c r="W120" i="5"/>
  <c r="X120" i="5"/>
  <c r="CS119" i="5"/>
  <c r="CR119" i="5"/>
  <c r="CO119" i="5"/>
  <c r="BO117" i="5"/>
  <c r="BQ117" i="5"/>
  <c r="BP117" i="5"/>
  <c r="BM117" i="5"/>
  <c r="BK117" i="5" s="1"/>
  <c r="BB117" i="5"/>
  <c r="AM117" i="5"/>
  <c r="V117" i="5"/>
  <c r="T117" i="5"/>
  <c r="W117" i="5"/>
  <c r="X117" i="5"/>
  <c r="CS116" i="5"/>
  <c r="CR116" i="5"/>
  <c r="CN116" i="5"/>
  <c r="BB113" i="5"/>
  <c r="V113" i="5"/>
  <c r="X113" i="5"/>
  <c r="S113" i="5"/>
  <c r="W113" i="5"/>
  <c r="CS112" i="5"/>
  <c r="CR112" i="5"/>
  <c r="CN112" i="5"/>
  <c r="BB112" i="5"/>
  <c r="W112" i="5"/>
  <c r="S112" i="5"/>
  <c r="X112" i="5"/>
  <c r="CS111" i="5"/>
  <c r="CR111" i="5"/>
  <c r="CN111" i="5"/>
  <c r="W111" i="5"/>
  <c r="X111" i="5"/>
  <c r="S111" i="5"/>
  <c r="CS110" i="5"/>
  <c r="CR110" i="5"/>
  <c r="CN110" i="5"/>
  <c r="BY109" i="5"/>
  <c r="BQ109" i="5"/>
  <c r="BP109" i="5"/>
  <c r="BY106" i="5"/>
  <c r="BP106" i="5"/>
  <c r="BB106" i="5"/>
  <c r="W106" i="5"/>
  <c r="X106" i="5"/>
  <c r="S106" i="5"/>
  <c r="R106" i="5" s="1"/>
  <c r="CS105" i="5"/>
  <c r="CR105" i="5"/>
  <c r="CN105" i="5"/>
  <c r="BY105" i="5"/>
  <c r="BB105" i="5"/>
  <c r="CS97" i="5"/>
  <c r="CM97" i="5"/>
  <c r="CR97" i="5"/>
  <c r="BA97" i="5"/>
  <c r="BB97" i="5"/>
  <c r="CQ96" i="5"/>
  <c r="CS96" i="5"/>
  <c r="CR96" i="5"/>
  <c r="CM96" i="5"/>
  <c r="G112" i="5"/>
  <c r="BA96" i="5"/>
  <c r="BB96" i="5"/>
  <c r="CS95" i="5"/>
  <c r="CR95" i="5"/>
  <c r="CM95" i="5"/>
  <c r="BP95" i="5"/>
  <c r="BA95" i="5"/>
  <c r="BB95" i="5"/>
  <c r="V95" i="5"/>
  <c r="CQ94" i="5"/>
  <c r="CS94" i="5"/>
  <c r="CM94" i="5"/>
  <c r="CR94" i="5"/>
  <c r="BP94" i="5"/>
  <c r="BB94" i="5"/>
  <c r="CS93" i="5"/>
  <c r="CM93" i="5"/>
  <c r="CR93" i="5"/>
  <c r="BP89" i="5"/>
  <c r="BA89" i="5"/>
  <c r="BB89" i="5"/>
  <c r="V89" i="5"/>
  <c r="CM88" i="5"/>
  <c r="CS88" i="5"/>
  <c r="CR88" i="5"/>
  <c r="BP88" i="5"/>
  <c r="BA88" i="5"/>
  <c r="BB88" i="5"/>
  <c r="V88" i="5"/>
  <c r="BC161" i="5"/>
  <c r="BB161" i="5"/>
  <c r="AZ161" i="5"/>
  <c r="AW161" i="5" s="1"/>
  <c r="AN161" i="5"/>
  <c r="AM161" i="5"/>
  <c r="AK161" i="5"/>
  <c r="W161" i="5"/>
  <c r="X161" i="5"/>
  <c r="U161" i="5"/>
  <c r="CS155" i="5"/>
  <c r="CP155" i="5"/>
  <c r="CR155" i="5"/>
  <c r="CE155" i="5"/>
  <c r="CB155" i="5"/>
  <c r="CD155" i="5"/>
  <c r="CS154" i="5"/>
  <c r="CR154" i="5"/>
  <c r="CP154" i="5"/>
  <c r="CE154" i="5"/>
  <c r="CB154" i="5"/>
  <c r="CD154" i="5"/>
  <c r="BQ154" i="5"/>
  <c r="BN154" i="5"/>
  <c r="BK154" i="5" s="1"/>
  <c r="BP154" i="5"/>
  <c r="CS152" i="5"/>
  <c r="CR152" i="5"/>
  <c r="CP152" i="5"/>
  <c r="CM152" i="5" s="1"/>
  <c r="CE152" i="5"/>
  <c r="CD152" i="5"/>
  <c r="CB152" i="5"/>
  <c r="BQ152" i="5"/>
  <c r="BP152" i="5"/>
  <c r="BN152" i="5"/>
  <c r="BC152" i="5"/>
  <c r="BB152" i="5"/>
  <c r="AZ152" i="5"/>
  <c r="AN152" i="5"/>
  <c r="AK152" i="5"/>
  <c r="AM152" i="5"/>
  <c r="BC151" i="5"/>
  <c r="BB151" i="5"/>
  <c r="AZ151" i="5"/>
  <c r="AW151" i="5" s="1"/>
  <c r="AN151" i="5"/>
  <c r="AM151" i="5"/>
  <c r="AK151" i="5"/>
  <c r="V151" i="5"/>
  <c r="W151" i="5"/>
  <c r="X151" i="5"/>
  <c r="U151" i="5"/>
  <c r="BC150" i="5"/>
  <c r="AZ150" i="5"/>
  <c r="AW150" i="5" s="1"/>
  <c r="BB150" i="5"/>
  <c r="AN150" i="5"/>
  <c r="AK150" i="5"/>
  <c r="AM150" i="5"/>
  <c r="W150" i="5"/>
  <c r="X150" i="5"/>
  <c r="U150" i="5"/>
  <c r="CQ148" i="5"/>
  <c r="CS148" i="5"/>
  <c r="CR148" i="5"/>
  <c r="CP148" i="5"/>
  <c r="CM148" i="5" s="1"/>
  <c r="CS146" i="5"/>
  <c r="CR146" i="5"/>
  <c r="CP146" i="5"/>
  <c r="CE146" i="5"/>
  <c r="CB146" i="5"/>
  <c r="BY146" i="5" s="1"/>
  <c r="CD146" i="5"/>
  <c r="CS143" i="5"/>
  <c r="CP143" i="5"/>
  <c r="CR143" i="5"/>
  <c r="CC143" i="5"/>
  <c r="CE143" i="5"/>
  <c r="CD143" i="5"/>
  <c r="CB143" i="5"/>
  <c r="BY143" i="5" s="1"/>
  <c r="CE141" i="5"/>
  <c r="CB141" i="5"/>
  <c r="BY141" i="5" s="1"/>
  <c r="CD141" i="5"/>
  <c r="BQ141" i="5"/>
  <c r="BP141" i="5"/>
  <c r="BN141" i="5"/>
  <c r="CS140" i="5"/>
  <c r="CR140" i="5"/>
  <c r="CP140" i="5"/>
  <c r="CE140" i="5"/>
  <c r="CD140" i="5"/>
  <c r="CB140" i="5"/>
  <c r="BY140" i="5" s="1"/>
  <c r="BQ140" i="5"/>
  <c r="BP140" i="5"/>
  <c r="BN140" i="5"/>
  <c r="BQ139" i="5"/>
  <c r="BN139" i="5"/>
  <c r="BK139" i="5" s="1"/>
  <c r="BP139" i="5"/>
  <c r="AL139" i="5"/>
  <c r="AN139" i="5"/>
  <c r="AM139" i="5"/>
  <c r="AK139" i="5"/>
  <c r="V139" i="5"/>
  <c r="X139" i="5"/>
  <c r="W139" i="5"/>
  <c r="U139" i="5"/>
  <c r="CS137" i="5"/>
  <c r="CR137" i="5"/>
  <c r="CP137" i="5"/>
  <c r="CE137" i="5"/>
  <c r="CB137" i="5"/>
  <c r="CD137" i="5"/>
  <c r="BO137" i="5"/>
  <c r="BQ137" i="5"/>
  <c r="BP137" i="5"/>
  <c r="BN137" i="5"/>
  <c r="BK137" i="5" s="1"/>
  <c r="U137" i="5"/>
  <c r="R137" i="5" s="1"/>
  <c r="W137" i="5"/>
  <c r="X137" i="5"/>
  <c r="BQ136" i="5"/>
  <c r="BP136" i="5"/>
  <c r="BN136" i="5"/>
  <c r="BK136" i="5" s="1"/>
  <c r="BA136" i="5"/>
  <c r="BB136" i="5"/>
  <c r="CE135" i="5"/>
  <c r="CD135" i="5"/>
  <c r="CB135" i="5"/>
  <c r="BY135" i="5" s="1"/>
  <c r="CS134" i="5"/>
  <c r="CP134" i="5"/>
  <c r="CR134" i="5"/>
  <c r="CC134" i="5"/>
  <c r="CE134" i="5"/>
  <c r="CB134" i="5"/>
  <c r="CD134" i="5"/>
  <c r="AN134" i="5"/>
  <c r="AM134" i="5"/>
  <c r="AK134" i="5"/>
  <c r="AH134" i="5" s="1"/>
  <c r="V134" i="5"/>
  <c r="W134" i="5"/>
  <c r="X134" i="5"/>
  <c r="U134" i="5"/>
  <c r="AN133" i="5"/>
  <c r="AM133" i="5"/>
  <c r="AK133" i="5"/>
  <c r="AH133" i="5" s="1"/>
  <c r="CE129" i="5"/>
  <c r="CA129" i="5"/>
  <c r="CD129" i="5"/>
  <c r="BQ129" i="5"/>
  <c r="BP129" i="5"/>
  <c r="BM129" i="5"/>
  <c r="AN128" i="5"/>
  <c r="AM128" i="5"/>
  <c r="AJ128" i="5"/>
  <c r="AH128" i="5" s="1"/>
  <c r="V128" i="5"/>
  <c r="T128" i="5"/>
  <c r="W128" i="5"/>
  <c r="X128" i="5"/>
  <c r="AN126" i="5"/>
  <c r="AJ126" i="5"/>
  <c r="AH126" i="5" s="1"/>
  <c r="AM126" i="5"/>
  <c r="CS124" i="5"/>
  <c r="CR124" i="5"/>
  <c r="CO124" i="5"/>
  <c r="CM124" i="5" s="1"/>
  <c r="CE124" i="5"/>
  <c r="CD124" i="5"/>
  <c r="CA124" i="5"/>
  <c r="BQ124" i="5"/>
  <c r="BP124" i="5"/>
  <c r="BM124" i="5"/>
  <c r="BB124" i="5"/>
  <c r="AN124" i="5"/>
  <c r="AM124" i="5"/>
  <c r="AJ124" i="5"/>
  <c r="V124" i="5"/>
  <c r="T124" i="5"/>
  <c r="W124" i="5"/>
  <c r="X124" i="5"/>
  <c r="BQ122" i="5"/>
  <c r="BM122" i="5"/>
  <c r="BK122" i="5" s="1"/>
  <c r="BP122" i="5"/>
  <c r="BB122" i="5"/>
  <c r="AN122" i="5"/>
  <c r="AJ122" i="5"/>
  <c r="AM122" i="5"/>
  <c r="V122" i="5"/>
  <c r="T122" i="5"/>
  <c r="R122" i="5" s="1"/>
  <c r="W122" i="5"/>
  <c r="X122" i="5"/>
  <c r="CM122" i="5"/>
  <c r="CS121" i="5"/>
  <c r="CO121" i="5"/>
  <c r="CR121" i="5"/>
  <c r="CC119" i="5"/>
  <c r="CE119" i="5"/>
  <c r="CD119" i="5"/>
  <c r="CA119" i="5"/>
  <c r="BY119" i="5" s="1"/>
  <c r="BO119" i="5"/>
  <c r="BQ119" i="5"/>
  <c r="BM119" i="5"/>
  <c r="BP119" i="5"/>
  <c r="BB119" i="5"/>
  <c r="AM119" i="5"/>
  <c r="BB109" i="5"/>
  <c r="V109" i="5"/>
  <c r="S109" i="5"/>
  <c r="R109" i="5" s="1"/>
  <c r="W109" i="5"/>
  <c r="X109" i="5"/>
  <c r="CS108" i="5"/>
  <c r="CR108" i="5"/>
  <c r="CN108" i="5"/>
  <c r="BY108" i="5"/>
  <c r="V105" i="5"/>
  <c r="X105" i="5"/>
  <c r="S105" i="5"/>
  <c r="W105" i="5"/>
  <c r="BP93" i="5"/>
  <c r="BB93" i="5"/>
  <c r="CQ92" i="5"/>
  <c r="CS92" i="5"/>
  <c r="CR92" i="5"/>
  <c r="CM92" i="5"/>
  <c r="BP92" i="5"/>
  <c r="BB92" i="5"/>
  <c r="CS91" i="5"/>
  <c r="CM91" i="5"/>
  <c r="CR91" i="5"/>
  <c r="CE163" i="5"/>
  <c r="CD163" i="5"/>
  <c r="CB163" i="5"/>
  <c r="BY163" i="5" s="1"/>
  <c r="BO163" i="5"/>
  <c r="BQ163" i="5"/>
  <c r="BN163" i="5"/>
  <c r="BP163" i="5"/>
  <c r="BC163" i="5"/>
  <c r="BB163" i="5"/>
  <c r="AZ163" i="5"/>
  <c r="CS160" i="5"/>
  <c r="CR160" i="5"/>
  <c r="CP160" i="5"/>
  <c r="CE160" i="5"/>
  <c r="CB160" i="5"/>
  <c r="CD160" i="5"/>
  <c r="BQ160" i="5"/>
  <c r="BP160" i="5"/>
  <c r="BN160" i="5"/>
  <c r="BK160" i="5" s="1"/>
  <c r="BC160" i="5"/>
  <c r="BB160" i="5"/>
  <c r="AZ160" i="5"/>
  <c r="AN160" i="5"/>
  <c r="AK160" i="5"/>
  <c r="AM160" i="5"/>
  <c r="U160" i="5"/>
  <c r="X160" i="5"/>
  <c r="W160" i="5"/>
  <c r="BC154" i="5"/>
  <c r="BB154" i="5"/>
  <c r="AZ154" i="5"/>
  <c r="AW154" i="5" s="1"/>
  <c r="AN154" i="5"/>
  <c r="AM154" i="5"/>
  <c r="AK154" i="5"/>
  <c r="W152" i="5"/>
  <c r="U152" i="5"/>
  <c r="X152" i="5"/>
  <c r="CQ150" i="5"/>
  <c r="CS150" i="5"/>
  <c r="CP150" i="5"/>
  <c r="CR150" i="5"/>
  <c r="CE150" i="5"/>
  <c r="CB150" i="5"/>
  <c r="BY150" i="5" s="1"/>
  <c r="CD150" i="5"/>
  <c r="AL149" i="5"/>
  <c r="AN149" i="5"/>
  <c r="AK149" i="5"/>
  <c r="AH149" i="5" s="1"/>
  <c r="AM149" i="5"/>
  <c r="CE148" i="5"/>
  <c r="CD148" i="5"/>
  <c r="CB148" i="5"/>
  <c r="BY148" i="5" s="1"/>
  <c r="CS147" i="5"/>
  <c r="CP147" i="5"/>
  <c r="CR147" i="5"/>
  <c r="BO146" i="5"/>
  <c r="BQ146" i="5"/>
  <c r="BN146" i="5"/>
  <c r="BK146" i="5" s="1"/>
  <c r="BP146" i="5"/>
  <c r="BB146" i="5"/>
  <c r="AN145" i="5"/>
  <c r="AK145" i="5"/>
  <c r="AM145" i="5"/>
  <c r="X145" i="5"/>
  <c r="U145" i="5"/>
  <c r="W145" i="5"/>
  <c r="BQ143" i="5"/>
  <c r="BN143" i="5"/>
  <c r="BK143" i="5" s="1"/>
  <c r="BP143" i="5"/>
  <c r="AN142" i="5"/>
  <c r="AK142" i="5"/>
  <c r="AH142" i="5" s="1"/>
  <c r="AM142" i="5"/>
  <c r="V142" i="5"/>
  <c r="W142" i="5"/>
  <c r="X142" i="5"/>
  <c r="U142" i="5"/>
  <c r="R142" i="5" s="1"/>
  <c r="AL140" i="5"/>
  <c r="AN140" i="5"/>
  <c r="AK140" i="5"/>
  <c r="AM140" i="5"/>
  <c r="CS138" i="5"/>
  <c r="CR138" i="5"/>
  <c r="CP138" i="5"/>
  <c r="CM138" i="5" s="1"/>
  <c r="CC138" i="5"/>
  <c r="CE138" i="5"/>
  <c r="CB138" i="5"/>
  <c r="CD138" i="5"/>
  <c r="BQ138" i="5"/>
  <c r="BN138" i="5"/>
  <c r="BP138" i="5"/>
  <c r="AL136" i="5"/>
  <c r="AN136" i="5"/>
  <c r="AK136" i="5"/>
  <c r="AH136" i="5" s="1"/>
  <c r="AM136" i="5"/>
  <c r="W136" i="5"/>
  <c r="U136" i="5"/>
  <c r="R136" i="5" s="1"/>
  <c r="X136" i="5"/>
  <c r="CS133" i="5"/>
  <c r="CR133" i="5"/>
  <c r="CP133" i="5"/>
  <c r="CM133" i="5" s="1"/>
  <c r="W133" i="5"/>
  <c r="U133" i="5"/>
  <c r="R133" i="5" s="1"/>
  <c r="X133" i="5"/>
  <c r="CQ131" i="5"/>
  <c r="CS131" i="5"/>
  <c r="CO131" i="5"/>
  <c r="CR131" i="5"/>
  <c r="CC131" i="5"/>
  <c r="CE131" i="5"/>
  <c r="CA131" i="5"/>
  <c r="CD131" i="5"/>
  <c r="BQ131" i="5"/>
  <c r="BM131" i="5"/>
  <c r="BK131" i="5" s="1"/>
  <c r="BP131" i="5"/>
  <c r="BA129" i="5"/>
  <c r="BB129" i="5"/>
  <c r="CS127" i="5"/>
  <c r="CR127" i="5"/>
  <c r="CO127" i="5"/>
  <c r="CM127" i="5" s="1"/>
  <c r="CE127" i="5"/>
  <c r="CD127" i="5"/>
  <c r="CA127" i="5"/>
  <c r="BQ127" i="5"/>
  <c r="BM127" i="5"/>
  <c r="BP127" i="5"/>
  <c r="BB127" i="5"/>
  <c r="T126" i="5"/>
  <c r="R126" i="5" s="1"/>
  <c r="W126" i="5"/>
  <c r="X126" i="5"/>
  <c r="CS125" i="5"/>
  <c r="CO125" i="5"/>
  <c r="CR125" i="5"/>
  <c r="CS123" i="5"/>
  <c r="CR123" i="5"/>
  <c r="CO123" i="5"/>
  <c r="CM123" i="5" s="1"/>
  <c r="CC121" i="5"/>
  <c r="CE121" i="5"/>
  <c r="CA121" i="5"/>
  <c r="BY121" i="5" s="1"/>
  <c r="CD121" i="5"/>
  <c r="T119" i="5"/>
  <c r="R119" i="5" s="1"/>
  <c r="W119" i="5"/>
  <c r="X119" i="5"/>
  <c r="CS118" i="5"/>
  <c r="CO118" i="5"/>
  <c r="CR118" i="5"/>
  <c r="CC118" i="5"/>
  <c r="CE118" i="5"/>
  <c r="CA118" i="5"/>
  <c r="CD118" i="5"/>
  <c r="BO118" i="5"/>
  <c r="BQ118" i="5"/>
  <c r="BP118" i="5"/>
  <c r="BM118" i="5"/>
  <c r="BB118" i="5"/>
  <c r="AM118" i="5"/>
  <c r="CE116" i="5"/>
  <c r="CD116" i="5"/>
  <c r="BZ116" i="5"/>
  <c r="BY116" i="5" s="1"/>
  <c r="BO116" i="5"/>
  <c r="BQ116" i="5"/>
  <c r="BP116" i="5"/>
  <c r="BL116" i="5"/>
  <c r="BB116" i="5"/>
  <c r="V116" i="5"/>
  <c r="W116" i="5"/>
  <c r="S116" i="5"/>
  <c r="X116" i="5"/>
  <c r="CS115" i="5"/>
  <c r="CR115" i="5"/>
  <c r="CN115" i="5"/>
  <c r="CE115" i="5"/>
  <c r="BZ115" i="5"/>
  <c r="BY115" i="5" s="1"/>
  <c r="CD115" i="5"/>
  <c r="BL115" i="5"/>
  <c r="J97" i="5" s="1"/>
  <c r="X115" i="5"/>
  <c r="W115" i="5"/>
  <c r="S115" i="5"/>
  <c r="R115" i="5" s="1"/>
  <c r="CS114" i="5"/>
  <c r="CR114" i="5"/>
  <c r="CN114" i="5"/>
  <c r="CC114" i="5"/>
  <c r="CE114" i="5"/>
  <c r="BZ114" i="5"/>
  <c r="CD114" i="5"/>
  <c r="BQ114" i="5"/>
  <c r="BP114" i="5"/>
  <c r="CS104" i="5"/>
  <c r="CR104" i="5"/>
  <c r="CN104" i="5"/>
  <c r="CM104" i="5" s="1"/>
  <c r="W104" i="5"/>
  <c r="S104" i="5"/>
  <c r="R104" i="5" s="1"/>
  <c r="X104" i="5"/>
  <c r="CS103" i="5"/>
  <c r="CR103" i="5"/>
  <c r="CN103" i="5"/>
  <c r="CM103" i="5" s="1"/>
  <c r="S103" i="5"/>
  <c r="R103" i="5" s="1"/>
  <c r="W103" i="5"/>
  <c r="X103" i="5"/>
  <c r="CS102" i="5"/>
  <c r="CN102" i="5"/>
  <c r="CM102" i="5" s="1"/>
  <c r="CR102" i="5"/>
  <c r="BA102" i="5"/>
  <c r="G128" i="5" s="1"/>
  <c r="BB102" i="5"/>
  <c r="W102" i="5"/>
  <c r="X102" i="5"/>
  <c r="S102" i="5"/>
  <c r="R102" i="5" s="1"/>
  <c r="CS101" i="5"/>
  <c r="CM101" i="5"/>
  <c r="CR101" i="5"/>
  <c r="G125" i="5"/>
  <c r="BO101" i="5"/>
  <c r="BP101" i="5"/>
  <c r="BA101" i="5"/>
  <c r="G105" i="5" s="1"/>
  <c r="BB101" i="5"/>
  <c r="CS100" i="5"/>
  <c r="CR100" i="5"/>
  <c r="CM100" i="5"/>
  <c r="G124" i="5"/>
  <c r="BP100" i="5"/>
  <c r="BA100" i="5"/>
  <c r="G123" i="5" s="1"/>
  <c r="BB100" i="5"/>
  <c r="CS99" i="5"/>
  <c r="CM99" i="5"/>
  <c r="CR99" i="5"/>
  <c r="BO99" i="5"/>
  <c r="G119" i="5" s="1"/>
  <c r="BP99" i="5"/>
  <c r="BA99" i="5"/>
  <c r="BB99" i="5"/>
  <c r="BP91" i="5"/>
  <c r="BB91" i="5"/>
  <c r="CQ90" i="5"/>
  <c r="CS90" i="5"/>
  <c r="CM90" i="5"/>
  <c r="CR90" i="5"/>
  <c r="BP90" i="5"/>
  <c r="BB90" i="5"/>
  <c r="AN163" i="5"/>
  <c r="AM163" i="5"/>
  <c r="AK163" i="5"/>
  <c r="AH163" i="5" s="1"/>
  <c r="W163" i="5"/>
  <c r="X163" i="5"/>
  <c r="U163" i="5"/>
  <c r="R163" i="5" s="1"/>
  <c r="CS159" i="5"/>
  <c r="CR159" i="5"/>
  <c r="CP159" i="5"/>
  <c r="CM159" i="5" s="1"/>
  <c r="CE159" i="5"/>
  <c r="CD159" i="5"/>
  <c r="CB159" i="5"/>
  <c r="BY159" i="5" s="1"/>
  <c r="BQ159" i="5"/>
  <c r="BP159" i="5"/>
  <c r="BN159" i="5"/>
  <c r="BK159" i="5" s="1"/>
  <c r="BC159" i="5"/>
  <c r="BB159" i="5"/>
  <c r="AZ159" i="5"/>
  <c r="AW159" i="5" s="1"/>
  <c r="AN159" i="5"/>
  <c r="AK159" i="5"/>
  <c r="AM159" i="5"/>
  <c r="BQ155" i="5"/>
  <c r="BN155" i="5"/>
  <c r="BK155" i="5" s="1"/>
  <c r="BP155" i="5"/>
  <c r="BC155" i="5"/>
  <c r="BB155" i="5"/>
  <c r="AZ155" i="5"/>
  <c r="AW155" i="5" s="1"/>
  <c r="AN155" i="5"/>
  <c r="AM155" i="5"/>
  <c r="AK155" i="5"/>
  <c r="AH155" i="5" s="1"/>
  <c r="W154" i="5"/>
  <c r="X154" i="5"/>
  <c r="U154" i="5"/>
  <c r="R154" i="5" s="1"/>
  <c r="BQ150" i="5"/>
  <c r="BN150" i="5"/>
  <c r="BK150" i="5" s="1"/>
  <c r="BP150" i="5"/>
  <c r="U149" i="5"/>
  <c r="R149" i="5" s="1"/>
  <c r="W149" i="5"/>
  <c r="X149" i="5"/>
  <c r="BQ148" i="5"/>
  <c r="BP148" i="5"/>
  <c r="BN148" i="5"/>
  <c r="BK148" i="5" s="1"/>
  <c r="AL148" i="5"/>
  <c r="AN148" i="5"/>
  <c r="AK148" i="5"/>
  <c r="AM148" i="5"/>
  <c r="CC147" i="5"/>
  <c r="CE147" i="5"/>
  <c r="CB147" i="5"/>
  <c r="BY147" i="5" s="1"/>
  <c r="CD147" i="5"/>
  <c r="AN146" i="5"/>
  <c r="AM146" i="5"/>
  <c r="AK146" i="5"/>
  <c r="AH146" i="5" s="1"/>
  <c r="W146" i="5"/>
  <c r="X146" i="5"/>
  <c r="U146" i="5"/>
  <c r="CS144" i="5"/>
  <c r="CR144" i="5"/>
  <c r="CP144" i="5"/>
  <c r="CM144" i="5" s="1"/>
  <c r="CC144" i="5"/>
  <c r="CE144" i="5"/>
  <c r="CD144" i="5"/>
  <c r="CB144" i="5"/>
  <c r="BY144" i="5" s="1"/>
  <c r="BQ144" i="5"/>
  <c r="BP144" i="5"/>
  <c r="BN144" i="5"/>
  <c r="BK144" i="5" s="1"/>
  <c r="AN143" i="5"/>
  <c r="AM143" i="5"/>
  <c r="AK143" i="5"/>
  <c r="W143" i="5"/>
  <c r="X143" i="5"/>
  <c r="U143" i="5"/>
  <c r="AN141" i="5"/>
  <c r="AK141" i="5"/>
  <c r="AH141" i="5" s="1"/>
  <c r="AM141" i="5"/>
  <c r="W140" i="5"/>
  <c r="U140" i="5"/>
  <c r="R140" i="5" s="1"/>
  <c r="X140" i="5"/>
  <c r="CM137" i="5"/>
  <c r="CS136" i="5"/>
  <c r="CR136" i="5"/>
  <c r="CP136" i="5"/>
  <c r="CM136" i="5" s="1"/>
  <c r="CQ135" i="5"/>
  <c r="CS135" i="5"/>
  <c r="CP135" i="5"/>
  <c r="CM135" i="5" s="1"/>
  <c r="CR135" i="5"/>
  <c r="CC135" i="5"/>
  <c r="BQ135" i="5"/>
  <c r="BN135" i="5"/>
  <c r="BK135" i="5" s="1"/>
  <c r="BP135" i="5"/>
  <c r="BB135" i="5"/>
  <c r="AL135" i="5"/>
  <c r="AN135" i="5"/>
  <c r="AM135" i="5"/>
  <c r="AK135" i="5"/>
  <c r="AH135" i="5" s="1"/>
  <c r="BQ134" i="5"/>
  <c r="BN134" i="5"/>
  <c r="BK134" i="5" s="1"/>
  <c r="BP134" i="5"/>
  <c r="CE133" i="5"/>
  <c r="CB133" i="5"/>
  <c r="BY133" i="5" s="1"/>
  <c r="CD133" i="5"/>
  <c r="BO133" i="5"/>
  <c r="BQ133" i="5"/>
  <c r="BP133" i="5"/>
  <c r="BN133" i="5"/>
  <c r="CS132" i="5"/>
  <c r="CR132" i="5"/>
  <c r="CP132" i="5"/>
  <c r="CM132" i="5" s="1"/>
  <c r="CE132" i="5"/>
  <c r="CD132" i="5"/>
  <c r="CB132" i="5"/>
  <c r="BY132" i="5" s="1"/>
  <c r="BQ132" i="5"/>
  <c r="BP132" i="5"/>
  <c r="BN132" i="5"/>
  <c r="BK132" i="5" s="1"/>
  <c r="BB132" i="5"/>
  <c r="AL132" i="5"/>
  <c r="AN132" i="5"/>
  <c r="AM132" i="5"/>
  <c r="AK132" i="5"/>
  <c r="AH132" i="5" s="1"/>
  <c r="W132" i="5"/>
  <c r="X132" i="5"/>
  <c r="U132" i="5"/>
  <c r="R132" i="5" s="1"/>
  <c r="BB131" i="5"/>
  <c r="AL131" i="5"/>
  <c r="AN131" i="5"/>
  <c r="AM131" i="5"/>
  <c r="AJ131" i="5"/>
  <c r="AH131" i="5" s="1"/>
  <c r="T131" i="5"/>
  <c r="X131" i="5"/>
  <c r="W131" i="5"/>
  <c r="CS130" i="5"/>
  <c r="CO130" i="5"/>
  <c r="CM130" i="5" s="1"/>
  <c r="CR130" i="5"/>
  <c r="CC130" i="5"/>
  <c r="CE130" i="5"/>
  <c r="CA130" i="5"/>
  <c r="BY130" i="5" s="1"/>
  <c r="CD130" i="5"/>
  <c r="BQ130" i="5"/>
  <c r="BM130" i="5"/>
  <c r="BK130" i="5" s="1"/>
  <c r="BP130" i="5"/>
  <c r="AN129" i="5"/>
  <c r="AM129" i="5"/>
  <c r="AJ129" i="5"/>
  <c r="AH129" i="5" s="1"/>
  <c r="V129" i="5"/>
  <c r="T129" i="5"/>
  <c r="R129" i="5" s="1"/>
  <c r="W129" i="5"/>
  <c r="X129" i="5"/>
  <c r="AN127" i="5"/>
  <c r="AM127" i="5"/>
  <c r="AJ127" i="5"/>
  <c r="AH127" i="5" s="1"/>
  <c r="V127" i="5"/>
  <c r="X127" i="5"/>
  <c r="T127" i="5"/>
  <c r="W127" i="5"/>
  <c r="CS126" i="5"/>
  <c r="CO126" i="5"/>
  <c r="CM126" i="5" s="1"/>
  <c r="CR126" i="5"/>
  <c r="CC125" i="5"/>
  <c r="CE125" i="5"/>
  <c r="CA125" i="5"/>
  <c r="BY125" i="5" s="1"/>
  <c r="CD125" i="5"/>
  <c r="BQ125" i="5"/>
  <c r="BP125" i="5"/>
  <c r="BM125" i="5"/>
  <c r="BA125" i="5"/>
  <c r="BB125" i="5"/>
  <c r="AN125" i="5"/>
  <c r="AM125" i="5"/>
  <c r="AJ125" i="5"/>
  <c r="AH125" i="5" s="1"/>
  <c r="CC123" i="5"/>
  <c r="CE123" i="5"/>
  <c r="CD123" i="5"/>
  <c r="CA123" i="5"/>
  <c r="BY123" i="5" s="1"/>
  <c r="BQ123" i="5"/>
  <c r="BP123" i="5"/>
  <c r="BM123" i="5"/>
  <c r="BK123" i="5" s="1"/>
  <c r="BB123" i="5"/>
  <c r="BO121" i="5"/>
  <c r="BQ121" i="5"/>
  <c r="BP121" i="5"/>
  <c r="BM121" i="5"/>
  <c r="BK121" i="5" s="1"/>
  <c r="BB121" i="5"/>
  <c r="AN121" i="5"/>
  <c r="AM121" i="5"/>
  <c r="AJ121" i="5"/>
  <c r="T121" i="5"/>
  <c r="X121" i="5"/>
  <c r="W121" i="5"/>
  <c r="CS120" i="5"/>
  <c r="CR120" i="5"/>
  <c r="CO120" i="5"/>
  <c r="CM120" i="5" s="1"/>
  <c r="T118" i="5"/>
  <c r="R118" i="5" s="1"/>
  <c r="W118" i="5"/>
  <c r="X118" i="5"/>
  <c r="CS117" i="5"/>
  <c r="CR117" i="5"/>
  <c r="CO117" i="5"/>
  <c r="CC117" i="5"/>
  <c r="CE117" i="5"/>
  <c r="CD117" i="5"/>
  <c r="CA117" i="5"/>
  <c r="W114" i="5"/>
  <c r="X114" i="5"/>
  <c r="S114" i="5"/>
  <c r="R114" i="5" s="1"/>
  <c r="CS113" i="5"/>
  <c r="CR113" i="5"/>
  <c r="CN113" i="5"/>
  <c r="CM113" i="5" s="1"/>
  <c r="CE113" i="5"/>
  <c r="BZ113" i="5"/>
  <c r="CD113" i="5"/>
  <c r="W110" i="5"/>
  <c r="X110" i="5"/>
  <c r="S110" i="5"/>
  <c r="R110" i="5" s="1"/>
  <c r="CS109" i="5"/>
  <c r="CR109" i="5"/>
  <c r="CN109" i="5"/>
  <c r="BP108" i="5"/>
  <c r="BB108" i="5"/>
  <c r="W108" i="5"/>
  <c r="S108" i="5"/>
  <c r="R108" i="5" s="1"/>
  <c r="X108" i="5"/>
  <c r="CS107" i="5"/>
  <c r="CR107" i="5"/>
  <c r="CN107" i="5"/>
  <c r="CM107" i="5" s="1"/>
  <c r="BY107" i="5"/>
  <c r="BO107" i="5"/>
  <c r="G143" i="5" s="1"/>
  <c r="BP107" i="5"/>
  <c r="BA107" i="5"/>
  <c r="G131" i="5" s="1"/>
  <c r="BB107" i="5"/>
  <c r="X107" i="5"/>
  <c r="W107" i="5"/>
  <c r="S107" i="5"/>
  <c r="CS106" i="5"/>
  <c r="CR106" i="5"/>
  <c r="CN106" i="5"/>
  <c r="CM106" i="5" s="1"/>
  <c r="CS98" i="5"/>
  <c r="CM98" i="5"/>
  <c r="CR98" i="5"/>
  <c r="BO98" i="5"/>
  <c r="BP98" i="5"/>
  <c r="BA98" i="5"/>
  <c r="G117" i="5" s="1"/>
  <c r="BB98" i="5"/>
  <c r="CM89" i="5"/>
  <c r="CS89" i="5"/>
  <c r="CR89" i="5"/>
  <c r="CQ163" i="5"/>
  <c r="CS163" i="5"/>
  <c r="CP163" i="5"/>
  <c r="CM163" i="5" s="1"/>
  <c r="CR163" i="5"/>
  <c r="CC163" i="5"/>
  <c r="CS161" i="5"/>
  <c r="CP161" i="5"/>
  <c r="CM161" i="5" s="1"/>
  <c r="CR161" i="5"/>
  <c r="CC161" i="5"/>
  <c r="CE161" i="5"/>
  <c r="CB161" i="5"/>
  <c r="CD161" i="5"/>
  <c r="BQ161" i="5"/>
  <c r="BN161" i="5"/>
  <c r="BK161" i="5" s="1"/>
  <c r="BP161" i="5"/>
  <c r="W159" i="5"/>
  <c r="U159" i="5"/>
  <c r="R159" i="5" s="1"/>
  <c r="X159" i="5"/>
  <c r="W155" i="5"/>
  <c r="X155" i="5"/>
  <c r="U155" i="5"/>
  <c r="CS153" i="5"/>
  <c r="CR153" i="5"/>
  <c r="CP153" i="5"/>
  <c r="CM153" i="5" s="1"/>
  <c r="CE153" i="5"/>
  <c r="CB153" i="5"/>
  <c r="BY153" i="5" s="1"/>
  <c r="CD153" i="5"/>
  <c r="BQ153" i="5"/>
  <c r="BP153" i="5"/>
  <c r="BN153" i="5"/>
  <c r="BK153" i="5" s="1"/>
  <c r="BA153" i="5"/>
  <c r="BC153" i="5"/>
  <c r="BB153" i="5"/>
  <c r="AZ153" i="5"/>
  <c r="AW153" i="5" s="1"/>
  <c r="AN153" i="5"/>
  <c r="AK153" i="5"/>
  <c r="AH153" i="5" s="1"/>
  <c r="AM153" i="5"/>
  <c r="X153" i="5"/>
  <c r="U153" i="5"/>
  <c r="R153" i="5" s="1"/>
  <c r="W153" i="5"/>
  <c r="CS151" i="5"/>
  <c r="CP151" i="5"/>
  <c r="CM151" i="5" s="1"/>
  <c r="CR151" i="5"/>
  <c r="CE151" i="5"/>
  <c r="CD151" i="5"/>
  <c r="CB151" i="5"/>
  <c r="BY151" i="5" s="1"/>
  <c r="BQ151" i="5"/>
  <c r="BN151" i="5"/>
  <c r="BK151" i="5" s="1"/>
  <c r="BP151" i="5"/>
  <c r="CS149" i="5"/>
  <c r="CR149" i="5"/>
  <c r="CP149" i="5"/>
  <c r="CM149" i="5" s="1"/>
  <c r="CE149" i="5"/>
  <c r="CB149" i="5"/>
  <c r="BY149" i="5" s="1"/>
  <c r="CD149" i="5"/>
  <c r="BQ149" i="5"/>
  <c r="BP149" i="5"/>
  <c r="BN149" i="5"/>
  <c r="BK149" i="5" s="1"/>
  <c r="W148" i="5"/>
  <c r="U148" i="5"/>
  <c r="R148" i="5" s="1"/>
  <c r="X148" i="5"/>
  <c r="BO147" i="5"/>
  <c r="BQ147" i="5"/>
  <c r="BN147" i="5"/>
  <c r="BK147" i="5" s="1"/>
  <c r="BP147" i="5"/>
  <c r="AN147" i="5"/>
  <c r="AM147" i="5"/>
  <c r="AK147" i="5"/>
  <c r="X147" i="5"/>
  <c r="W147" i="5"/>
  <c r="U147" i="5"/>
  <c r="R147" i="5" s="1"/>
  <c r="CS145" i="5"/>
  <c r="CR145" i="5"/>
  <c r="CP145" i="5"/>
  <c r="CM145" i="5" s="1"/>
  <c r="CE145" i="5"/>
  <c r="CB145" i="5"/>
  <c r="BY145" i="5" s="1"/>
  <c r="CD145" i="5"/>
  <c r="BQ145" i="5"/>
  <c r="BP145" i="5"/>
  <c r="BN145" i="5"/>
  <c r="BK145" i="5" s="1"/>
  <c r="AL144" i="5"/>
  <c r="AN144" i="5"/>
  <c r="AK144" i="5"/>
  <c r="AH144" i="5" s="1"/>
  <c r="AM144" i="5"/>
  <c r="W144" i="5"/>
  <c r="U144" i="5"/>
  <c r="R144" i="5" s="1"/>
  <c r="X144" i="5"/>
  <c r="CS142" i="5"/>
  <c r="CP142" i="5"/>
  <c r="CM142" i="5" s="1"/>
  <c r="CR142" i="5"/>
  <c r="CE142" i="5"/>
  <c r="CB142" i="5"/>
  <c r="BY142" i="5" s="1"/>
  <c r="CD142" i="5"/>
  <c r="BO142" i="5"/>
  <c r="BQ142" i="5"/>
  <c r="BN142" i="5"/>
  <c r="BK142" i="5" s="1"/>
  <c r="BP142" i="5"/>
  <c r="CS141" i="5"/>
  <c r="CR141" i="5"/>
  <c r="CP141" i="5"/>
  <c r="CM141" i="5" s="1"/>
  <c r="U141" i="5"/>
  <c r="R141" i="5" s="1"/>
  <c r="W141" i="5"/>
  <c r="X141" i="5"/>
  <c r="CS139" i="5"/>
  <c r="CP139" i="5"/>
  <c r="CM139" i="5" s="1"/>
  <c r="CR139" i="5"/>
  <c r="CE139" i="5"/>
  <c r="CB139" i="5"/>
  <c r="BY139" i="5" s="1"/>
  <c r="CD139" i="5"/>
  <c r="AN138" i="5"/>
  <c r="AM138" i="5"/>
  <c r="AK138" i="5"/>
  <c r="AH138" i="5" s="1"/>
  <c r="V138" i="5"/>
  <c r="W138" i="5"/>
  <c r="X138" i="5"/>
  <c r="U138" i="5"/>
  <c r="R138" i="5" s="1"/>
  <c r="AN137" i="5"/>
  <c r="AK137" i="5"/>
  <c r="AH137" i="5" s="1"/>
  <c r="AM137" i="5"/>
  <c r="CC136" i="5"/>
  <c r="CE136" i="5"/>
  <c r="CD136" i="5"/>
  <c r="CB136" i="5"/>
  <c r="BY136" i="5" s="1"/>
  <c r="V135" i="5"/>
  <c r="X135" i="5"/>
  <c r="W135" i="5"/>
  <c r="U135" i="5"/>
  <c r="R135" i="5" s="1"/>
  <c r="BA134" i="5"/>
  <c r="BB134" i="5"/>
  <c r="BB133" i="5"/>
  <c r="V87" i="5"/>
  <c r="BK119" i="5"/>
  <c r="R117" i="5"/>
  <c r="CQ130" i="5"/>
  <c r="AH130" i="5"/>
  <c r="CC127" i="5"/>
  <c r="CQ125" i="5"/>
  <c r="BK124" i="5"/>
  <c r="R120" i="5"/>
  <c r="BA116" i="5"/>
  <c r="CC115" i="5"/>
  <c r="V115" i="5"/>
  <c r="BA113" i="5"/>
  <c r="G113" i="5"/>
  <c r="V108" i="5"/>
  <c r="CQ99" i="5"/>
  <c r="AH122" i="5"/>
  <c r="CQ101" i="5"/>
  <c r="CM131" i="5"/>
  <c r="BA131" i="5"/>
  <c r="G158" i="5" s="1"/>
  <c r="AL129" i="5"/>
  <c r="CM125" i="5"/>
  <c r="BA121" i="5"/>
  <c r="BK118" i="5"/>
  <c r="CC113" i="5"/>
  <c r="BY111" i="5"/>
  <c r="R105" i="5"/>
  <c r="BY113" i="5"/>
  <c r="R111" i="5"/>
  <c r="R107" i="5"/>
  <c r="V107" i="5"/>
  <c r="BA105" i="5"/>
  <c r="G129" i="5" s="1"/>
  <c r="BO100" i="5"/>
  <c r="CQ93" i="5"/>
  <c r="BK163" i="5"/>
  <c r="AL161" i="5"/>
  <c r="CM160" i="5"/>
  <c r="AH160" i="5"/>
  <c r="CQ159" i="5"/>
  <c r="AL159" i="5"/>
  <c r="CQ153" i="5"/>
  <c r="CC152" i="5"/>
  <c r="CC151" i="5"/>
  <c r="BA151" i="5"/>
  <c r="CQ141" i="5"/>
  <c r="CQ140" i="5"/>
  <c r="R139" i="5"/>
  <c r="BO138" i="5"/>
  <c r="CQ136" i="5"/>
  <c r="CC132" i="5"/>
  <c r="BA132" i="5"/>
  <c r="CQ161" i="5"/>
  <c r="R161" i="5"/>
  <c r="V160" i="5"/>
  <c r="CC159" i="5"/>
  <c r="AL154" i="5"/>
  <c r="BY152" i="5"/>
  <c r="CC150" i="5"/>
  <c r="V150" i="5"/>
  <c r="BO149" i="5"/>
  <c r="AH140" i="5"/>
  <c r="BK138" i="5"/>
  <c r="CQ132" i="5"/>
  <c r="BA91" i="5"/>
  <c r="G97" i="5" s="1"/>
  <c r="CQ160" i="5"/>
  <c r="BA154" i="5"/>
  <c r="AW152" i="5"/>
  <c r="R152" i="5"/>
  <c r="R151" i="5"/>
  <c r="CM150" i="5"/>
  <c r="AH145" i="5"/>
  <c r="AL143" i="5"/>
  <c r="CQ137" i="5"/>
  <c r="CM134" i="5"/>
  <c r="V94" i="5"/>
  <c r="V90" i="5"/>
  <c r="BO88" i="5"/>
  <c r="BO139" i="5"/>
  <c r="BK140" i="5"/>
  <c r="V121" i="5"/>
  <c r="V120" i="5"/>
  <c r="BY118" i="5"/>
  <c r="BA106" i="5"/>
  <c r="BO94" i="5"/>
  <c r="BA92" i="5"/>
  <c r="BO90" i="5"/>
  <c r="CQ88" i="5"/>
  <c r="BA155" i="5"/>
  <c r="CM129" i="5"/>
  <c r="R125" i="5"/>
  <c r="CC124" i="5"/>
  <c r="R121" i="5"/>
  <c r="BK120" i="5"/>
  <c r="V112" i="5"/>
  <c r="BL111" i="5"/>
  <c r="BK111" i="5" s="1"/>
  <c r="CQ100" i="5"/>
  <c r="CQ95" i="5"/>
  <c r="BO95" i="5"/>
  <c r="BA93" i="5"/>
  <c r="V92" i="5"/>
  <c r="V91" i="5"/>
  <c r="V93" i="5"/>
  <c r="AL130" i="5"/>
  <c r="CQ127" i="5"/>
  <c r="CQ126" i="5"/>
  <c r="BY124" i="5"/>
  <c r="R124" i="5"/>
  <c r="BA123" i="5"/>
  <c r="BA122" i="5"/>
  <c r="BA119" i="5"/>
  <c r="BA118" i="5"/>
  <c r="BY117" i="5"/>
  <c r="BA112" i="5"/>
  <c r="R112" i="5"/>
  <c r="BA94" i="5"/>
  <c r="G99" i="5" s="1"/>
  <c r="BO93" i="5"/>
  <c r="G109" i="5" s="1"/>
  <c r="BO92" i="5"/>
  <c r="G106" i="5" s="1"/>
  <c r="CQ91" i="5"/>
  <c r="BA90" i="5"/>
  <c r="CC140" i="5"/>
  <c r="CQ139" i="5"/>
  <c r="CM140" i="5"/>
  <c r="BA163" i="5"/>
  <c r="CC148" i="5"/>
  <c r="CC142" i="5"/>
  <c r="BO152" i="5"/>
  <c r="BO150" i="5"/>
  <c r="CC160" i="5"/>
  <c r="BY161" i="5"/>
  <c r="CQ154" i="5"/>
  <c r="CM155" i="5"/>
  <c r="R145" i="5"/>
  <c r="V144" i="5"/>
  <c r="BO141" i="5"/>
  <c r="AL163" i="5"/>
  <c r="BO159" i="5"/>
  <c r="CC153" i="5"/>
  <c r="BY154" i="5"/>
  <c r="AL153" i="5"/>
  <c r="BO151" i="5"/>
  <c r="CM146" i="5"/>
  <c r="CQ145" i="5"/>
  <c r="CQ143" i="5"/>
  <c r="BO143" i="5"/>
  <c r="V143" i="5"/>
  <c r="CC139" i="5"/>
  <c r="V163" i="5"/>
  <c r="V159" i="5"/>
  <c r="V147" i="5"/>
  <c r="BO145" i="5"/>
  <c r="CQ144" i="5"/>
  <c r="V140" i="5"/>
  <c r="BO161" i="5"/>
  <c r="BA160" i="5"/>
  <c r="CC155" i="5"/>
  <c r="BO154" i="5"/>
  <c r="V153" i="5"/>
  <c r="CQ152" i="5"/>
  <c r="AL152" i="5"/>
  <c r="AH150" i="5"/>
  <c r="AH148" i="5"/>
  <c r="AL147" i="5"/>
  <c r="CC146" i="5"/>
  <c r="V146" i="5"/>
  <c r="BY137" i="5"/>
  <c r="V136" i="5"/>
  <c r="V132" i="5"/>
  <c r="BA161" i="5"/>
  <c r="AL160" i="5"/>
  <c r="R143" i="5"/>
  <c r="CQ133" i="5"/>
  <c r="AL133" i="5"/>
  <c r="BA130" i="5"/>
  <c r="CQ128" i="5"/>
  <c r="AL126" i="5"/>
  <c r="BA124" i="5"/>
  <c r="R123" i="5"/>
  <c r="R116" i="5"/>
  <c r="BY114" i="5"/>
  <c r="R113" i="5"/>
  <c r="BY112" i="5"/>
  <c r="V111" i="5"/>
  <c r="BY110" i="5"/>
  <c r="BL109" i="5"/>
  <c r="BK109" i="5" s="1"/>
  <c r="V102" i="5"/>
  <c r="CQ129" i="5"/>
  <c r="AL128" i="5"/>
  <c r="BA127" i="5"/>
  <c r="AL127" i="5"/>
  <c r="BY122" i="5"/>
  <c r="BA120" i="5"/>
  <c r="V119" i="5"/>
  <c r="BA117" i="5"/>
  <c r="BK116" i="5"/>
  <c r="BK113" i="5"/>
  <c r="G130" i="5"/>
  <c r="BA108" i="5"/>
  <c r="G111" i="5" s="1"/>
  <c r="V106" i="5"/>
  <c r="V103" i="5"/>
  <c r="BL114" i="5"/>
  <c r="BK114" i="5" s="1"/>
  <c r="V104" i="5"/>
  <c r="R146" i="5"/>
  <c r="V145" i="5"/>
  <c r="R134" i="5"/>
  <c r="V133" i="5"/>
  <c r="AH152" i="5"/>
  <c r="AL151" i="5"/>
  <c r="CQ155" i="5"/>
  <c r="BO153" i="5"/>
  <c r="BK141" i="5"/>
  <c r="BO140" i="5"/>
  <c r="AW160" i="5"/>
  <c r="BA159" i="5"/>
  <c r="AH159" i="5"/>
  <c r="AL155" i="5"/>
  <c r="AL150" i="5"/>
  <c r="AH151" i="5"/>
  <c r="V161" i="5"/>
  <c r="CQ151" i="5"/>
  <c r="BA135" i="5"/>
  <c r="BO160" i="5"/>
  <c r="BY155" i="5"/>
  <c r="CC154" i="5"/>
  <c r="R155" i="5"/>
  <c r="V154" i="5"/>
  <c r="BA152" i="5"/>
  <c r="CC149" i="5"/>
  <c r="AW163" i="5"/>
  <c r="AH161" i="5"/>
  <c r="BY160" i="5"/>
  <c r="R160" i="5"/>
  <c r="CM154" i="5"/>
  <c r="AH154" i="5"/>
  <c r="BK152" i="5"/>
  <c r="R150" i="5"/>
  <c r="V149" i="5"/>
  <c r="CM147" i="5"/>
  <c r="CQ146" i="5"/>
  <c r="AL134" i="5"/>
  <c r="BK133" i="5"/>
  <c r="BO132" i="5"/>
  <c r="CC141" i="5"/>
  <c r="CQ138" i="5"/>
  <c r="BY138" i="5"/>
  <c r="CC137" i="5"/>
  <c r="BO148" i="5"/>
  <c r="AH147" i="5"/>
  <c r="AL146" i="5"/>
  <c r="CC145" i="5"/>
  <c r="BO144" i="5"/>
  <c r="CM143" i="5"/>
  <c r="CQ142" i="5"/>
  <c r="AH143" i="5"/>
  <c r="AL142" i="5"/>
  <c r="V141" i="5"/>
  <c r="AH139" i="5"/>
  <c r="AL138" i="5"/>
  <c r="V137" i="5"/>
  <c r="BO136" i="5"/>
  <c r="CQ134" i="5"/>
  <c r="BY134" i="5"/>
  <c r="CC133" i="5"/>
  <c r="CM110" i="5"/>
  <c r="CQ110" i="5"/>
  <c r="BO130" i="5"/>
  <c r="BK127" i="5"/>
  <c r="BO126" i="5"/>
  <c r="BO122" i="5"/>
  <c r="CM109" i="5"/>
  <c r="CQ109" i="5"/>
  <c r="BO131" i="5"/>
  <c r="BK128" i="5"/>
  <c r="BO127" i="5"/>
  <c r="BO129" i="5"/>
  <c r="BK126" i="5"/>
  <c r="BO125" i="5"/>
  <c r="AL123" i="5"/>
  <c r="AH124" i="5"/>
  <c r="CQ119" i="5"/>
  <c r="CQ113" i="5"/>
  <c r="R127" i="5"/>
  <c r="V126" i="5"/>
  <c r="BK129" i="5"/>
  <c r="BO128" i="5"/>
  <c r="AH121" i="5"/>
  <c r="AL120" i="5"/>
  <c r="CM119" i="5"/>
  <c r="CQ118" i="5"/>
  <c r="AI116" i="5"/>
  <c r="CM115" i="5"/>
  <c r="CQ115" i="5"/>
  <c r="V131" i="5"/>
  <c r="BY131" i="5"/>
  <c r="BY129" i="5"/>
  <c r="BY128" i="5"/>
  <c r="BY127" i="5"/>
  <c r="BY126" i="5"/>
  <c r="BO124" i="5"/>
  <c r="BK125" i="5"/>
  <c r="AH120" i="5"/>
  <c r="AL119" i="5"/>
  <c r="CM114" i="5"/>
  <c r="CQ114" i="5"/>
  <c r="R131" i="5"/>
  <c r="R130" i="5"/>
  <c r="R128" i="5"/>
  <c r="AL125" i="5"/>
  <c r="CQ123" i="5"/>
  <c r="CQ124" i="5"/>
  <c r="CQ122" i="5"/>
  <c r="AL121" i="5"/>
  <c r="CM121" i="5"/>
  <c r="CQ120" i="5"/>
  <c r="AL117" i="5"/>
  <c r="CM116" i="5"/>
  <c r="CM117" i="5"/>
  <c r="CQ116" i="5"/>
  <c r="CM111" i="5"/>
  <c r="CQ111" i="5"/>
  <c r="AL124" i="5"/>
  <c r="BO123" i="5"/>
  <c r="AL122" i="5"/>
  <c r="CQ121" i="5"/>
  <c r="AL118" i="5"/>
  <c r="CM118" i="5"/>
  <c r="CQ117" i="5"/>
  <c r="CM112" i="5"/>
  <c r="CQ112" i="5"/>
  <c r="CM108" i="5"/>
  <c r="CQ108" i="5"/>
  <c r="CQ105" i="5"/>
  <c r="CM105" i="5"/>
  <c r="CQ107" i="5"/>
  <c r="BO106" i="5"/>
  <c r="G139" i="5" s="1"/>
  <c r="CQ104" i="5"/>
  <c r="CQ103" i="5"/>
  <c r="CQ106" i="5"/>
  <c r="G116" i="5"/>
  <c r="CQ102" i="5"/>
  <c r="I95" i="5" l="1"/>
  <c r="I102" i="5"/>
  <c r="I112" i="5"/>
  <c r="I116" i="5"/>
  <c r="I125" i="5"/>
  <c r="J138" i="5"/>
  <c r="G102" i="5"/>
  <c r="I87" i="5"/>
  <c r="G138" i="5"/>
  <c r="I124" i="5"/>
  <c r="G95" i="5"/>
  <c r="G96" i="5"/>
  <c r="AZ143" i="5"/>
  <c r="BK115" i="5"/>
  <c r="AZ139" i="5"/>
  <c r="BK101" i="5"/>
  <c r="I127" i="5" s="1"/>
  <c r="BQ101" i="5" s="1"/>
  <c r="G127" i="5"/>
  <c r="AZ149" i="5"/>
  <c r="AW149" i="5" s="1"/>
  <c r="AY131" i="5"/>
  <c r="BK95" i="5"/>
  <c r="BL108" i="5"/>
  <c r="BK91" i="5"/>
  <c r="I103" i="5" s="1"/>
  <c r="BQ91" i="5" s="1"/>
  <c r="BK93" i="5"/>
  <c r="I109" i="5" s="1"/>
  <c r="BQ93" i="5" s="1"/>
  <c r="BL110" i="5"/>
  <c r="BL106" i="5"/>
  <c r="BL112" i="5"/>
  <c r="BL107" i="5"/>
  <c r="BK94" i="5"/>
  <c r="BK89" i="5"/>
  <c r="I101" i="5" s="1"/>
  <c r="BQ89" i="5" s="1"/>
  <c r="BK100" i="5"/>
  <c r="I107" i="5" s="1"/>
  <c r="BK99" i="5"/>
  <c r="I119" i="5" s="1"/>
  <c r="BQ99" i="5" s="1"/>
  <c r="G107" i="5"/>
  <c r="BK92" i="5"/>
  <c r="I106" i="5" s="1"/>
  <c r="BQ92" i="5" s="1"/>
  <c r="BK87" i="5"/>
  <c r="I98" i="5" s="1"/>
  <c r="BQ87" i="5" s="1"/>
  <c r="G88" i="5"/>
  <c r="G87" i="5"/>
  <c r="G94" i="5"/>
  <c r="BK90" i="5"/>
  <c r="BK98" i="5"/>
  <c r="I111" i="5" s="1"/>
  <c r="BK88" i="5"/>
  <c r="AZ145" i="5"/>
  <c r="AW95" i="5"/>
  <c r="I110" i="5" s="1"/>
  <c r="BC95" i="5" s="1"/>
  <c r="G110" i="5"/>
  <c r="AY127" i="5"/>
  <c r="G154" i="5"/>
  <c r="AW90" i="5"/>
  <c r="I93" i="5" s="1"/>
  <c r="G93" i="5"/>
  <c r="AY118" i="5"/>
  <c r="G146" i="5"/>
  <c r="AY119" i="5"/>
  <c r="G147" i="5"/>
  <c r="AY128" i="5"/>
  <c r="G155" i="5"/>
  <c r="AZ132" i="5"/>
  <c r="L159" i="5" s="1"/>
  <c r="AY129" i="5"/>
  <c r="G156" i="5"/>
  <c r="AW89" i="5"/>
  <c r="I100" i="5" s="1"/>
  <c r="BC89" i="5" s="1"/>
  <c r="G100" i="5"/>
  <c r="AY130" i="5"/>
  <c r="G157" i="5"/>
  <c r="AZ148" i="5"/>
  <c r="AW148" i="5" s="1"/>
  <c r="AW100" i="5"/>
  <c r="I123" i="5" s="1"/>
  <c r="AZ137" i="5"/>
  <c r="AY122" i="5"/>
  <c r="G150" i="5"/>
  <c r="AY123" i="5"/>
  <c r="G151" i="5"/>
  <c r="AZ135" i="5"/>
  <c r="AW135" i="5" s="1"/>
  <c r="G162" i="5"/>
  <c r="AZ138" i="5"/>
  <c r="AW138" i="5" s="1"/>
  <c r="AY121" i="5"/>
  <c r="G149" i="5"/>
  <c r="AY125" i="5"/>
  <c r="G153" i="5"/>
  <c r="AW99" i="5"/>
  <c r="I118" i="5" s="1"/>
  <c r="G118" i="5"/>
  <c r="AZ147" i="5"/>
  <c r="AW147" i="5" s="1"/>
  <c r="AY117" i="5"/>
  <c r="G145" i="5"/>
  <c r="AW113" i="5"/>
  <c r="G137" i="5"/>
  <c r="AY124" i="5"/>
  <c r="G152" i="5"/>
  <c r="AW93" i="5"/>
  <c r="I108" i="5" s="1"/>
  <c r="G108" i="5"/>
  <c r="AY120" i="5"/>
  <c r="G148" i="5"/>
  <c r="AZ141" i="5"/>
  <c r="AW141" i="5" s="1"/>
  <c r="G122" i="5"/>
  <c r="AW116" i="5"/>
  <c r="G142" i="5"/>
  <c r="AZ144" i="5"/>
  <c r="AW144" i="5" s="1"/>
  <c r="AZ136" i="5"/>
  <c r="L163" i="5" s="1"/>
  <c r="G163" i="5"/>
  <c r="AW92" i="5"/>
  <c r="I104" i="5" s="1"/>
  <c r="BC92" i="5" s="1"/>
  <c r="G104" i="5"/>
  <c r="AZ134" i="5"/>
  <c r="AW134" i="5" s="1"/>
  <c r="G161" i="5"/>
  <c r="AW131" i="5"/>
  <c r="K158" i="5"/>
  <c r="AW115" i="5"/>
  <c r="G140" i="5"/>
  <c r="AW114" i="5"/>
  <c r="G141" i="5"/>
  <c r="J95" i="5"/>
  <c r="AW107" i="5"/>
  <c r="J131" i="5"/>
  <c r="AW105" i="5"/>
  <c r="AW139" i="5"/>
  <c r="AW137" i="5"/>
  <c r="AW132" i="5"/>
  <c r="AW145" i="5"/>
  <c r="AW143" i="5"/>
  <c r="AW91" i="5"/>
  <c r="I97" i="5" s="1"/>
  <c r="AZ140" i="5"/>
  <c r="AZ142" i="5"/>
  <c r="AW94" i="5"/>
  <c r="I99" i="5" s="1"/>
  <c r="J130" i="5"/>
  <c r="AY126" i="5"/>
  <c r="AW87" i="5"/>
  <c r="AZ133" i="5"/>
  <c r="L160" i="5" s="1"/>
  <c r="AW98" i="5"/>
  <c r="AW101" i="5"/>
  <c r="J102" i="5"/>
  <c r="AZ146" i="5"/>
  <c r="L107" i="5" s="1"/>
  <c r="AW88" i="5"/>
  <c r="AW96" i="5"/>
  <c r="AW97" i="5"/>
  <c r="AJ117" i="5"/>
  <c r="AJ119" i="5"/>
  <c r="AJ118" i="5"/>
  <c r="AH116" i="5"/>
  <c r="AI107" i="5"/>
  <c r="J109" i="5" s="1"/>
  <c r="AI110" i="5"/>
  <c r="AI115" i="5"/>
  <c r="AI111" i="5"/>
  <c r="J163" i="5" s="1"/>
  <c r="AI112" i="5"/>
  <c r="AI113" i="5"/>
  <c r="J127" i="5" s="1"/>
  <c r="AI108" i="5"/>
  <c r="J145" i="5" s="1"/>
  <c r="AI114" i="5"/>
  <c r="AI109" i="5"/>
  <c r="G92" i="5"/>
  <c r="G91" i="5"/>
  <c r="G165" i="5"/>
  <c r="G164" i="5"/>
  <c r="G120" i="5"/>
  <c r="G90" i="5"/>
  <c r="G89" i="5"/>
  <c r="L34" i="5"/>
  <c r="K34" i="5"/>
  <c r="J34" i="5"/>
  <c r="D33" i="5"/>
  <c r="D34" i="5"/>
  <c r="K47" i="5"/>
  <c r="J47" i="5"/>
  <c r="D35" i="5"/>
  <c r="D36" i="5"/>
  <c r="D37" i="5"/>
  <c r="D38" i="5"/>
  <c r="D39" i="5"/>
  <c r="D40" i="5"/>
  <c r="L33" i="5"/>
  <c r="K33" i="5"/>
  <c r="J33" i="5"/>
  <c r="D41" i="5"/>
  <c r="L49" i="5"/>
  <c r="K49" i="5"/>
  <c r="J49" i="5"/>
  <c r="D42" i="5"/>
  <c r="D43" i="5"/>
  <c r="D44" i="5"/>
  <c r="D45" i="5"/>
  <c r="D46" i="5"/>
  <c r="L57" i="5"/>
  <c r="K57" i="5"/>
  <c r="J57" i="5"/>
  <c r="D47" i="5"/>
  <c r="D48" i="5"/>
  <c r="D49" i="5"/>
  <c r="L53" i="5"/>
  <c r="K53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4" i="5"/>
  <c r="L85" i="5"/>
  <c r="K85" i="5"/>
  <c r="J85" i="5"/>
  <c r="G85" i="5"/>
  <c r="D85" i="5"/>
  <c r="L8" i="5"/>
  <c r="K8" i="5"/>
  <c r="J8" i="5"/>
  <c r="D7" i="5"/>
  <c r="D6" i="5"/>
  <c r="J12" i="5"/>
  <c r="K12" i="5"/>
  <c r="L12" i="5"/>
  <c r="I96" i="5" l="1"/>
  <c r="I94" i="5"/>
  <c r="BQ90" i="5"/>
  <c r="BC90" i="5"/>
  <c r="L161" i="5"/>
  <c r="L162" i="5"/>
  <c r="AW136" i="5"/>
  <c r="BQ100" i="5"/>
  <c r="BK107" i="5"/>
  <c r="J143" i="5"/>
  <c r="BK106" i="5"/>
  <c r="J139" i="5"/>
  <c r="BQ106" i="5" s="1"/>
  <c r="BK108" i="5"/>
  <c r="J144" i="5"/>
  <c r="I88" i="5"/>
  <c r="BQ88" i="5" s="1"/>
  <c r="J113" i="5"/>
  <c r="BK112" i="5"/>
  <c r="BK110" i="5"/>
  <c r="BQ98" i="5"/>
  <c r="BC97" i="5"/>
  <c r="J116" i="5"/>
  <c r="BC99" i="5"/>
  <c r="AW128" i="5"/>
  <c r="K155" i="5"/>
  <c r="AW126" i="5"/>
  <c r="K138" i="5"/>
  <c r="AW120" i="5"/>
  <c r="K148" i="5"/>
  <c r="BC100" i="5"/>
  <c r="AW125" i="5"/>
  <c r="K153" i="5"/>
  <c r="AW119" i="5"/>
  <c r="K147" i="5"/>
  <c r="BC93" i="5"/>
  <c r="AW121" i="5"/>
  <c r="K149" i="5"/>
  <c r="AW130" i="5"/>
  <c r="K157" i="5"/>
  <c r="AW118" i="5"/>
  <c r="K146" i="5"/>
  <c r="AW124" i="5"/>
  <c r="K152" i="5"/>
  <c r="AW129" i="5"/>
  <c r="K156" i="5"/>
  <c r="AW127" i="5"/>
  <c r="K154" i="5"/>
  <c r="I105" i="5"/>
  <c r="AW117" i="5"/>
  <c r="K145" i="5"/>
  <c r="AW123" i="5"/>
  <c r="K151" i="5"/>
  <c r="I117" i="5"/>
  <c r="AW122" i="5"/>
  <c r="K150" i="5"/>
  <c r="AW106" i="5"/>
  <c r="AW109" i="5"/>
  <c r="J132" i="5"/>
  <c r="J133" i="5"/>
  <c r="AW102" i="5"/>
  <c r="BC102" i="5"/>
  <c r="AW142" i="5"/>
  <c r="AW133" i="5"/>
  <c r="AW140" i="5"/>
  <c r="AW108" i="5"/>
  <c r="AW146" i="5"/>
  <c r="BC94" i="5"/>
  <c r="BC91" i="5"/>
  <c r="AH119" i="5"/>
  <c r="AN118" i="5"/>
  <c r="AH118" i="5"/>
  <c r="AN117" i="5"/>
  <c r="AH117" i="5"/>
  <c r="AH115" i="5"/>
  <c r="AH114" i="5"/>
  <c r="AH113" i="5"/>
  <c r="AH108" i="5"/>
  <c r="AH109" i="5"/>
  <c r="AH112" i="5"/>
  <c r="AH111" i="5"/>
  <c r="AH110" i="5"/>
  <c r="AH107" i="5"/>
  <c r="I91" i="5"/>
  <c r="I89" i="5"/>
  <c r="I90" i="5"/>
  <c r="I120" i="5"/>
  <c r="I164" i="5"/>
  <c r="I92" i="5"/>
  <c r="I165" i="5"/>
  <c r="Y6" i="5"/>
  <c r="BQ95" i="5" l="1"/>
  <c r="BQ94" i="5"/>
  <c r="BQ108" i="5"/>
  <c r="BQ107" i="5"/>
  <c r="BC98" i="5"/>
  <c r="BC101" i="5"/>
  <c r="BC122" i="5"/>
  <c r="BC131" i="5"/>
  <c r="BC123" i="5"/>
  <c r="BC134" i="5"/>
  <c r="BC118" i="5"/>
  <c r="BC127" i="5"/>
  <c r="BC133" i="5"/>
  <c r="BC117" i="5"/>
  <c r="BC120" i="5"/>
  <c r="BC121" i="5"/>
  <c r="BC132" i="5"/>
  <c r="BC130" i="5"/>
  <c r="BC108" i="5"/>
  <c r="BC119" i="5"/>
  <c r="BC129" i="5"/>
  <c r="BC113" i="5"/>
  <c r="BC124" i="5"/>
  <c r="BC105" i="5"/>
  <c r="BC128" i="5"/>
  <c r="BC107" i="5"/>
  <c r="BC126" i="5"/>
  <c r="BC136" i="5"/>
  <c r="BC135" i="5"/>
  <c r="BC125" i="5"/>
  <c r="BC109" i="5"/>
  <c r="BC112" i="5"/>
  <c r="BC106" i="5"/>
  <c r="BC87" i="5"/>
  <c r="BC88" i="5"/>
  <c r="BC116" i="5"/>
  <c r="BC96" i="5"/>
  <c r="BC146" i="5"/>
  <c r="AN119" i="5"/>
  <c r="CT31" i="5"/>
  <c r="CU31" i="5"/>
  <c r="CV31" i="5"/>
  <c r="CT32" i="5"/>
  <c r="CU32" i="5"/>
  <c r="CV32" i="5"/>
  <c r="CT33" i="5"/>
  <c r="CU33" i="5"/>
  <c r="CV33" i="5"/>
  <c r="CT34" i="5"/>
  <c r="CU34" i="5"/>
  <c r="CV34" i="5"/>
  <c r="CT35" i="5"/>
  <c r="CU35" i="5"/>
  <c r="CV35" i="5"/>
  <c r="CT36" i="5"/>
  <c r="CU36" i="5"/>
  <c r="CV36" i="5"/>
  <c r="CT37" i="5"/>
  <c r="CU37" i="5"/>
  <c r="CV37" i="5"/>
  <c r="CT38" i="5"/>
  <c r="CU38" i="5"/>
  <c r="CV38" i="5"/>
  <c r="CT39" i="5"/>
  <c r="CU39" i="5"/>
  <c r="CV39" i="5"/>
  <c r="CT40" i="5"/>
  <c r="CU40" i="5"/>
  <c r="CV40" i="5"/>
  <c r="CT41" i="5"/>
  <c r="CU41" i="5"/>
  <c r="CV41" i="5"/>
  <c r="CT42" i="5"/>
  <c r="CU42" i="5"/>
  <c r="CV42" i="5"/>
  <c r="CT43" i="5"/>
  <c r="CU43" i="5"/>
  <c r="CV43" i="5"/>
  <c r="CT44" i="5"/>
  <c r="CU44" i="5"/>
  <c r="CV44" i="5"/>
  <c r="CT45" i="5"/>
  <c r="CU45" i="5"/>
  <c r="CV45" i="5"/>
  <c r="CT46" i="5"/>
  <c r="CU46" i="5"/>
  <c r="CV46" i="5"/>
  <c r="CT47" i="5"/>
  <c r="CU47" i="5"/>
  <c r="CV47" i="5"/>
  <c r="CT48" i="5"/>
  <c r="CU48" i="5"/>
  <c r="CV48" i="5"/>
  <c r="CT49" i="5"/>
  <c r="CU49" i="5"/>
  <c r="CV49" i="5"/>
  <c r="CT50" i="5"/>
  <c r="CU50" i="5"/>
  <c r="CV50" i="5"/>
  <c r="CT51" i="5"/>
  <c r="CU51" i="5"/>
  <c r="CV51" i="5"/>
  <c r="CT52" i="5"/>
  <c r="CU52" i="5"/>
  <c r="CV52" i="5"/>
  <c r="CT53" i="5"/>
  <c r="CU53" i="5"/>
  <c r="CV53" i="5"/>
  <c r="CT54" i="5"/>
  <c r="CU54" i="5"/>
  <c r="CV54" i="5"/>
  <c r="CT55" i="5"/>
  <c r="CU55" i="5"/>
  <c r="CV55" i="5"/>
  <c r="CT56" i="5"/>
  <c r="CU56" i="5"/>
  <c r="CV56" i="5"/>
  <c r="CT57" i="5"/>
  <c r="CU57" i="5"/>
  <c r="CV57" i="5"/>
  <c r="CT58" i="5"/>
  <c r="CU58" i="5"/>
  <c r="CV58" i="5"/>
  <c r="CT59" i="5"/>
  <c r="CU59" i="5"/>
  <c r="CV59" i="5"/>
  <c r="CT60" i="5"/>
  <c r="CU60" i="5"/>
  <c r="CV60" i="5"/>
  <c r="CT61" i="5"/>
  <c r="CU61" i="5"/>
  <c r="CV61" i="5"/>
  <c r="CT62" i="5"/>
  <c r="CU62" i="5"/>
  <c r="CV62" i="5"/>
  <c r="CT63" i="5"/>
  <c r="CU63" i="5"/>
  <c r="CV63" i="5"/>
  <c r="CT64" i="5"/>
  <c r="CU64" i="5"/>
  <c r="CV64" i="5"/>
  <c r="CT65" i="5"/>
  <c r="CU65" i="5"/>
  <c r="CV65" i="5"/>
  <c r="CT66" i="5"/>
  <c r="CU66" i="5"/>
  <c r="CV66" i="5"/>
  <c r="CT67" i="5"/>
  <c r="CU67" i="5"/>
  <c r="CV67" i="5"/>
  <c r="CT68" i="5"/>
  <c r="CU68" i="5"/>
  <c r="CV68" i="5"/>
  <c r="CT69" i="5"/>
  <c r="CU69" i="5"/>
  <c r="CV69" i="5"/>
  <c r="CT70" i="5"/>
  <c r="CU70" i="5"/>
  <c r="CV70" i="5"/>
  <c r="CT71" i="5"/>
  <c r="CU71" i="5"/>
  <c r="CV71" i="5"/>
  <c r="CT72" i="5"/>
  <c r="CU72" i="5"/>
  <c r="CV72" i="5"/>
  <c r="CT73" i="5"/>
  <c r="CU73" i="5"/>
  <c r="CV73" i="5"/>
  <c r="CT74" i="5"/>
  <c r="CU74" i="5"/>
  <c r="CV74" i="5"/>
  <c r="CT75" i="5"/>
  <c r="CU75" i="5"/>
  <c r="CV75" i="5"/>
  <c r="CT76" i="5"/>
  <c r="CU76" i="5"/>
  <c r="CV76" i="5"/>
  <c r="CT77" i="5"/>
  <c r="CU77" i="5"/>
  <c r="CV77" i="5"/>
  <c r="CT78" i="5"/>
  <c r="CU78" i="5"/>
  <c r="CV78" i="5"/>
  <c r="CT79" i="5"/>
  <c r="CU79" i="5"/>
  <c r="CV79" i="5"/>
  <c r="CT80" i="5"/>
  <c r="CU80" i="5"/>
  <c r="CV80" i="5"/>
  <c r="CT81" i="5"/>
  <c r="CU81" i="5"/>
  <c r="CV81" i="5"/>
  <c r="CT83" i="5"/>
  <c r="CU83" i="5"/>
  <c r="CV83" i="5"/>
  <c r="CT84" i="5"/>
  <c r="CU84" i="5"/>
  <c r="CV84" i="5"/>
  <c r="CT85" i="5"/>
  <c r="CU85" i="5"/>
  <c r="CV85" i="5"/>
  <c r="CV30" i="5"/>
  <c r="CU30" i="5"/>
  <c r="CT30" i="5"/>
  <c r="CF31" i="5"/>
  <c r="CG31" i="5"/>
  <c r="CH31" i="5"/>
  <c r="CF32" i="5"/>
  <c r="CG32" i="5"/>
  <c r="CH32" i="5"/>
  <c r="CF33" i="5"/>
  <c r="CG33" i="5"/>
  <c r="CH33" i="5"/>
  <c r="CF34" i="5"/>
  <c r="CG34" i="5"/>
  <c r="CH34" i="5"/>
  <c r="CF35" i="5"/>
  <c r="CG35" i="5"/>
  <c r="CH35" i="5"/>
  <c r="CF36" i="5"/>
  <c r="CG36" i="5"/>
  <c r="CH36" i="5"/>
  <c r="CF37" i="5"/>
  <c r="CG37" i="5"/>
  <c r="CH37" i="5"/>
  <c r="CF38" i="5"/>
  <c r="CG38" i="5"/>
  <c r="CH38" i="5"/>
  <c r="CF39" i="5"/>
  <c r="CG39" i="5"/>
  <c r="CH39" i="5"/>
  <c r="CF40" i="5"/>
  <c r="CG40" i="5"/>
  <c r="CH40" i="5"/>
  <c r="CF41" i="5"/>
  <c r="CG41" i="5"/>
  <c r="CH41" i="5"/>
  <c r="CF42" i="5"/>
  <c r="CG42" i="5"/>
  <c r="CH42" i="5"/>
  <c r="CF43" i="5"/>
  <c r="CG43" i="5"/>
  <c r="CH43" i="5"/>
  <c r="CF44" i="5"/>
  <c r="CG44" i="5"/>
  <c r="CH44" i="5"/>
  <c r="CF45" i="5"/>
  <c r="CG45" i="5"/>
  <c r="CH45" i="5"/>
  <c r="CF46" i="5"/>
  <c r="CG46" i="5"/>
  <c r="CH46" i="5"/>
  <c r="CF47" i="5"/>
  <c r="CG47" i="5"/>
  <c r="CH47" i="5"/>
  <c r="CF48" i="5"/>
  <c r="CG48" i="5"/>
  <c r="CH48" i="5"/>
  <c r="CF49" i="5"/>
  <c r="CG49" i="5"/>
  <c r="CH49" i="5"/>
  <c r="CF50" i="5"/>
  <c r="CG50" i="5"/>
  <c r="CH50" i="5"/>
  <c r="CF51" i="5"/>
  <c r="CG51" i="5"/>
  <c r="CH51" i="5"/>
  <c r="CF52" i="5"/>
  <c r="CG52" i="5"/>
  <c r="CH52" i="5"/>
  <c r="CF53" i="5"/>
  <c r="CG53" i="5"/>
  <c r="CH53" i="5"/>
  <c r="CF54" i="5"/>
  <c r="CG54" i="5"/>
  <c r="CH54" i="5"/>
  <c r="CF55" i="5"/>
  <c r="CG55" i="5"/>
  <c r="CH55" i="5"/>
  <c r="CF56" i="5"/>
  <c r="CG56" i="5"/>
  <c r="CH56" i="5"/>
  <c r="CF57" i="5"/>
  <c r="CG57" i="5"/>
  <c r="CH57" i="5"/>
  <c r="CF58" i="5"/>
  <c r="CG58" i="5"/>
  <c r="CH58" i="5"/>
  <c r="CF59" i="5"/>
  <c r="CG59" i="5"/>
  <c r="CH59" i="5"/>
  <c r="CF60" i="5"/>
  <c r="CG60" i="5"/>
  <c r="CH60" i="5"/>
  <c r="CF61" i="5"/>
  <c r="CG61" i="5"/>
  <c r="CH61" i="5"/>
  <c r="CF62" i="5"/>
  <c r="CG62" i="5"/>
  <c r="CH62" i="5"/>
  <c r="CF63" i="5"/>
  <c r="CG63" i="5"/>
  <c r="CH63" i="5"/>
  <c r="CF64" i="5"/>
  <c r="CG64" i="5"/>
  <c r="CH64" i="5"/>
  <c r="CF65" i="5"/>
  <c r="CG65" i="5"/>
  <c r="CH65" i="5"/>
  <c r="CF66" i="5"/>
  <c r="CG66" i="5"/>
  <c r="CH66" i="5"/>
  <c r="CF67" i="5"/>
  <c r="CG67" i="5"/>
  <c r="CH67" i="5"/>
  <c r="CF68" i="5"/>
  <c r="CG68" i="5"/>
  <c r="CH68" i="5"/>
  <c r="CF69" i="5"/>
  <c r="CG69" i="5"/>
  <c r="CH69" i="5"/>
  <c r="CF70" i="5"/>
  <c r="CG70" i="5"/>
  <c r="CH70" i="5"/>
  <c r="CF71" i="5"/>
  <c r="CG71" i="5"/>
  <c r="CH71" i="5"/>
  <c r="CF72" i="5"/>
  <c r="CG72" i="5"/>
  <c r="CH72" i="5"/>
  <c r="CF73" i="5"/>
  <c r="CG73" i="5"/>
  <c r="CH73" i="5"/>
  <c r="CF74" i="5"/>
  <c r="CG74" i="5"/>
  <c r="CH74" i="5"/>
  <c r="CF75" i="5"/>
  <c r="CG75" i="5"/>
  <c r="CH75" i="5"/>
  <c r="CF76" i="5"/>
  <c r="CG76" i="5"/>
  <c r="CH76" i="5"/>
  <c r="CF77" i="5"/>
  <c r="CG77" i="5"/>
  <c r="CH77" i="5"/>
  <c r="CF78" i="5"/>
  <c r="CG78" i="5"/>
  <c r="CH78" i="5"/>
  <c r="CF79" i="5"/>
  <c r="CG79" i="5"/>
  <c r="CH79" i="5"/>
  <c r="CF80" i="5"/>
  <c r="CG80" i="5"/>
  <c r="CH80" i="5"/>
  <c r="CF81" i="5"/>
  <c r="CG81" i="5"/>
  <c r="CH81" i="5"/>
  <c r="CF83" i="5"/>
  <c r="CG83" i="5"/>
  <c r="CH83" i="5"/>
  <c r="CF84" i="5"/>
  <c r="CG84" i="5"/>
  <c r="CH84" i="5"/>
  <c r="CF85" i="5"/>
  <c r="CG85" i="5"/>
  <c r="CH85" i="5"/>
  <c r="CH30" i="5"/>
  <c r="CG30" i="5"/>
  <c r="CF30" i="5"/>
  <c r="BR31" i="5"/>
  <c r="BS31" i="5"/>
  <c r="BT31" i="5"/>
  <c r="BR32" i="5"/>
  <c r="BS32" i="5"/>
  <c r="BT32" i="5"/>
  <c r="BR33" i="5"/>
  <c r="BS33" i="5"/>
  <c r="BT33" i="5"/>
  <c r="BR34" i="5"/>
  <c r="BS34" i="5"/>
  <c r="BT34" i="5"/>
  <c r="BR35" i="5"/>
  <c r="BS35" i="5"/>
  <c r="BT35" i="5"/>
  <c r="BR36" i="5"/>
  <c r="BS36" i="5"/>
  <c r="BT36" i="5"/>
  <c r="BR37" i="5"/>
  <c r="BS37" i="5"/>
  <c r="BT37" i="5"/>
  <c r="BR38" i="5"/>
  <c r="BS38" i="5"/>
  <c r="BT38" i="5"/>
  <c r="BR39" i="5"/>
  <c r="BS39" i="5"/>
  <c r="BT39" i="5"/>
  <c r="BR40" i="5"/>
  <c r="BS40" i="5"/>
  <c r="BT40" i="5"/>
  <c r="BS41" i="5"/>
  <c r="BT41" i="5"/>
  <c r="BR42" i="5"/>
  <c r="BS42" i="5"/>
  <c r="BT42" i="5"/>
  <c r="BR43" i="5"/>
  <c r="BS43" i="5"/>
  <c r="BT43" i="5"/>
  <c r="BR44" i="5"/>
  <c r="BS44" i="5"/>
  <c r="BT44" i="5"/>
  <c r="BT45" i="5"/>
  <c r="BS46" i="5"/>
  <c r="BT46" i="5"/>
  <c r="BS47" i="5"/>
  <c r="BT47" i="5"/>
  <c r="BS48" i="5"/>
  <c r="BT48" i="5"/>
  <c r="BR49" i="5"/>
  <c r="BS49" i="5"/>
  <c r="BT49" i="5"/>
  <c r="BR50" i="5"/>
  <c r="BS50" i="5"/>
  <c r="BT50" i="5"/>
  <c r="BR51" i="5"/>
  <c r="BS51" i="5"/>
  <c r="BT51" i="5"/>
  <c r="BR52" i="5"/>
  <c r="BS52" i="5"/>
  <c r="BT52" i="5"/>
  <c r="BR53" i="5"/>
  <c r="BS53" i="5"/>
  <c r="BT53" i="5"/>
  <c r="BR54" i="5"/>
  <c r="BS54" i="5"/>
  <c r="BT54" i="5"/>
  <c r="BR55" i="5"/>
  <c r="BS55" i="5"/>
  <c r="BT55" i="5"/>
  <c r="BR56" i="5"/>
  <c r="BS56" i="5"/>
  <c r="BT56" i="5"/>
  <c r="BR57" i="5"/>
  <c r="BS57" i="5"/>
  <c r="BT57" i="5"/>
  <c r="BR58" i="5"/>
  <c r="BS58" i="5"/>
  <c r="BT58" i="5"/>
  <c r="BR59" i="5"/>
  <c r="BS59" i="5"/>
  <c r="BT59" i="5"/>
  <c r="BR60" i="5"/>
  <c r="BS60" i="5"/>
  <c r="BT60" i="5"/>
  <c r="BR61" i="5"/>
  <c r="BS61" i="5"/>
  <c r="BT61" i="5"/>
  <c r="BR62" i="5"/>
  <c r="BS62" i="5"/>
  <c r="BT62" i="5"/>
  <c r="BR63" i="5"/>
  <c r="BS63" i="5"/>
  <c r="BT63" i="5"/>
  <c r="BR64" i="5"/>
  <c r="BS64" i="5"/>
  <c r="BT64" i="5"/>
  <c r="BR65" i="5"/>
  <c r="BS65" i="5"/>
  <c r="BT65" i="5"/>
  <c r="BR66" i="5"/>
  <c r="BS66" i="5"/>
  <c r="BT66" i="5"/>
  <c r="BR67" i="5"/>
  <c r="BS67" i="5"/>
  <c r="BT67" i="5"/>
  <c r="BR68" i="5"/>
  <c r="BS68" i="5"/>
  <c r="BT68" i="5"/>
  <c r="BR69" i="5"/>
  <c r="BS69" i="5"/>
  <c r="BT69" i="5"/>
  <c r="BR70" i="5"/>
  <c r="BS70" i="5"/>
  <c r="BT70" i="5"/>
  <c r="BR71" i="5"/>
  <c r="BS71" i="5"/>
  <c r="BT71" i="5"/>
  <c r="BR72" i="5"/>
  <c r="BS72" i="5"/>
  <c r="BT72" i="5"/>
  <c r="BR73" i="5"/>
  <c r="BS73" i="5"/>
  <c r="BT73" i="5"/>
  <c r="BR74" i="5"/>
  <c r="BS74" i="5"/>
  <c r="BT74" i="5"/>
  <c r="BR75" i="5"/>
  <c r="BS75" i="5"/>
  <c r="BT75" i="5"/>
  <c r="BR76" i="5"/>
  <c r="BS76" i="5"/>
  <c r="BT76" i="5"/>
  <c r="BR77" i="5"/>
  <c r="BS77" i="5"/>
  <c r="BT77" i="5"/>
  <c r="BR78" i="5"/>
  <c r="BS78" i="5"/>
  <c r="BT78" i="5"/>
  <c r="BR79" i="5"/>
  <c r="BS79" i="5"/>
  <c r="BT79" i="5"/>
  <c r="BR80" i="5"/>
  <c r="BS80" i="5"/>
  <c r="BT80" i="5"/>
  <c r="BR81" i="5"/>
  <c r="BS81" i="5"/>
  <c r="BT81" i="5"/>
  <c r="BR83" i="5"/>
  <c r="BS83" i="5"/>
  <c r="BT83" i="5"/>
  <c r="BR84" i="5"/>
  <c r="BS84" i="5"/>
  <c r="BT84" i="5"/>
  <c r="BR85" i="5"/>
  <c r="BS85" i="5"/>
  <c r="BT85" i="5"/>
  <c r="BT30" i="5"/>
  <c r="BS30" i="5"/>
  <c r="BR30" i="5"/>
  <c r="BD31" i="5"/>
  <c r="BE31" i="5"/>
  <c r="BF31" i="5"/>
  <c r="BD32" i="5"/>
  <c r="BE32" i="5"/>
  <c r="BF32" i="5"/>
  <c r="BD33" i="5"/>
  <c r="BE33" i="5"/>
  <c r="BF33" i="5"/>
  <c r="BD34" i="5"/>
  <c r="BE34" i="5"/>
  <c r="BF34" i="5"/>
  <c r="BD35" i="5"/>
  <c r="BE35" i="5"/>
  <c r="BF35" i="5"/>
  <c r="BD36" i="5"/>
  <c r="BE36" i="5"/>
  <c r="BF36" i="5"/>
  <c r="BD37" i="5"/>
  <c r="BE37" i="5"/>
  <c r="BF37" i="5"/>
  <c r="BD38" i="5"/>
  <c r="BE38" i="5"/>
  <c r="BF38" i="5"/>
  <c r="BD39" i="5"/>
  <c r="BE39" i="5"/>
  <c r="BF39" i="5"/>
  <c r="BD40" i="5"/>
  <c r="BE40" i="5"/>
  <c r="BF40" i="5"/>
  <c r="BD41" i="5"/>
  <c r="BE41" i="5"/>
  <c r="BF41" i="5"/>
  <c r="BD42" i="5"/>
  <c r="BE42" i="5"/>
  <c r="BF42" i="5"/>
  <c r="BD43" i="5"/>
  <c r="BE43" i="5"/>
  <c r="BF43" i="5"/>
  <c r="BD44" i="5"/>
  <c r="BE44" i="5"/>
  <c r="BF44" i="5"/>
  <c r="BE45" i="5"/>
  <c r="BF45" i="5"/>
  <c r="BE46" i="5"/>
  <c r="BF46" i="5"/>
  <c r="BE47" i="5"/>
  <c r="BF47" i="5"/>
  <c r="BE48" i="5"/>
  <c r="BF48" i="5"/>
  <c r="BE49" i="5"/>
  <c r="BF49" i="5"/>
  <c r="BE50" i="5"/>
  <c r="BF50" i="5"/>
  <c r="BE51" i="5"/>
  <c r="BF51" i="5"/>
  <c r="BE52" i="5"/>
  <c r="BF52" i="5"/>
  <c r="BE53" i="5"/>
  <c r="BF53" i="5"/>
  <c r="BE54" i="5"/>
  <c r="BF54" i="5"/>
  <c r="BE55" i="5"/>
  <c r="BF55" i="5"/>
  <c r="BE56" i="5"/>
  <c r="BF56" i="5"/>
  <c r="BE57" i="5"/>
  <c r="BF57" i="5"/>
  <c r="BE58" i="5"/>
  <c r="BF58" i="5"/>
  <c r="BE59" i="5"/>
  <c r="BF59" i="5"/>
  <c r="BD60" i="5"/>
  <c r="BF60" i="5"/>
  <c r="BD61" i="5"/>
  <c r="BF61" i="5"/>
  <c r="BD62" i="5"/>
  <c r="BF62" i="5"/>
  <c r="BD63" i="5"/>
  <c r="BF63" i="5"/>
  <c r="BD64" i="5"/>
  <c r="BF64" i="5"/>
  <c r="BD65" i="5"/>
  <c r="BF65" i="5"/>
  <c r="BD66" i="5"/>
  <c r="BF66" i="5"/>
  <c r="BD67" i="5"/>
  <c r="BF67" i="5"/>
  <c r="BF68" i="5"/>
  <c r="BD69" i="5"/>
  <c r="BF69" i="5"/>
  <c r="BD70" i="5"/>
  <c r="BF70" i="5"/>
  <c r="BD71" i="5"/>
  <c r="BF71" i="5"/>
  <c r="BD72" i="5"/>
  <c r="BF72" i="5"/>
  <c r="BD73" i="5"/>
  <c r="BF73" i="5"/>
  <c r="BD74" i="5"/>
  <c r="BF74" i="5"/>
  <c r="BD75" i="5"/>
  <c r="BE75" i="5"/>
  <c r="BD76" i="5"/>
  <c r="BE76" i="5"/>
  <c r="BD77" i="5"/>
  <c r="BE77" i="5"/>
  <c r="BD78" i="5"/>
  <c r="BE78" i="5"/>
  <c r="BD79" i="5"/>
  <c r="BE79" i="5"/>
  <c r="BF79" i="5"/>
  <c r="BD80" i="5"/>
  <c r="BE80" i="5"/>
  <c r="BF80" i="5"/>
  <c r="BD81" i="5"/>
  <c r="BE81" i="5"/>
  <c r="BF81" i="5"/>
  <c r="BD83" i="5"/>
  <c r="BE83" i="5"/>
  <c r="BF83" i="5"/>
  <c r="BD84" i="5"/>
  <c r="BE84" i="5"/>
  <c r="BF84" i="5"/>
  <c r="BD85" i="5"/>
  <c r="BE85" i="5"/>
  <c r="BF85" i="5"/>
  <c r="BF30" i="5"/>
  <c r="BE30" i="5"/>
  <c r="BD30" i="5"/>
  <c r="AO31" i="5"/>
  <c r="AP31" i="5"/>
  <c r="AQ31" i="5"/>
  <c r="AO32" i="5"/>
  <c r="AP32" i="5"/>
  <c r="AQ32" i="5"/>
  <c r="AO33" i="5"/>
  <c r="AP33" i="5"/>
  <c r="AQ33" i="5"/>
  <c r="AO34" i="5"/>
  <c r="AP34" i="5"/>
  <c r="AQ34" i="5"/>
  <c r="AO35" i="5"/>
  <c r="AP35" i="5"/>
  <c r="AQ35" i="5"/>
  <c r="AO36" i="5"/>
  <c r="AP36" i="5"/>
  <c r="AQ36" i="5"/>
  <c r="AO37" i="5"/>
  <c r="AP37" i="5"/>
  <c r="AQ37" i="5"/>
  <c r="AO38" i="5"/>
  <c r="AP38" i="5"/>
  <c r="AQ38" i="5"/>
  <c r="AO39" i="5"/>
  <c r="AP39" i="5"/>
  <c r="AQ39" i="5"/>
  <c r="AO40" i="5"/>
  <c r="AP40" i="5"/>
  <c r="AQ40" i="5"/>
  <c r="AO41" i="5"/>
  <c r="AP41" i="5"/>
  <c r="AQ41" i="5"/>
  <c r="AO42" i="5"/>
  <c r="AP42" i="5"/>
  <c r="AQ42" i="5"/>
  <c r="AO43" i="5"/>
  <c r="AP43" i="5"/>
  <c r="AQ43" i="5"/>
  <c r="AO44" i="5"/>
  <c r="AP44" i="5"/>
  <c r="AQ44" i="5"/>
  <c r="AP45" i="5"/>
  <c r="AQ45" i="5"/>
  <c r="AP46" i="5"/>
  <c r="AQ46" i="5"/>
  <c r="AP47" i="5"/>
  <c r="AQ47" i="5"/>
  <c r="AP48" i="5"/>
  <c r="AQ48" i="5"/>
  <c r="AP49" i="5"/>
  <c r="AQ49" i="5"/>
  <c r="AP50" i="5"/>
  <c r="AQ50" i="5"/>
  <c r="AP51" i="5"/>
  <c r="AQ51" i="5"/>
  <c r="AO52" i="5"/>
  <c r="AP52" i="5"/>
  <c r="AQ52" i="5"/>
  <c r="AP53" i="5"/>
  <c r="AQ53" i="5"/>
  <c r="AO54" i="5"/>
  <c r="AP54" i="5"/>
  <c r="AQ54" i="5"/>
  <c r="AO55" i="5"/>
  <c r="AP55" i="5"/>
  <c r="AQ55" i="5"/>
  <c r="AO56" i="5"/>
  <c r="AP56" i="5"/>
  <c r="AQ56" i="5"/>
  <c r="AO57" i="5"/>
  <c r="AP57" i="5"/>
  <c r="AQ57" i="5"/>
  <c r="AO58" i="5"/>
  <c r="AP58" i="5"/>
  <c r="AQ58" i="5"/>
  <c r="AO59" i="5"/>
  <c r="AP59" i="5"/>
  <c r="AQ59" i="5"/>
  <c r="AO60" i="5"/>
  <c r="AP60" i="5"/>
  <c r="AQ60" i="5"/>
  <c r="AO61" i="5"/>
  <c r="AP61" i="5"/>
  <c r="AQ61" i="5"/>
  <c r="AO62" i="5"/>
  <c r="AP62" i="5"/>
  <c r="AQ62" i="5"/>
  <c r="AO63" i="5"/>
  <c r="AP63" i="5"/>
  <c r="AQ63" i="5"/>
  <c r="AO64" i="5"/>
  <c r="AP64" i="5"/>
  <c r="AQ64" i="5"/>
  <c r="AO65" i="5"/>
  <c r="AP65" i="5"/>
  <c r="AQ65" i="5"/>
  <c r="AO66" i="5"/>
  <c r="AP66" i="5"/>
  <c r="AQ66" i="5"/>
  <c r="AO67" i="5"/>
  <c r="AP67" i="5"/>
  <c r="AQ67" i="5"/>
  <c r="AO68" i="5"/>
  <c r="AP68" i="5"/>
  <c r="AQ68" i="5"/>
  <c r="AO69" i="5"/>
  <c r="AP69" i="5"/>
  <c r="AQ69" i="5"/>
  <c r="AO70" i="5"/>
  <c r="AP70" i="5"/>
  <c r="AQ70" i="5"/>
  <c r="AO71" i="5"/>
  <c r="AP71" i="5"/>
  <c r="AQ71" i="5"/>
  <c r="AO72" i="5"/>
  <c r="AP72" i="5"/>
  <c r="AQ72" i="5"/>
  <c r="AO73" i="5"/>
  <c r="AP73" i="5"/>
  <c r="AQ73" i="5"/>
  <c r="AO74" i="5"/>
  <c r="AP74" i="5"/>
  <c r="AQ74" i="5"/>
  <c r="AO75" i="5"/>
  <c r="AP75" i="5"/>
  <c r="AQ75" i="5"/>
  <c r="AO76" i="5"/>
  <c r="AP76" i="5"/>
  <c r="AQ76" i="5"/>
  <c r="AO77" i="5"/>
  <c r="AP77" i="5"/>
  <c r="AQ77" i="5"/>
  <c r="AO78" i="5"/>
  <c r="AP78" i="5"/>
  <c r="AQ78" i="5"/>
  <c r="AO79" i="5"/>
  <c r="AP79" i="5"/>
  <c r="AQ79" i="5"/>
  <c r="AO80" i="5"/>
  <c r="AP80" i="5"/>
  <c r="AQ80" i="5"/>
  <c r="AO81" i="5"/>
  <c r="AP81" i="5"/>
  <c r="AQ81" i="5"/>
  <c r="AO83" i="5"/>
  <c r="AP83" i="5"/>
  <c r="AQ83" i="5"/>
  <c r="AO84" i="5"/>
  <c r="AP84" i="5"/>
  <c r="AQ84" i="5"/>
  <c r="AO85" i="5"/>
  <c r="AP85" i="5"/>
  <c r="AQ85" i="5"/>
  <c r="AQ30" i="5"/>
  <c r="AP30" i="5"/>
  <c r="AO30" i="5"/>
  <c r="Y31" i="5"/>
  <c r="Z31" i="5"/>
  <c r="AA31" i="5"/>
  <c r="Y32" i="5"/>
  <c r="Z32" i="5"/>
  <c r="AA32" i="5"/>
  <c r="Y33" i="5"/>
  <c r="Z33" i="5"/>
  <c r="AA33" i="5"/>
  <c r="Y34" i="5"/>
  <c r="Z34" i="5"/>
  <c r="AA34" i="5"/>
  <c r="Y35" i="5"/>
  <c r="Z35" i="5"/>
  <c r="AA35" i="5"/>
  <c r="Y36" i="5"/>
  <c r="Z36" i="5"/>
  <c r="AA36" i="5"/>
  <c r="Y37" i="5"/>
  <c r="Z37" i="5"/>
  <c r="AA37" i="5"/>
  <c r="Y38" i="5"/>
  <c r="Z38" i="5"/>
  <c r="AA38" i="5"/>
  <c r="Y39" i="5"/>
  <c r="Z39" i="5"/>
  <c r="AA39" i="5"/>
  <c r="Y40" i="5"/>
  <c r="Z40" i="5"/>
  <c r="AA40" i="5"/>
  <c r="Y41" i="5"/>
  <c r="Z41" i="5"/>
  <c r="AA41" i="5"/>
  <c r="Y42" i="5"/>
  <c r="Z42" i="5"/>
  <c r="AA42" i="5"/>
  <c r="Y43" i="5"/>
  <c r="Z43" i="5"/>
  <c r="AA43" i="5"/>
  <c r="Y44" i="5"/>
  <c r="Z44" i="5"/>
  <c r="AA44" i="5"/>
  <c r="Y45" i="5"/>
  <c r="Z45" i="5"/>
  <c r="AA45" i="5"/>
  <c r="Y46" i="5"/>
  <c r="Z46" i="5"/>
  <c r="AA46" i="5"/>
  <c r="Y47" i="5"/>
  <c r="Z47" i="5"/>
  <c r="AA47" i="5"/>
  <c r="Y48" i="5"/>
  <c r="Z48" i="5"/>
  <c r="AA48" i="5"/>
  <c r="Y49" i="5"/>
  <c r="Z49" i="5"/>
  <c r="AA49" i="5"/>
  <c r="Y50" i="5"/>
  <c r="Z50" i="5"/>
  <c r="AA50" i="5"/>
  <c r="Y51" i="5"/>
  <c r="Z51" i="5"/>
  <c r="AA51" i="5"/>
  <c r="Y52" i="5"/>
  <c r="Z52" i="5"/>
  <c r="AA52" i="5"/>
  <c r="Y53" i="5"/>
  <c r="Z53" i="5"/>
  <c r="AA53" i="5"/>
  <c r="Y54" i="5"/>
  <c r="Z54" i="5"/>
  <c r="AA54" i="5"/>
  <c r="Y55" i="5"/>
  <c r="Z55" i="5"/>
  <c r="AA55" i="5"/>
  <c r="Y56" i="5"/>
  <c r="Z56" i="5"/>
  <c r="AA56" i="5"/>
  <c r="Y57" i="5"/>
  <c r="Z57" i="5"/>
  <c r="AA57" i="5"/>
  <c r="Y58" i="5"/>
  <c r="Z58" i="5"/>
  <c r="AA58" i="5"/>
  <c r="Y59" i="5"/>
  <c r="Z59" i="5"/>
  <c r="AA59" i="5"/>
  <c r="Y60" i="5"/>
  <c r="Z60" i="5"/>
  <c r="AA60" i="5"/>
  <c r="Y61" i="5"/>
  <c r="Z61" i="5"/>
  <c r="AA61" i="5"/>
  <c r="Y62" i="5"/>
  <c r="Z62" i="5"/>
  <c r="AA62" i="5"/>
  <c r="Y63" i="5"/>
  <c r="Z63" i="5"/>
  <c r="AA63" i="5"/>
  <c r="Y64" i="5"/>
  <c r="Z64" i="5"/>
  <c r="AA64" i="5"/>
  <c r="Y65" i="5"/>
  <c r="Z65" i="5"/>
  <c r="AA65" i="5"/>
  <c r="Y66" i="5"/>
  <c r="Z66" i="5"/>
  <c r="AA66" i="5"/>
  <c r="Y67" i="5"/>
  <c r="Z67" i="5"/>
  <c r="AA67" i="5"/>
  <c r="Y68" i="5"/>
  <c r="Z68" i="5"/>
  <c r="AA68" i="5"/>
  <c r="Y69" i="5"/>
  <c r="Z69" i="5"/>
  <c r="AA69" i="5"/>
  <c r="Y70" i="5"/>
  <c r="Z70" i="5"/>
  <c r="AA70" i="5"/>
  <c r="Y71" i="5"/>
  <c r="Z71" i="5"/>
  <c r="AA71" i="5"/>
  <c r="Y72" i="5"/>
  <c r="Z72" i="5"/>
  <c r="AA72" i="5"/>
  <c r="Y73" i="5"/>
  <c r="Z73" i="5"/>
  <c r="AA73" i="5"/>
  <c r="Y74" i="5"/>
  <c r="Z74" i="5"/>
  <c r="AA74" i="5"/>
  <c r="Y75" i="5"/>
  <c r="Z75" i="5"/>
  <c r="AA75" i="5"/>
  <c r="Y76" i="5"/>
  <c r="Z76" i="5"/>
  <c r="AA76" i="5"/>
  <c r="Y77" i="5"/>
  <c r="Z77" i="5"/>
  <c r="AA77" i="5"/>
  <c r="Y78" i="5"/>
  <c r="Z78" i="5"/>
  <c r="AA78" i="5"/>
  <c r="Y79" i="5"/>
  <c r="Z79" i="5"/>
  <c r="AA79" i="5"/>
  <c r="Y80" i="5"/>
  <c r="Z80" i="5"/>
  <c r="AA80" i="5"/>
  <c r="Y81" i="5"/>
  <c r="Z81" i="5"/>
  <c r="AA81" i="5"/>
  <c r="Y83" i="5"/>
  <c r="Z83" i="5"/>
  <c r="AA83" i="5"/>
  <c r="Y84" i="5"/>
  <c r="Z84" i="5"/>
  <c r="AA84" i="5"/>
  <c r="Y85" i="5"/>
  <c r="Z85" i="5"/>
  <c r="AA85" i="5"/>
  <c r="Y30" i="5"/>
  <c r="CT7" i="5"/>
  <c r="CU7" i="5"/>
  <c r="CV7" i="5"/>
  <c r="CU8" i="5"/>
  <c r="CV8" i="5"/>
  <c r="CT9" i="5"/>
  <c r="CU9" i="5"/>
  <c r="CV9" i="5"/>
  <c r="CT10" i="5"/>
  <c r="CU10" i="5"/>
  <c r="CV10" i="5"/>
  <c r="CT11" i="5"/>
  <c r="CU11" i="5"/>
  <c r="CV11" i="5"/>
  <c r="CT12" i="5"/>
  <c r="CV12" i="5"/>
  <c r="CU13" i="5"/>
  <c r="CV13" i="5"/>
  <c r="CT14" i="5"/>
  <c r="CU14" i="5"/>
  <c r="CV14" i="5"/>
  <c r="CU15" i="5"/>
  <c r="CV15" i="5"/>
  <c r="CT16" i="5"/>
  <c r="CV16" i="5"/>
  <c r="CU17" i="5"/>
  <c r="CV17" i="5"/>
  <c r="CU18" i="5"/>
  <c r="CV18" i="5"/>
  <c r="CU19" i="5"/>
  <c r="CV19" i="5"/>
  <c r="CT20" i="5"/>
  <c r="CU20" i="5"/>
  <c r="CV20" i="5"/>
  <c r="CT21" i="5"/>
  <c r="CV21" i="5"/>
  <c r="CT22" i="5"/>
  <c r="CU22" i="5"/>
  <c r="CV22" i="5"/>
  <c r="CT23" i="5"/>
  <c r="CU23" i="5"/>
  <c r="CV23" i="5"/>
  <c r="CU27" i="5"/>
  <c r="CV27" i="5"/>
  <c r="CT28" i="5"/>
  <c r="CU28" i="5"/>
  <c r="CV28" i="5"/>
  <c r="CV6" i="5"/>
  <c r="CU6" i="5"/>
  <c r="CG7" i="5"/>
  <c r="CH7" i="5"/>
  <c r="CF8" i="5"/>
  <c r="CG8" i="5"/>
  <c r="CH8" i="5"/>
  <c r="CG9" i="5"/>
  <c r="CH9" i="5"/>
  <c r="CF10" i="5"/>
  <c r="CG10" i="5"/>
  <c r="CH10" i="5"/>
  <c r="CG11" i="5"/>
  <c r="CH11" i="5"/>
  <c r="CH12" i="5"/>
  <c r="CG13" i="5"/>
  <c r="CH13" i="5"/>
  <c r="CG14" i="5"/>
  <c r="CH14" i="5"/>
  <c r="CF15" i="5"/>
  <c r="CH15" i="5"/>
  <c r="CF16" i="5"/>
  <c r="CH16" i="5"/>
  <c r="CG17" i="5"/>
  <c r="CH17" i="5"/>
  <c r="CH18" i="5"/>
  <c r="CG19" i="5"/>
  <c r="CH19" i="5"/>
  <c r="CF20" i="5"/>
  <c r="CG20" i="5"/>
  <c r="CH20" i="5"/>
  <c r="CF21" i="5"/>
  <c r="CG21" i="5"/>
  <c r="CH21" i="5"/>
  <c r="CF22" i="5"/>
  <c r="CG22" i="5"/>
  <c r="CH22" i="5"/>
  <c r="CG23" i="5"/>
  <c r="CH23" i="5"/>
  <c r="CF27" i="5"/>
  <c r="CG27" i="5"/>
  <c r="CH27" i="5"/>
  <c r="CF28" i="5"/>
  <c r="CG28" i="5"/>
  <c r="CH28" i="5"/>
  <c r="CH6" i="5"/>
  <c r="CG6" i="5"/>
  <c r="BS7" i="5"/>
  <c r="BT7" i="5"/>
  <c r="BS8" i="5"/>
  <c r="BT8" i="5"/>
  <c r="BS9" i="5"/>
  <c r="BT9" i="5"/>
  <c r="BS10" i="5"/>
  <c r="BT10" i="5"/>
  <c r="BS11" i="5"/>
  <c r="BT11" i="5"/>
  <c r="BT12" i="5"/>
  <c r="BS13" i="5"/>
  <c r="BT13" i="5"/>
  <c r="BS14" i="5"/>
  <c r="BT14" i="5"/>
  <c r="BS15" i="5"/>
  <c r="BT15" i="5"/>
  <c r="BR16" i="5"/>
  <c r="BT16" i="5"/>
  <c r="BR17" i="5"/>
  <c r="BT17" i="5"/>
  <c r="BR18" i="5"/>
  <c r="BT18" i="5"/>
  <c r="BR19" i="5"/>
  <c r="BS19" i="5"/>
  <c r="BT19" i="5"/>
  <c r="BT20" i="5"/>
  <c r="BS21" i="5"/>
  <c r="BT21" i="5"/>
  <c r="BS22" i="5"/>
  <c r="BT22" i="5"/>
  <c r="BS23" i="5"/>
  <c r="BT23" i="5"/>
  <c r="BR27" i="5"/>
  <c r="BS27" i="5"/>
  <c r="BT27" i="5"/>
  <c r="BR28" i="5"/>
  <c r="BS28" i="5"/>
  <c r="BT28" i="5"/>
  <c r="BT6" i="5"/>
  <c r="BS6" i="5"/>
  <c r="BE7" i="5"/>
  <c r="BF7" i="5"/>
  <c r="BD8" i="5"/>
  <c r="BE8" i="5"/>
  <c r="BF8" i="5"/>
  <c r="BD9" i="5"/>
  <c r="BE9" i="5"/>
  <c r="BF9" i="5"/>
  <c r="BD10" i="5"/>
  <c r="BE10" i="5"/>
  <c r="BF10" i="5"/>
  <c r="BF11" i="5"/>
  <c r="BE12" i="5"/>
  <c r="BF12" i="5"/>
  <c r="BE13" i="5"/>
  <c r="BF13" i="5"/>
  <c r="BE14" i="5"/>
  <c r="BF14" i="5"/>
  <c r="BE15" i="5"/>
  <c r="BF15" i="5"/>
  <c r="BD16" i="5"/>
  <c r="BF16" i="5"/>
  <c r="BD17" i="5"/>
  <c r="BF17" i="5"/>
  <c r="BF18" i="5"/>
  <c r="BF19" i="5"/>
  <c r="BE20" i="5"/>
  <c r="BF20" i="5"/>
  <c r="BD21" i="5"/>
  <c r="BE21" i="5"/>
  <c r="BF21" i="5"/>
  <c r="BE22" i="5"/>
  <c r="BF22" i="5"/>
  <c r="BD23" i="5"/>
  <c r="BE23" i="5"/>
  <c r="BF23" i="5"/>
  <c r="BD27" i="5"/>
  <c r="BE27" i="5"/>
  <c r="BF27" i="5"/>
  <c r="BD28" i="5"/>
  <c r="BE28" i="5"/>
  <c r="BF28" i="5"/>
  <c r="BF6" i="5"/>
  <c r="BE6" i="5"/>
  <c r="AO7" i="5"/>
  <c r="AP7" i="5"/>
  <c r="AQ7" i="5"/>
  <c r="AP8" i="5"/>
  <c r="AQ8" i="5"/>
  <c r="AP9" i="5"/>
  <c r="AQ9" i="5"/>
  <c r="AP10" i="5"/>
  <c r="AQ10" i="5"/>
  <c r="AP11" i="5"/>
  <c r="AQ11" i="5"/>
  <c r="AP12" i="5"/>
  <c r="AQ12" i="5"/>
  <c r="AP13" i="5"/>
  <c r="AQ13" i="5"/>
  <c r="AP14" i="5"/>
  <c r="AQ14" i="5"/>
  <c r="AP15" i="5"/>
  <c r="AQ15" i="5"/>
  <c r="AP16" i="5"/>
  <c r="AQ16" i="5"/>
  <c r="AO17" i="5"/>
  <c r="AP17" i="5"/>
  <c r="AQ17" i="5"/>
  <c r="AP18" i="5"/>
  <c r="AQ18" i="5"/>
  <c r="AP19" i="5"/>
  <c r="AQ19" i="5"/>
  <c r="AP20" i="5"/>
  <c r="AQ20" i="5"/>
  <c r="AO21" i="5"/>
  <c r="AQ21" i="5"/>
  <c r="AO22" i="5"/>
  <c r="AQ22" i="5"/>
  <c r="AO23" i="5"/>
  <c r="AP23" i="5"/>
  <c r="AQ23" i="5"/>
  <c r="AO27" i="5"/>
  <c r="AP27" i="5"/>
  <c r="AQ27" i="5"/>
  <c r="AO28" i="5"/>
  <c r="AP28" i="5"/>
  <c r="AQ28" i="5"/>
  <c r="AQ6" i="5"/>
  <c r="AP6" i="5"/>
  <c r="BR6" i="5"/>
  <c r="BD6" i="5"/>
  <c r="AA30" i="5"/>
  <c r="Z30" i="5"/>
  <c r="AA8" i="5" l="1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7" i="5"/>
  <c r="AA28" i="5"/>
  <c r="AA6" i="5"/>
  <c r="AA7" i="5"/>
  <c r="Z8" i="5"/>
  <c r="Z9" i="5"/>
  <c r="Z10" i="5"/>
  <c r="Z11" i="5"/>
  <c r="Z12" i="5"/>
  <c r="Z13" i="5"/>
  <c r="Z14" i="5"/>
  <c r="Z15" i="5"/>
  <c r="Z18" i="5"/>
  <c r="Z19" i="5"/>
  <c r="Z21" i="5"/>
  <c r="Z22" i="5"/>
  <c r="Z27" i="5"/>
  <c r="Z28" i="5"/>
  <c r="Z7" i="5"/>
  <c r="Y7" i="5"/>
  <c r="Y9" i="5"/>
  <c r="Y10" i="5"/>
  <c r="Y16" i="5"/>
  <c r="Y17" i="5"/>
  <c r="Y19" i="5"/>
  <c r="Y20" i="5"/>
  <c r="Y21" i="5"/>
  <c r="Y22" i="5"/>
  <c r="Y23" i="5"/>
  <c r="Y27" i="5"/>
  <c r="Y28" i="5"/>
  <c r="N7" i="5" l="1"/>
  <c r="N8" i="5"/>
  <c r="N9" i="5"/>
  <c r="N10" i="5"/>
  <c r="N11" i="5"/>
  <c r="N12" i="5"/>
  <c r="N13" i="5"/>
  <c r="X13" i="5" s="1"/>
  <c r="N14" i="5"/>
  <c r="X14" i="5" s="1"/>
  <c r="N15" i="5"/>
  <c r="X15" i="5" s="1"/>
  <c r="N16" i="5"/>
  <c r="X16" i="5" s="1"/>
  <c r="N17" i="5"/>
  <c r="X17" i="5" s="1"/>
  <c r="N18" i="5"/>
  <c r="X18" i="5" s="1"/>
  <c r="N19" i="5"/>
  <c r="X19" i="5" s="1"/>
  <c r="N20" i="5"/>
  <c r="X20" i="5" s="1"/>
  <c r="N21" i="5"/>
  <c r="X21" i="5" s="1"/>
  <c r="N22" i="5"/>
  <c r="X22" i="5" s="1"/>
  <c r="N23" i="5"/>
  <c r="X23" i="5" s="1"/>
  <c r="N27" i="5"/>
  <c r="X27" i="5" s="1"/>
  <c r="N28" i="5"/>
  <c r="V28" i="5" s="1"/>
  <c r="N29" i="5"/>
  <c r="V29" i="5" s="1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T60" i="5" s="1"/>
  <c r="N61" i="5"/>
  <c r="T61" i="5" s="1"/>
  <c r="N62" i="5"/>
  <c r="T62" i="5" s="1"/>
  <c r="N63" i="5"/>
  <c r="T63" i="5" s="1"/>
  <c r="N64" i="5"/>
  <c r="T64" i="5" s="1"/>
  <c r="N65" i="5"/>
  <c r="T65" i="5" s="1"/>
  <c r="N66" i="5"/>
  <c r="T66" i="5" s="1"/>
  <c r="N67" i="5"/>
  <c r="T67" i="5" s="1"/>
  <c r="N68" i="5"/>
  <c r="T68" i="5" s="1"/>
  <c r="N69" i="5"/>
  <c r="T69" i="5" s="1"/>
  <c r="N70" i="5"/>
  <c r="T70" i="5" s="1"/>
  <c r="N71" i="5"/>
  <c r="T71" i="5" s="1"/>
  <c r="N72" i="5"/>
  <c r="T72" i="5" s="1"/>
  <c r="N73" i="5"/>
  <c r="T73" i="5" s="1"/>
  <c r="N74" i="5"/>
  <c r="T74" i="5" s="1"/>
  <c r="N75" i="5"/>
  <c r="U75" i="5" s="1"/>
  <c r="N76" i="5"/>
  <c r="U76" i="5" s="1"/>
  <c r="N77" i="5"/>
  <c r="U77" i="5" s="1"/>
  <c r="N78" i="5"/>
  <c r="U78" i="5" s="1"/>
  <c r="N79" i="5"/>
  <c r="U79" i="5" s="1"/>
  <c r="N80" i="5"/>
  <c r="U80" i="5" s="1"/>
  <c r="N81" i="5"/>
  <c r="U81" i="5" s="1"/>
  <c r="N83" i="5"/>
  <c r="U83" i="5" s="1"/>
  <c r="N84" i="5"/>
  <c r="U84" i="5" s="1"/>
  <c r="N85" i="5"/>
  <c r="U85" i="5" s="1"/>
  <c r="N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7" i="5"/>
  <c r="AC28" i="5"/>
  <c r="AC29" i="5"/>
  <c r="AL29" i="5" s="1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54" i="5"/>
  <c r="AC55" i="5"/>
  <c r="AC56" i="5"/>
  <c r="AC57" i="5"/>
  <c r="AC58" i="5"/>
  <c r="AC59" i="5"/>
  <c r="AC60" i="5"/>
  <c r="AJ60" i="5" s="1"/>
  <c r="AC61" i="5"/>
  <c r="AJ61" i="5" s="1"/>
  <c r="AC62" i="5"/>
  <c r="AJ62" i="5" s="1"/>
  <c r="AC63" i="5"/>
  <c r="AJ63" i="5" s="1"/>
  <c r="AC64" i="5"/>
  <c r="AJ64" i="5" s="1"/>
  <c r="AC65" i="5"/>
  <c r="AJ65" i="5" s="1"/>
  <c r="AC66" i="5"/>
  <c r="AJ66" i="5" s="1"/>
  <c r="AC67" i="5"/>
  <c r="AJ67" i="5" s="1"/>
  <c r="AC68" i="5"/>
  <c r="AJ68" i="5" s="1"/>
  <c r="AC69" i="5"/>
  <c r="AJ69" i="5" s="1"/>
  <c r="AC70" i="5"/>
  <c r="AJ70" i="5" s="1"/>
  <c r="AC71" i="5"/>
  <c r="AJ71" i="5" s="1"/>
  <c r="AC72" i="5"/>
  <c r="AJ72" i="5" s="1"/>
  <c r="AC73" i="5"/>
  <c r="AJ73" i="5" s="1"/>
  <c r="AC74" i="5"/>
  <c r="AJ74" i="5" s="1"/>
  <c r="AC75" i="5"/>
  <c r="AK75" i="5" s="1"/>
  <c r="AC76" i="5"/>
  <c r="AK76" i="5" s="1"/>
  <c r="AC77" i="5"/>
  <c r="AK77" i="5" s="1"/>
  <c r="AC78" i="5"/>
  <c r="AK78" i="5" s="1"/>
  <c r="AC79" i="5"/>
  <c r="AK79" i="5" s="1"/>
  <c r="AC80" i="5"/>
  <c r="AK80" i="5" s="1"/>
  <c r="AC81" i="5"/>
  <c r="AK81" i="5" s="1"/>
  <c r="AC83" i="5"/>
  <c r="AK83" i="5" s="1"/>
  <c r="AC84" i="5"/>
  <c r="AK84" i="5" s="1"/>
  <c r="AC85" i="5"/>
  <c r="AK85" i="5" s="1"/>
  <c r="AC6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BC20" i="5" s="1"/>
  <c r="AS21" i="5"/>
  <c r="BC21" i="5" s="1"/>
  <c r="AS22" i="5"/>
  <c r="BC22" i="5" s="1"/>
  <c r="AS23" i="5"/>
  <c r="BC23" i="5" s="1"/>
  <c r="AS27" i="5"/>
  <c r="BC27" i="5" s="1"/>
  <c r="AS28" i="5"/>
  <c r="BC28" i="5" s="1"/>
  <c r="AS29" i="5"/>
  <c r="BA29" i="5" s="1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Z79" i="5" s="1"/>
  <c r="AS80" i="5"/>
  <c r="AZ80" i="5" s="1"/>
  <c r="AS81" i="5"/>
  <c r="AZ81" i="5" s="1"/>
  <c r="AS83" i="5"/>
  <c r="AZ83" i="5" s="1"/>
  <c r="AS84" i="5"/>
  <c r="AZ84" i="5" s="1"/>
  <c r="AS85" i="5"/>
  <c r="AZ85" i="5" s="1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7" i="5"/>
  <c r="BH28" i="5"/>
  <c r="BH29" i="5"/>
  <c r="BO29" i="5" s="1"/>
  <c r="BH30" i="5"/>
  <c r="BH31" i="5"/>
  <c r="BH32" i="5"/>
  <c r="BH33" i="5"/>
  <c r="BH34" i="5"/>
  <c r="BH35" i="5"/>
  <c r="BH36" i="5"/>
  <c r="BH39" i="5"/>
  <c r="BH40" i="5"/>
  <c r="BH41" i="5"/>
  <c r="BH42" i="5"/>
  <c r="BH43" i="5"/>
  <c r="BH44" i="5"/>
  <c r="BH45" i="5"/>
  <c r="BH46" i="5"/>
  <c r="BH47" i="5"/>
  <c r="BH48" i="5"/>
  <c r="BH49" i="5"/>
  <c r="BH50" i="5"/>
  <c r="BH51" i="5"/>
  <c r="BH52" i="5"/>
  <c r="BH53" i="5"/>
  <c r="BH54" i="5"/>
  <c r="BH55" i="5"/>
  <c r="BH56" i="5"/>
  <c r="BH57" i="5"/>
  <c r="BH58" i="5"/>
  <c r="BH59" i="5"/>
  <c r="BH60" i="5"/>
  <c r="BM60" i="5" s="1"/>
  <c r="BH61" i="5"/>
  <c r="BM61" i="5" s="1"/>
  <c r="BH62" i="5"/>
  <c r="BM62" i="5" s="1"/>
  <c r="BH63" i="5"/>
  <c r="BM63" i="5" s="1"/>
  <c r="BH64" i="5"/>
  <c r="BM64" i="5" s="1"/>
  <c r="BH65" i="5"/>
  <c r="BM65" i="5" s="1"/>
  <c r="BH66" i="5"/>
  <c r="BM66" i="5" s="1"/>
  <c r="BH67" i="5"/>
  <c r="BM67" i="5" s="1"/>
  <c r="BH68" i="5"/>
  <c r="BM68" i="5" s="1"/>
  <c r="BH69" i="5"/>
  <c r="BM69" i="5" s="1"/>
  <c r="BH70" i="5"/>
  <c r="BM70" i="5" s="1"/>
  <c r="BH71" i="5"/>
  <c r="BM71" i="5" s="1"/>
  <c r="BH72" i="5"/>
  <c r="BM72" i="5" s="1"/>
  <c r="BH73" i="5"/>
  <c r="BM73" i="5" s="1"/>
  <c r="BH74" i="5"/>
  <c r="BM74" i="5" s="1"/>
  <c r="BH75" i="5"/>
  <c r="BN75" i="5" s="1"/>
  <c r="BH76" i="5"/>
  <c r="BN76" i="5" s="1"/>
  <c r="BH77" i="5"/>
  <c r="BN77" i="5" s="1"/>
  <c r="BH78" i="5"/>
  <c r="BN78" i="5" s="1"/>
  <c r="BH79" i="5"/>
  <c r="BN79" i="5" s="1"/>
  <c r="BH80" i="5"/>
  <c r="BN80" i="5" s="1"/>
  <c r="BH81" i="5"/>
  <c r="BN81" i="5" s="1"/>
  <c r="BH83" i="5"/>
  <c r="BN83" i="5" s="1"/>
  <c r="BH84" i="5"/>
  <c r="BN84" i="5" s="1"/>
  <c r="BH85" i="5"/>
  <c r="BN85" i="5" s="1"/>
  <c r="BH6" i="5"/>
  <c r="BV13" i="5"/>
  <c r="CE13" i="5" s="1"/>
  <c r="BV14" i="5"/>
  <c r="CE14" i="5" s="1"/>
  <c r="BV15" i="5"/>
  <c r="CE15" i="5" s="1"/>
  <c r="BV16" i="5"/>
  <c r="CE16" i="5" s="1"/>
  <c r="BV17" i="5"/>
  <c r="CE17" i="5" s="1"/>
  <c r="BV18" i="5"/>
  <c r="CE18" i="5" s="1"/>
  <c r="BV19" i="5"/>
  <c r="CE19" i="5" s="1"/>
  <c r="BV20" i="5"/>
  <c r="CE20" i="5" s="1"/>
  <c r="BV21" i="5"/>
  <c r="CE21" i="5" s="1"/>
  <c r="BV22" i="5"/>
  <c r="CE22" i="5" s="1"/>
  <c r="BV23" i="5"/>
  <c r="CE23" i="5" s="1"/>
  <c r="BV27" i="5"/>
  <c r="CE27" i="5" s="1"/>
  <c r="BV28" i="5"/>
  <c r="CE28" i="5" s="1"/>
  <c r="BV29" i="5"/>
  <c r="CC29" i="5" s="1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57" i="5"/>
  <c r="BV58" i="5"/>
  <c r="BV59" i="5"/>
  <c r="BV60" i="5"/>
  <c r="CA60" i="5" s="1"/>
  <c r="BV61" i="5"/>
  <c r="CA61" i="5" s="1"/>
  <c r="BV62" i="5"/>
  <c r="CA62" i="5" s="1"/>
  <c r="BV63" i="5"/>
  <c r="CA63" i="5" s="1"/>
  <c r="BV64" i="5"/>
  <c r="CA64" i="5" s="1"/>
  <c r="BV65" i="5"/>
  <c r="CA65" i="5" s="1"/>
  <c r="BV66" i="5"/>
  <c r="CA66" i="5" s="1"/>
  <c r="BV67" i="5"/>
  <c r="CA67" i="5" s="1"/>
  <c r="BV68" i="5"/>
  <c r="CA68" i="5" s="1"/>
  <c r="BV69" i="5"/>
  <c r="CA69" i="5" s="1"/>
  <c r="BV70" i="5"/>
  <c r="CA70" i="5" s="1"/>
  <c r="BV71" i="5"/>
  <c r="CA71" i="5" s="1"/>
  <c r="BV72" i="5"/>
  <c r="CA72" i="5" s="1"/>
  <c r="BV73" i="5"/>
  <c r="CA73" i="5" s="1"/>
  <c r="BV74" i="5"/>
  <c r="CA74" i="5" s="1"/>
  <c r="BV75" i="5"/>
  <c r="CB75" i="5" s="1"/>
  <c r="BV76" i="5"/>
  <c r="CB76" i="5" s="1"/>
  <c r="BV77" i="5"/>
  <c r="CB77" i="5" s="1"/>
  <c r="BV78" i="5"/>
  <c r="CB78" i="5" s="1"/>
  <c r="BV79" i="5"/>
  <c r="CB79" i="5" s="1"/>
  <c r="BV80" i="5"/>
  <c r="CB80" i="5" s="1"/>
  <c r="BV81" i="5"/>
  <c r="CB81" i="5" s="1"/>
  <c r="BV83" i="5"/>
  <c r="CB83" i="5" s="1"/>
  <c r="BV84" i="5"/>
  <c r="CB84" i="5" s="1"/>
  <c r="BV85" i="5"/>
  <c r="CB85" i="5" s="1"/>
  <c r="CJ6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7" i="5"/>
  <c r="CJ28" i="5"/>
  <c r="CJ29" i="5"/>
  <c r="CQ29" i="5" s="1"/>
  <c r="CJ30" i="5"/>
  <c r="CR30" i="5" s="1"/>
  <c r="CJ31" i="5"/>
  <c r="CR31" i="5" s="1"/>
  <c r="CJ32" i="5"/>
  <c r="CR32" i="5" s="1"/>
  <c r="CJ33" i="5"/>
  <c r="CR33" i="5" s="1"/>
  <c r="CJ34" i="5"/>
  <c r="CR34" i="5" s="1"/>
  <c r="CJ35" i="5"/>
  <c r="CR35" i="5" s="1"/>
  <c r="CJ36" i="5"/>
  <c r="CR36" i="5" s="1"/>
  <c r="CJ37" i="5"/>
  <c r="CR37" i="5" s="1"/>
  <c r="CJ38" i="5"/>
  <c r="CR38" i="5" s="1"/>
  <c r="CJ39" i="5"/>
  <c r="CR39" i="5" s="1"/>
  <c r="CJ40" i="5"/>
  <c r="CR40" i="5" s="1"/>
  <c r="CJ41" i="5"/>
  <c r="CR41" i="5" s="1"/>
  <c r="CJ42" i="5"/>
  <c r="CR42" i="5" s="1"/>
  <c r="CJ43" i="5"/>
  <c r="CR43" i="5" s="1"/>
  <c r="CJ44" i="5"/>
  <c r="CR44" i="5" s="1"/>
  <c r="CJ45" i="5"/>
  <c r="CR45" i="5" s="1"/>
  <c r="CJ46" i="5"/>
  <c r="CR46" i="5" s="1"/>
  <c r="CJ47" i="5"/>
  <c r="CR47" i="5" s="1"/>
  <c r="CJ48" i="5"/>
  <c r="CR48" i="5" s="1"/>
  <c r="CJ49" i="5"/>
  <c r="CR49" i="5" s="1"/>
  <c r="CJ50" i="5"/>
  <c r="CR50" i="5" s="1"/>
  <c r="CJ51" i="5"/>
  <c r="CR51" i="5" s="1"/>
  <c r="CJ52" i="5"/>
  <c r="CR52" i="5" s="1"/>
  <c r="CJ53" i="5"/>
  <c r="CR53" i="5" s="1"/>
  <c r="CJ54" i="5"/>
  <c r="CR54" i="5" s="1"/>
  <c r="CJ55" i="5"/>
  <c r="CR55" i="5" s="1"/>
  <c r="CJ56" i="5"/>
  <c r="CR56" i="5" s="1"/>
  <c r="CJ57" i="5"/>
  <c r="CR57" i="5" s="1"/>
  <c r="CJ58" i="5"/>
  <c r="CR58" i="5" s="1"/>
  <c r="CJ59" i="5"/>
  <c r="CR59" i="5" s="1"/>
  <c r="CJ60" i="5"/>
  <c r="CJ61" i="5"/>
  <c r="CJ62" i="5"/>
  <c r="CJ63" i="5"/>
  <c r="CJ64" i="5"/>
  <c r="CJ65" i="5"/>
  <c r="CJ66" i="5"/>
  <c r="CJ67" i="5"/>
  <c r="CJ68" i="5"/>
  <c r="CJ69" i="5"/>
  <c r="CJ70" i="5"/>
  <c r="CJ71" i="5"/>
  <c r="CJ72" i="5"/>
  <c r="CJ73" i="5"/>
  <c r="CJ74" i="5"/>
  <c r="CJ75" i="5"/>
  <c r="CJ76" i="5"/>
  <c r="CJ77" i="5"/>
  <c r="CJ78" i="5"/>
  <c r="CJ79" i="5"/>
  <c r="CJ80" i="5"/>
  <c r="CJ81" i="5"/>
  <c r="CJ83" i="5"/>
  <c r="CJ84" i="5"/>
  <c r="CJ85" i="5"/>
  <c r="CP85" i="5" s="1"/>
  <c r="CJ7" i="5"/>
  <c r="CR83" i="5" l="1"/>
  <c r="CP83" i="5"/>
  <c r="CR78" i="5"/>
  <c r="CP78" i="5"/>
  <c r="CR74" i="5"/>
  <c r="CO74" i="5"/>
  <c r="CR70" i="5"/>
  <c r="CO70" i="5"/>
  <c r="CR66" i="5"/>
  <c r="CO66" i="5"/>
  <c r="CR62" i="5"/>
  <c r="CO62" i="5"/>
  <c r="CR81" i="5"/>
  <c r="CP81" i="5"/>
  <c r="CR77" i="5"/>
  <c r="CP77" i="5"/>
  <c r="CR73" i="5"/>
  <c r="CO73" i="5"/>
  <c r="CR69" i="5"/>
  <c r="CO69" i="5"/>
  <c r="CR65" i="5"/>
  <c r="CO65" i="5"/>
  <c r="CR61" i="5"/>
  <c r="CO61" i="5"/>
  <c r="CR80" i="5"/>
  <c r="CP80" i="5"/>
  <c r="CR76" i="5"/>
  <c r="CP76" i="5"/>
  <c r="CR72" i="5"/>
  <c r="CO72" i="5"/>
  <c r="CR68" i="5"/>
  <c r="CO68" i="5"/>
  <c r="CR64" i="5"/>
  <c r="CO64" i="5"/>
  <c r="CR60" i="5"/>
  <c r="CO60" i="5"/>
  <c r="CR84" i="5"/>
  <c r="CP84" i="5"/>
  <c r="CR79" i="5"/>
  <c r="CP79" i="5"/>
  <c r="CR75" i="5"/>
  <c r="CP75" i="5"/>
  <c r="CR71" i="5"/>
  <c r="CO71" i="5"/>
  <c r="CR67" i="5"/>
  <c r="CO67" i="5"/>
  <c r="CR63" i="5"/>
  <c r="CO63" i="5"/>
  <c r="W85" i="5"/>
  <c r="X85" i="5"/>
  <c r="CQ85" i="5"/>
  <c r="CS85" i="5"/>
  <c r="CR85" i="5"/>
  <c r="AN85" i="5"/>
  <c r="AM85" i="5"/>
  <c r="AL85" i="5"/>
  <c r="X28" i="5"/>
  <c r="W28" i="5"/>
  <c r="U28" i="5"/>
  <c r="R28" i="5" s="1"/>
  <c r="V85" i="5"/>
  <c r="CS28" i="5"/>
  <c r="CR28" i="5"/>
  <c r="CP28" i="5"/>
  <c r="CM28" i="5" s="1"/>
  <c r="CQ28" i="5"/>
  <c r="BY85" i="5"/>
  <c r="CC73" i="5"/>
  <c r="CD73" i="5"/>
  <c r="BY74" i="5"/>
  <c r="CC65" i="5"/>
  <c r="CD65" i="5"/>
  <c r="BY81" i="5"/>
  <c r="BY66" i="5"/>
  <c r="CC57" i="5"/>
  <c r="CD57" i="5"/>
  <c r="BZ57" i="5"/>
  <c r="BY57" i="5" s="1"/>
  <c r="CC49" i="5"/>
  <c r="CD49" i="5"/>
  <c r="BZ49" i="5"/>
  <c r="BY49" i="5" s="1"/>
  <c r="CC41" i="5"/>
  <c r="CD41" i="5"/>
  <c r="BY41" i="5"/>
  <c r="CC80" i="5"/>
  <c r="CD80" i="5"/>
  <c r="CC76" i="5"/>
  <c r="CD76" i="5"/>
  <c r="CC72" i="5"/>
  <c r="CD72" i="5"/>
  <c r="BY73" i="5"/>
  <c r="CC68" i="5"/>
  <c r="CD68" i="5"/>
  <c r="BY69" i="5"/>
  <c r="CC64" i="5"/>
  <c r="CD64" i="5"/>
  <c r="BY65" i="5"/>
  <c r="BY80" i="5"/>
  <c r="CC60" i="5"/>
  <c r="CD60" i="5"/>
  <c r="BY61" i="5"/>
  <c r="BY76" i="5"/>
  <c r="CC56" i="5"/>
  <c r="CD56" i="5"/>
  <c r="BZ56" i="5"/>
  <c r="BY56" i="5" s="1"/>
  <c r="CC52" i="5"/>
  <c r="CD52" i="5"/>
  <c r="BZ52" i="5"/>
  <c r="BY52" i="5" s="1"/>
  <c r="CC48" i="5"/>
  <c r="CD48" i="5"/>
  <c r="BZ48" i="5"/>
  <c r="BY48" i="5" s="1"/>
  <c r="CC44" i="5"/>
  <c r="CD44" i="5"/>
  <c r="BY44" i="5"/>
  <c r="CD28" i="5"/>
  <c r="CB28" i="5"/>
  <c r="BY28" i="5" s="1"/>
  <c r="CC28" i="5"/>
  <c r="CC81" i="5"/>
  <c r="CD81" i="5"/>
  <c r="CC84" i="5"/>
  <c r="CD84" i="5"/>
  <c r="CC79" i="5"/>
  <c r="CD79" i="5"/>
  <c r="CC75" i="5"/>
  <c r="CD75" i="5"/>
  <c r="CC71" i="5"/>
  <c r="CD71" i="5"/>
  <c r="BY72" i="5"/>
  <c r="CC67" i="5"/>
  <c r="CD67" i="5"/>
  <c r="BY68" i="5"/>
  <c r="BY84" i="5"/>
  <c r="CC63" i="5"/>
  <c r="CD63" i="5"/>
  <c r="BY64" i="5"/>
  <c r="BY79" i="5"/>
  <c r="CC59" i="5"/>
  <c r="CD59" i="5"/>
  <c r="BY75" i="5"/>
  <c r="BZ59" i="5"/>
  <c r="BY59" i="5" s="1"/>
  <c r="BY60" i="5"/>
  <c r="CC55" i="5"/>
  <c r="CD55" i="5"/>
  <c r="BZ55" i="5"/>
  <c r="BY55" i="5" s="1"/>
  <c r="CC51" i="5"/>
  <c r="CD51" i="5"/>
  <c r="BZ51" i="5"/>
  <c r="BY51" i="5" s="1"/>
  <c r="CC47" i="5"/>
  <c r="CD47" i="5"/>
  <c r="BZ47" i="5"/>
  <c r="BY47" i="5" s="1"/>
  <c r="CC43" i="5"/>
  <c r="CD43" i="5"/>
  <c r="BY43" i="5"/>
  <c r="CD85" i="5"/>
  <c r="CE85" i="5"/>
  <c r="CC85" i="5"/>
  <c r="CC77" i="5"/>
  <c r="CD77" i="5"/>
  <c r="CC69" i="5"/>
  <c r="CD69" i="5"/>
  <c r="BY70" i="5"/>
  <c r="CC61" i="5"/>
  <c r="CD61" i="5"/>
  <c r="BY62" i="5"/>
  <c r="BY77" i="5"/>
  <c r="CC53" i="5"/>
  <c r="CD53" i="5"/>
  <c r="BZ53" i="5"/>
  <c r="BY53" i="5" s="1"/>
  <c r="CC45" i="5"/>
  <c r="CD45" i="5"/>
  <c r="BZ45" i="5"/>
  <c r="BY45" i="5" s="1"/>
  <c r="CC83" i="5"/>
  <c r="CD83" i="5"/>
  <c r="CC78" i="5"/>
  <c r="CD78" i="5"/>
  <c r="CC74" i="5"/>
  <c r="CD74" i="5"/>
  <c r="CC70" i="5"/>
  <c r="CD70" i="5"/>
  <c r="BY71" i="5"/>
  <c r="CC66" i="5"/>
  <c r="CD66" i="5"/>
  <c r="BY83" i="5"/>
  <c r="BY67" i="5"/>
  <c r="CC62" i="5"/>
  <c r="CD62" i="5"/>
  <c r="BY78" i="5"/>
  <c r="BY63" i="5"/>
  <c r="CC58" i="5"/>
  <c r="CD58" i="5"/>
  <c r="BZ58" i="5"/>
  <c r="BY58" i="5" s="1"/>
  <c r="CC54" i="5"/>
  <c r="CD54" i="5"/>
  <c r="BZ54" i="5"/>
  <c r="BY54" i="5" s="1"/>
  <c r="CC50" i="5"/>
  <c r="CD50" i="5"/>
  <c r="BZ50" i="5"/>
  <c r="BY50" i="5" s="1"/>
  <c r="CC46" i="5"/>
  <c r="CD46" i="5"/>
  <c r="BZ46" i="5"/>
  <c r="BY46" i="5" s="1"/>
  <c r="CC42" i="5"/>
  <c r="CD42" i="5"/>
  <c r="BY42" i="5"/>
  <c r="BO55" i="5"/>
  <c r="BP55" i="5"/>
  <c r="BL55" i="5"/>
  <c r="BK55" i="5" s="1"/>
  <c r="BO83" i="5"/>
  <c r="BP83" i="5"/>
  <c r="BO78" i="5"/>
  <c r="BP78" i="5"/>
  <c r="BO74" i="5"/>
  <c r="BP74" i="5"/>
  <c r="BO70" i="5"/>
  <c r="BP70" i="5"/>
  <c r="BK71" i="5"/>
  <c r="BO66" i="5"/>
  <c r="BP66" i="5"/>
  <c r="BK67" i="5"/>
  <c r="BK83" i="5"/>
  <c r="BO62" i="5"/>
  <c r="BP62" i="5"/>
  <c r="BK63" i="5"/>
  <c r="BK78" i="5"/>
  <c r="BO58" i="5"/>
  <c r="BP58" i="5"/>
  <c r="BL58" i="5"/>
  <c r="BK58" i="5" s="1"/>
  <c r="BO54" i="5"/>
  <c r="BP54" i="5"/>
  <c r="BL54" i="5"/>
  <c r="BK54" i="5" s="1"/>
  <c r="BO50" i="5"/>
  <c r="BP50" i="5"/>
  <c r="BL50" i="5"/>
  <c r="BK50" i="5" s="1"/>
  <c r="BP46" i="5"/>
  <c r="BO42" i="5"/>
  <c r="G59" i="5" s="1"/>
  <c r="BP42" i="5"/>
  <c r="BO34" i="5"/>
  <c r="BP34" i="5"/>
  <c r="BO30" i="5"/>
  <c r="BP30" i="5"/>
  <c r="BO84" i="5"/>
  <c r="BP84" i="5"/>
  <c r="BO75" i="5"/>
  <c r="BP75" i="5"/>
  <c r="BO67" i="5"/>
  <c r="BP67" i="5"/>
  <c r="BK84" i="5"/>
  <c r="BK68" i="5"/>
  <c r="BO59" i="5"/>
  <c r="BP59" i="5"/>
  <c r="BL59" i="5"/>
  <c r="BK59" i="5" s="1"/>
  <c r="BK60" i="5"/>
  <c r="BK75" i="5"/>
  <c r="BO39" i="5"/>
  <c r="BP39" i="5"/>
  <c r="BO31" i="5"/>
  <c r="BP31" i="5"/>
  <c r="BQ85" i="5"/>
  <c r="BP85" i="5"/>
  <c r="BO85" i="5"/>
  <c r="BK85" i="5"/>
  <c r="BO81" i="5"/>
  <c r="BP81" i="5"/>
  <c r="BO77" i="5"/>
  <c r="BP77" i="5"/>
  <c r="BO73" i="5"/>
  <c r="BP73" i="5"/>
  <c r="BK74" i="5"/>
  <c r="BO69" i="5"/>
  <c r="BP69" i="5"/>
  <c r="BK70" i="5"/>
  <c r="BO65" i="5"/>
  <c r="BP65" i="5"/>
  <c r="BK66" i="5"/>
  <c r="BK81" i="5"/>
  <c r="BO61" i="5"/>
  <c r="BP61" i="5"/>
  <c r="BK62" i="5"/>
  <c r="BK77" i="5"/>
  <c r="BO57" i="5"/>
  <c r="BP57" i="5"/>
  <c r="BL57" i="5"/>
  <c r="BK57" i="5" s="1"/>
  <c r="BO53" i="5"/>
  <c r="BP53" i="5"/>
  <c r="BL53" i="5"/>
  <c r="BK53" i="5" s="1"/>
  <c r="BO49" i="5"/>
  <c r="BP49" i="5"/>
  <c r="BL49" i="5"/>
  <c r="BK49" i="5" s="1"/>
  <c r="BP45" i="5"/>
  <c r="BO41" i="5"/>
  <c r="G55" i="5" s="1"/>
  <c r="BP41" i="5"/>
  <c r="G33" i="5"/>
  <c r="BO33" i="5"/>
  <c r="BP33" i="5"/>
  <c r="BO79" i="5"/>
  <c r="BP79" i="5"/>
  <c r="BO71" i="5"/>
  <c r="BP71" i="5"/>
  <c r="BK72" i="5"/>
  <c r="BO63" i="5"/>
  <c r="BP63" i="5"/>
  <c r="BK79" i="5"/>
  <c r="BK64" i="5"/>
  <c r="BO51" i="5"/>
  <c r="BP51" i="5"/>
  <c r="BL51" i="5"/>
  <c r="BK51" i="5" s="1"/>
  <c r="BO43" i="5"/>
  <c r="G60" i="5" s="1"/>
  <c r="BP43" i="5"/>
  <c r="BO35" i="5"/>
  <c r="BP35" i="5"/>
  <c r="BO80" i="5"/>
  <c r="BP80" i="5"/>
  <c r="BO76" i="5"/>
  <c r="BP76" i="5"/>
  <c r="BO72" i="5"/>
  <c r="BP72" i="5"/>
  <c r="BK73" i="5"/>
  <c r="BO68" i="5"/>
  <c r="BP68" i="5"/>
  <c r="BK69" i="5"/>
  <c r="BO64" i="5"/>
  <c r="BP64" i="5"/>
  <c r="BK65" i="5"/>
  <c r="BK80" i="5"/>
  <c r="BO60" i="5"/>
  <c r="BP60" i="5"/>
  <c r="BK61" i="5"/>
  <c r="BK76" i="5"/>
  <c r="BO56" i="5"/>
  <c r="BP56" i="5"/>
  <c r="BL56" i="5"/>
  <c r="BK56" i="5" s="1"/>
  <c r="BO52" i="5"/>
  <c r="BP52" i="5"/>
  <c r="BL52" i="5"/>
  <c r="BK52" i="5" s="1"/>
  <c r="BP48" i="5"/>
  <c r="BO44" i="5"/>
  <c r="BP44" i="5"/>
  <c r="BO40" i="5"/>
  <c r="BP40" i="5"/>
  <c r="BO36" i="5"/>
  <c r="BP36" i="5"/>
  <c r="BO32" i="5"/>
  <c r="BP32" i="5"/>
  <c r="BP28" i="5"/>
  <c r="BQ28" i="5"/>
  <c r="BN28" i="5"/>
  <c r="BK28" i="5" s="1"/>
  <c r="BO28" i="5"/>
  <c r="BA85" i="5"/>
  <c r="BB85" i="5"/>
  <c r="BC85" i="5"/>
  <c r="BB81" i="5"/>
  <c r="BB65" i="5"/>
  <c r="BB61" i="5"/>
  <c r="BB57" i="5"/>
  <c r="BB49" i="5"/>
  <c r="BB45" i="5"/>
  <c r="BB41" i="5"/>
  <c r="BB37" i="5"/>
  <c r="BB33" i="5"/>
  <c r="BB80" i="5"/>
  <c r="BB68" i="5"/>
  <c r="BB64" i="5"/>
  <c r="BB60" i="5"/>
  <c r="BB56" i="5"/>
  <c r="BB52" i="5"/>
  <c r="BB48" i="5"/>
  <c r="BB44" i="5"/>
  <c r="BB40" i="5"/>
  <c r="BB36" i="5"/>
  <c r="BB32" i="5"/>
  <c r="BB28" i="5"/>
  <c r="AZ28" i="5"/>
  <c r="AW28" i="5" s="1"/>
  <c r="BA28" i="5"/>
  <c r="BB84" i="5"/>
  <c r="BB79" i="5"/>
  <c r="BB67" i="5"/>
  <c r="BB63" i="5"/>
  <c r="BB59" i="5"/>
  <c r="BB55" i="5"/>
  <c r="BB51" i="5"/>
  <c r="BB47" i="5"/>
  <c r="BB43" i="5"/>
  <c r="BB39" i="5"/>
  <c r="BB35" i="5"/>
  <c r="BB31" i="5"/>
  <c r="BB83" i="5"/>
  <c r="BB66" i="5"/>
  <c r="BB62" i="5"/>
  <c r="BB58" i="5"/>
  <c r="BB50" i="5"/>
  <c r="BB46" i="5"/>
  <c r="BB42" i="5"/>
  <c r="BB38" i="5"/>
  <c r="BB34" i="5"/>
  <c r="BB30" i="5"/>
  <c r="AL84" i="5"/>
  <c r="AM84" i="5"/>
  <c r="AL79" i="5"/>
  <c r="AM79" i="5"/>
  <c r="AL75" i="5"/>
  <c r="AM75" i="5"/>
  <c r="AL71" i="5"/>
  <c r="AM71" i="5"/>
  <c r="AH72" i="5"/>
  <c r="AL67" i="5"/>
  <c r="AM67" i="5"/>
  <c r="AH68" i="5"/>
  <c r="AH84" i="5"/>
  <c r="AL63" i="5"/>
  <c r="AM63" i="5"/>
  <c r="AH64" i="5"/>
  <c r="AH79" i="5"/>
  <c r="AL59" i="5"/>
  <c r="AM59" i="5"/>
  <c r="AH60" i="5"/>
  <c r="AH75" i="5"/>
  <c r="AI59" i="5"/>
  <c r="AH59" i="5" s="1"/>
  <c r="AL55" i="5"/>
  <c r="AM55" i="5"/>
  <c r="AI55" i="5"/>
  <c r="AH55" i="5" s="1"/>
  <c r="AL83" i="5"/>
  <c r="AM83" i="5"/>
  <c r="AL78" i="5"/>
  <c r="AM78" i="5"/>
  <c r="AL74" i="5"/>
  <c r="AM74" i="5"/>
  <c r="AL70" i="5"/>
  <c r="AM70" i="5"/>
  <c r="AH71" i="5"/>
  <c r="AL66" i="5"/>
  <c r="AM66" i="5"/>
  <c r="AH67" i="5"/>
  <c r="AH83" i="5"/>
  <c r="AL62" i="5"/>
  <c r="AM62" i="5"/>
  <c r="AH63" i="5"/>
  <c r="AH78" i="5"/>
  <c r="AL58" i="5"/>
  <c r="AM58" i="5"/>
  <c r="AI58" i="5"/>
  <c r="AH58" i="5" s="1"/>
  <c r="AL54" i="5"/>
  <c r="AM54" i="5"/>
  <c r="AI54" i="5"/>
  <c r="AH54" i="5" s="1"/>
  <c r="AH85" i="5"/>
  <c r="AL81" i="5"/>
  <c r="AM81" i="5"/>
  <c r="AL77" i="5"/>
  <c r="AM77" i="5"/>
  <c r="AL73" i="5"/>
  <c r="AM73" i="5"/>
  <c r="AH74" i="5"/>
  <c r="AL69" i="5"/>
  <c r="AM69" i="5"/>
  <c r="AH70" i="5"/>
  <c r="AL65" i="5"/>
  <c r="AM65" i="5"/>
  <c r="AH66" i="5"/>
  <c r="AH81" i="5"/>
  <c r="AL61" i="5"/>
  <c r="AM61" i="5"/>
  <c r="AH62" i="5"/>
  <c r="AH77" i="5"/>
  <c r="AL57" i="5"/>
  <c r="AM57" i="5"/>
  <c r="AI57" i="5"/>
  <c r="AH57" i="5" s="1"/>
  <c r="AL53" i="5"/>
  <c r="AM53" i="5"/>
  <c r="AL80" i="5"/>
  <c r="AM80" i="5"/>
  <c r="AL76" i="5"/>
  <c r="AM76" i="5"/>
  <c r="AL72" i="5"/>
  <c r="AM72" i="5"/>
  <c r="AH73" i="5"/>
  <c r="AL68" i="5"/>
  <c r="AM68" i="5"/>
  <c r="AH69" i="5"/>
  <c r="AL64" i="5"/>
  <c r="AM64" i="5"/>
  <c r="AH80" i="5"/>
  <c r="AH65" i="5"/>
  <c r="AL60" i="5"/>
  <c r="AM60" i="5"/>
  <c r="AH76" i="5"/>
  <c r="AH61" i="5"/>
  <c r="AL56" i="5"/>
  <c r="AM56" i="5"/>
  <c r="AI56" i="5"/>
  <c r="AH56" i="5" s="1"/>
  <c r="AL52" i="5"/>
  <c r="AM52" i="5"/>
  <c r="AI52" i="5"/>
  <c r="AH52" i="5" s="1"/>
  <c r="AN28" i="5"/>
  <c r="AM28" i="5"/>
  <c r="AL28" i="5"/>
  <c r="AK28" i="5"/>
  <c r="AH28" i="5" s="1"/>
  <c r="V83" i="5"/>
  <c r="X83" i="5"/>
  <c r="W83" i="5"/>
  <c r="V78" i="5"/>
  <c r="X78" i="5"/>
  <c r="W78" i="5"/>
  <c r="V74" i="5"/>
  <c r="X74" i="5"/>
  <c r="W74" i="5"/>
  <c r="V70" i="5"/>
  <c r="X70" i="5"/>
  <c r="W70" i="5"/>
  <c r="R71" i="5"/>
  <c r="V66" i="5"/>
  <c r="X66" i="5"/>
  <c r="W66" i="5"/>
  <c r="R67" i="5"/>
  <c r="V62" i="5"/>
  <c r="X62" i="5"/>
  <c r="W62" i="5"/>
  <c r="R63" i="5"/>
  <c r="V58" i="5"/>
  <c r="X58" i="5"/>
  <c r="W58" i="5"/>
  <c r="S58" i="5"/>
  <c r="R58" i="5" s="1"/>
  <c r="V54" i="5"/>
  <c r="X54" i="5"/>
  <c r="W54" i="5"/>
  <c r="S54" i="5"/>
  <c r="V50" i="5"/>
  <c r="X50" i="5"/>
  <c r="W50" i="5"/>
  <c r="S50" i="5"/>
  <c r="V46" i="5"/>
  <c r="X46" i="5"/>
  <c r="W46" i="5"/>
  <c r="S46" i="5"/>
  <c r="V34" i="5"/>
  <c r="V81" i="5"/>
  <c r="X81" i="5"/>
  <c r="W81" i="5"/>
  <c r="V77" i="5"/>
  <c r="X77" i="5"/>
  <c r="W77" i="5"/>
  <c r="V73" i="5"/>
  <c r="X73" i="5"/>
  <c r="W73" i="5"/>
  <c r="R74" i="5"/>
  <c r="V69" i="5"/>
  <c r="X69" i="5"/>
  <c r="W69" i="5"/>
  <c r="R70" i="5"/>
  <c r="V65" i="5"/>
  <c r="X65" i="5"/>
  <c r="W65" i="5"/>
  <c r="R66" i="5"/>
  <c r="V61" i="5"/>
  <c r="X61" i="5"/>
  <c r="W61" i="5"/>
  <c r="R62" i="5"/>
  <c r="V57" i="5"/>
  <c r="X57" i="5"/>
  <c r="W57" i="5"/>
  <c r="S57" i="5"/>
  <c r="R57" i="5" s="1"/>
  <c r="X53" i="5"/>
  <c r="W53" i="5"/>
  <c r="S53" i="5"/>
  <c r="X49" i="5"/>
  <c r="W49" i="5"/>
  <c r="S49" i="5"/>
  <c r="V45" i="5"/>
  <c r="X45" i="5"/>
  <c r="W45" i="5"/>
  <c r="S45" i="5"/>
  <c r="V80" i="5"/>
  <c r="W80" i="5"/>
  <c r="X80" i="5"/>
  <c r="V76" i="5"/>
  <c r="W76" i="5"/>
  <c r="X76" i="5"/>
  <c r="V72" i="5"/>
  <c r="W72" i="5"/>
  <c r="X72" i="5"/>
  <c r="R73" i="5"/>
  <c r="V68" i="5"/>
  <c r="W68" i="5"/>
  <c r="X68" i="5"/>
  <c r="R69" i="5"/>
  <c r="V64" i="5"/>
  <c r="W64" i="5"/>
  <c r="X64" i="5"/>
  <c r="R65" i="5"/>
  <c r="V60" i="5"/>
  <c r="W60" i="5"/>
  <c r="X60" i="5"/>
  <c r="R61" i="5"/>
  <c r="V56" i="5"/>
  <c r="X56" i="5"/>
  <c r="W56" i="5"/>
  <c r="S56" i="5"/>
  <c r="R56" i="5" s="1"/>
  <c r="W52" i="5"/>
  <c r="X52" i="5"/>
  <c r="S52" i="5"/>
  <c r="W48" i="5"/>
  <c r="X48" i="5"/>
  <c r="S48" i="5"/>
  <c r="W44" i="5"/>
  <c r="X44" i="5"/>
  <c r="R44" i="5"/>
  <c r="R85" i="5"/>
  <c r="V84" i="5"/>
  <c r="X84" i="5"/>
  <c r="W84" i="5"/>
  <c r="V79" i="5"/>
  <c r="X79" i="5"/>
  <c r="W79" i="5"/>
  <c r="V75" i="5"/>
  <c r="W75" i="5"/>
  <c r="X75" i="5"/>
  <c r="V71" i="5"/>
  <c r="X71" i="5"/>
  <c r="W71" i="5"/>
  <c r="R72" i="5"/>
  <c r="V67" i="5"/>
  <c r="X67" i="5"/>
  <c r="W67" i="5"/>
  <c r="R68" i="5"/>
  <c r="V63" i="5"/>
  <c r="X63" i="5"/>
  <c r="W63" i="5"/>
  <c r="R64" i="5"/>
  <c r="V59" i="5"/>
  <c r="W59" i="5"/>
  <c r="X59" i="5"/>
  <c r="S59" i="5"/>
  <c r="R59" i="5" s="1"/>
  <c r="R60" i="5"/>
  <c r="V55" i="5"/>
  <c r="X55" i="5"/>
  <c r="W55" i="5"/>
  <c r="S55" i="5"/>
  <c r="R55" i="5" s="1"/>
  <c r="V51" i="5"/>
  <c r="X51" i="5"/>
  <c r="W51" i="5"/>
  <c r="S51" i="5"/>
  <c r="V47" i="5"/>
  <c r="X47" i="5"/>
  <c r="W47" i="5"/>
  <c r="S47" i="5"/>
  <c r="V43" i="5"/>
  <c r="W43" i="5"/>
  <c r="X43" i="5"/>
  <c r="R43" i="5"/>
  <c r="CQ14" i="5"/>
  <c r="CR14" i="5"/>
  <c r="CS14" i="5"/>
  <c r="CN14" i="5"/>
  <c r="CM14" i="5" s="1"/>
  <c r="CQ7" i="5"/>
  <c r="CR7" i="5"/>
  <c r="CS7" i="5"/>
  <c r="CM7" i="5"/>
  <c r="CQ27" i="5"/>
  <c r="CR27" i="5"/>
  <c r="CS27" i="5"/>
  <c r="CP27" i="5"/>
  <c r="CM27" i="5" s="1"/>
  <c r="CQ20" i="5"/>
  <c r="CR20" i="5"/>
  <c r="CS20" i="5"/>
  <c r="CO20" i="5"/>
  <c r="CM20" i="5" s="1"/>
  <c r="CQ16" i="5"/>
  <c r="CR16" i="5"/>
  <c r="CO16" i="5"/>
  <c r="CM16" i="5" s="1"/>
  <c r="CR12" i="5"/>
  <c r="CQ12" i="5"/>
  <c r="CN12" i="5"/>
  <c r="CM12" i="5" s="1"/>
  <c r="CQ8" i="5"/>
  <c r="CR8" i="5"/>
  <c r="CS8" i="5"/>
  <c r="CM8" i="5"/>
  <c r="CQ23" i="5"/>
  <c r="CR23" i="5"/>
  <c r="CS23" i="5"/>
  <c r="CP23" i="5"/>
  <c r="CM23" i="5" s="1"/>
  <c r="CQ19" i="5"/>
  <c r="CR19" i="5"/>
  <c r="CS19" i="5"/>
  <c r="CO19" i="5"/>
  <c r="CM19" i="5" s="1"/>
  <c r="CQ15" i="5"/>
  <c r="CR15" i="5"/>
  <c r="CS15" i="5"/>
  <c r="CN15" i="5"/>
  <c r="CM15" i="5" s="1"/>
  <c r="CQ11" i="5"/>
  <c r="CR11" i="5"/>
  <c r="CS11" i="5"/>
  <c r="CN11" i="5"/>
  <c r="CM11" i="5" s="1"/>
  <c r="CR6" i="5"/>
  <c r="CS6" i="5"/>
  <c r="CM6" i="5"/>
  <c r="CQ6" i="5"/>
  <c r="CQ22" i="5"/>
  <c r="CR22" i="5"/>
  <c r="CS22" i="5"/>
  <c r="CP22" i="5"/>
  <c r="CM22" i="5" s="1"/>
  <c r="CQ18" i="5"/>
  <c r="CR18" i="5"/>
  <c r="CS18" i="5"/>
  <c r="CO18" i="5"/>
  <c r="CM18" i="5" s="1"/>
  <c r="CQ10" i="5"/>
  <c r="CR10" i="5"/>
  <c r="CS10" i="5"/>
  <c r="CM10" i="5"/>
  <c r="CQ21" i="5"/>
  <c r="CR21" i="5"/>
  <c r="CP21" i="5"/>
  <c r="CM21" i="5" s="1"/>
  <c r="CR17" i="5"/>
  <c r="CS17" i="5"/>
  <c r="CO17" i="5"/>
  <c r="CM17" i="5" s="1"/>
  <c r="CQ17" i="5"/>
  <c r="CQ13" i="5"/>
  <c r="CR13" i="5"/>
  <c r="CS13" i="5"/>
  <c r="CN13" i="5"/>
  <c r="CM13" i="5" s="1"/>
  <c r="CQ9" i="5"/>
  <c r="CR9" i="5"/>
  <c r="CS9" i="5"/>
  <c r="CM9" i="5"/>
  <c r="CD22" i="5"/>
  <c r="CC22" i="5"/>
  <c r="CD18" i="5"/>
  <c r="CC18" i="5"/>
  <c r="CA18" i="5"/>
  <c r="CD14" i="5"/>
  <c r="CD21" i="5"/>
  <c r="CC21" i="5"/>
  <c r="CC17" i="5"/>
  <c r="CD17" i="5"/>
  <c r="CA17" i="5"/>
  <c r="BY17" i="5" s="1"/>
  <c r="CD13" i="5"/>
  <c r="CD27" i="5"/>
  <c r="CC27" i="5"/>
  <c r="CB27" i="5"/>
  <c r="BY27" i="5" s="1"/>
  <c r="CD20" i="5"/>
  <c r="CC20" i="5"/>
  <c r="CA20" i="5"/>
  <c r="BY20" i="5" s="1"/>
  <c r="CD16" i="5"/>
  <c r="CA16" i="5"/>
  <c r="BY16" i="5" s="1"/>
  <c r="CC16" i="5"/>
  <c r="CD23" i="5"/>
  <c r="CD19" i="5"/>
  <c r="CA19" i="5"/>
  <c r="BY19" i="5" s="1"/>
  <c r="CC19" i="5"/>
  <c r="CD15" i="5"/>
  <c r="CC15" i="5"/>
  <c r="BZ15" i="5"/>
  <c r="BY15" i="5" s="1"/>
  <c r="BP6" i="5"/>
  <c r="BO6" i="5"/>
  <c r="BQ27" i="5"/>
  <c r="BP27" i="5"/>
  <c r="BN27" i="5"/>
  <c r="BK27" i="5" s="1"/>
  <c r="BO27" i="5"/>
  <c r="BP20" i="5"/>
  <c r="BO20" i="5"/>
  <c r="BM20" i="5" s="1"/>
  <c r="BP16" i="5"/>
  <c r="BM16" i="5"/>
  <c r="BK16" i="5" s="1"/>
  <c r="BO16" i="5"/>
  <c r="BP12" i="5"/>
  <c r="BO12" i="5"/>
  <c r="G26" i="5" s="1"/>
  <c r="BP8" i="5"/>
  <c r="BO8" i="5"/>
  <c r="BP23" i="5"/>
  <c r="BQ23" i="5"/>
  <c r="BN23" i="5"/>
  <c r="BK23" i="5" s="1"/>
  <c r="BO23" i="5"/>
  <c r="BP19" i="5"/>
  <c r="BQ19" i="5"/>
  <c r="BO19" i="5"/>
  <c r="BM19" i="5"/>
  <c r="BK19" i="5" s="1"/>
  <c r="BL15" i="5"/>
  <c r="BP11" i="5"/>
  <c r="BO11" i="5"/>
  <c r="G24" i="5" s="1"/>
  <c r="BP7" i="5"/>
  <c r="BO7" i="5"/>
  <c r="BP22" i="5"/>
  <c r="BQ22" i="5"/>
  <c r="BO22" i="5"/>
  <c r="BN22" i="5"/>
  <c r="BK22" i="5" s="1"/>
  <c r="BP18" i="5"/>
  <c r="BO18" i="5"/>
  <c r="BM18" i="5"/>
  <c r="BK18" i="5" s="1"/>
  <c r="BP14" i="5"/>
  <c r="BL14" i="5"/>
  <c r="BP10" i="5"/>
  <c r="BO10" i="5"/>
  <c r="BP21" i="5"/>
  <c r="BQ21" i="5"/>
  <c r="BN21" i="5"/>
  <c r="BK21" i="5" s="1"/>
  <c r="BO21" i="5"/>
  <c r="BP17" i="5"/>
  <c r="BM17" i="5"/>
  <c r="BK17" i="5" s="1"/>
  <c r="BO17" i="5"/>
  <c r="BP9" i="5"/>
  <c r="BO9" i="5"/>
  <c r="BB10" i="5"/>
  <c r="BB21" i="5"/>
  <c r="BB13" i="5"/>
  <c r="BB9" i="5"/>
  <c r="BB22" i="5"/>
  <c r="BB14" i="5"/>
  <c r="BB27" i="5"/>
  <c r="BA27" i="5"/>
  <c r="AZ27" i="5"/>
  <c r="AW27" i="5" s="1"/>
  <c r="BB20" i="5"/>
  <c r="AY20" i="5"/>
  <c r="BB16" i="5"/>
  <c r="BB12" i="5"/>
  <c r="BB8" i="5"/>
  <c r="BB23" i="5"/>
  <c r="AZ23" i="5"/>
  <c r="AW23" i="5" s="1"/>
  <c r="BA23" i="5"/>
  <c r="BB15" i="5"/>
  <c r="BB11" i="5"/>
  <c r="AM23" i="5"/>
  <c r="AN23" i="5"/>
  <c r="AL23" i="5"/>
  <c r="AK23" i="5"/>
  <c r="AH23" i="5" s="1"/>
  <c r="AM22" i="5"/>
  <c r="AK22" i="5"/>
  <c r="AH22" i="5" s="1"/>
  <c r="AL22" i="5"/>
  <c r="AM18" i="5"/>
  <c r="AN18" i="5"/>
  <c r="AJ18" i="5"/>
  <c r="AH18" i="5" s="1"/>
  <c r="AL18" i="5"/>
  <c r="AM14" i="5"/>
  <c r="AN14" i="5"/>
  <c r="AI14" i="5"/>
  <c r="AH14" i="5" s="1"/>
  <c r="AL14" i="5"/>
  <c r="AM6" i="5"/>
  <c r="AL6" i="5"/>
  <c r="AM27" i="5"/>
  <c r="AN27" i="5"/>
  <c r="AL27" i="5"/>
  <c r="AK27" i="5"/>
  <c r="AH27" i="5" s="1"/>
  <c r="AM20" i="5"/>
  <c r="AN20" i="5"/>
  <c r="AL20" i="5"/>
  <c r="AJ20" i="5"/>
  <c r="AH20" i="5" s="1"/>
  <c r="AM16" i="5"/>
  <c r="AN16" i="5"/>
  <c r="AL16" i="5"/>
  <c r="AJ16" i="5"/>
  <c r="AH16" i="5" s="1"/>
  <c r="AM8" i="5"/>
  <c r="AL8" i="5"/>
  <c r="AM19" i="5"/>
  <c r="AN19" i="5"/>
  <c r="AJ19" i="5"/>
  <c r="AH19" i="5" s="1"/>
  <c r="AL19" i="5"/>
  <c r="AM15" i="5"/>
  <c r="AN15" i="5"/>
  <c r="AI15" i="5"/>
  <c r="AH15" i="5" s="1"/>
  <c r="AL15" i="5"/>
  <c r="AM7" i="5"/>
  <c r="AL7" i="5"/>
  <c r="G13" i="5" s="1"/>
  <c r="AM21" i="5"/>
  <c r="AL21" i="5"/>
  <c r="AK21" i="5"/>
  <c r="AH21" i="5" s="1"/>
  <c r="AM17" i="5"/>
  <c r="AN17" i="5"/>
  <c r="AL17" i="5"/>
  <c r="AJ17" i="5"/>
  <c r="AH17" i="5" s="1"/>
  <c r="AH13" i="5"/>
  <c r="AM9" i="5"/>
  <c r="AL9" i="5"/>
  <c r="W23" i="5"/>
  <c r="V15" i="5"/>
  <c r="W15" i="5"/>
  <c r="S15" i="5"/>
  <c r="W11" i="5"/>
  <c r="V22" i="5"/>
  <c r="W22" i="5"/>
  <c r="V18" i="5"/>
  <c r="W18" i="5"/>
  <c r="T18" i="5"/>
  <c r="R18" i="5" s="1"/>
  <c r="V14" i="5"/>
  <c r="S14" i="5" s="1"/>
  <c r="W14" i="5"/>
  <c r="W10" i="5"/>
  <c r="V21" i="5"/>
  <c r="W21" i="5"/>
  <c r="W17" i="5"/>
  <c r="W13" i="5"/>
  <c r="W9" i="5"/>
  <c r="V19" i="5"/>
  <c r="W19" i="5"/>
  <c r="T19" i="5"/>
  <c r="R19" i="5" s="1"/>
  <c r="W27" i="5"/>
  <c r="U27" i="5"/>
  <c r="R27" i="5" s="1"/>
  <c r="V20" i="5"/>
  <c r="W20" i="5"/>
  <c r="T20" i="5"/>
  <c r="R20" i="5" s="1"/>
  <c r="V16" i="5"/>
  <c r="W16" i="5"/>
  <c r="W12" i="5"/>
  <c r="V8" i="5"/>
  <c r="R8" i="5" s="1"/>
  <c r="W8" i="5"/>
  <c r="V27" i="5"/>
  <c r="V17" i="5"/>
  <c r="T16" i="5" s="1"/>
  <c r="T17" i="5"/>
  <c r="V13" i="5"/>
  <c r="V7" i="5"/>
  <c r="G8" i="5" s="1"/>
  <c r="V6" i="5"/>
  <c r="G12" i="5" s="1"/>
  <c r="CQ79" i="5"/>
  <c r="CQ67" i="5"/>
  <c r="CQ55" i="5"/>
  <c r="CN55" i="5" s="1"/>
  <c r="CM55" i="5" s="1"/>
  <c r="CQ47" i="5"/>
  <c r="CQ39" i="5"/>
  <c r="CM39" i="5" s="1"/>
  <c r="CQ83" i="5"/>
  <c r="CQ78" i="5"/>
  <c r="CQ74" i="5"/>
  <c r="CQ70" i="5"/>
  <c r="CQ66" i="5"/>
  <c r="CQ62" i="5"/>
  <c r="CQ58" i="5"/>
  <c r="CN58" i="5" s="1"/>
  <c r="CM58" i="5" s="1"/>
  <c r="CQ54" i="5"/>
  <c r="CN54" i="5" s="1"/>
  <c r="CM54" i="5" s="1"/>
  <c r="CQ50" i="5"/>
  <c r="CN50" i="5" s="1"/>
  <c r="CM50" i="5" s="1"/>
  <c r="CQ46" i="5"/>
  <c r="CN46" i="5" s="1"/>
  <c r="CM46" i="5" s="1"/>
  <c r="CQ42" i="5"/>
  <c r="CM42" i="5" s="1"/>
  <c r="CQ38" i="5"/>
  <c r="CM38" i="5" s="1"/>
  <c r="CQ34" i="5"/>
  <c r="CM34" i="5" s="1"/>
  <c r="CQ30" i="5"/>
  <c r="CM30" i="5" s="1"/>
  <c r="CQ84" i="5"/>
  <c r="CM84" i="5" s="1"/>
  <c r="CQ71" i="5"/>
  <c r="CQ59" i="5"/>
  <c r="CN59" i="5" s="1"/>
  <c r="CM59" i="5" s="1"/>
  <c r="CQ43" i="5"/>
  <c r="CQ31" i="5"/>
  <c r="CM85" i="5"/>
  <c r="CQ81" i="5"/>
  <c r="CQ77" i="5"/>
  <c r="CM74" i="5"/>
  <c r="CQ73" i="5"/>
  <c r="CM71" i="5" s="1"/>
  <c r="CQ69" i="5"/>
  <c r="CQ65" i="5"/>
  <c r="CQ61" i="5"/>
  <c r="CN57" i="5"/>
  <c r="CM57" i="5" s="1"/>
  <c r="CQ57" i="5"/>
  <c r="CQ53" i="5"/>
  <c r="CQ49" i="5"/>
  <c r="CQ45" i="5"/>
  <c r="CQ41" i="5"/>
  <c r="CQ37" i="5"/>
  <c r="CQ33" i="5"/>
  <c r="CQ75" i="5"/>
  <c r="CM75" i="5" s="1"/>
  <c r="CQ63" i="5"/>
  <c r="CM63" i="5" s="1"/>
  <c r="CQ51" i="5"/>
  <c r="CN49" i="5" s="1"/>
  <c r="CM49" i="5" s="1"/>
  <c r="CQ35" i="5"/>
  <c r="CM35" i="5" s="1"/>
  <c r="CM83" i="5"/>
  <c r="CQ80" i="5"/>
  <c r="CM76" i="5" s="1"/>
  <c r="CQ76" i="5"/>
  <c r="CQ72" i="5"/>
  <c r="CM70" i="5" s="1"/>
  <c r="CQ68" i="5"/>
  <c r="CM66" i="5" s="1"/>
  <c r="CQ64" i="5"/>
  <c r="CM61" i="5"/>
  <c r="CQ60" i="5"/>
  <c r="CQ56" i="5"/>
  <c r="CN53" i="5" s="1"/>
  <c r="CM53" i="5" s="1"/>
  <c r="CQ52" i="5"/>
  <c r="CN52" i="5" s="1"/>
  <c r="CM52" i="5" s="1"/>
  <c r="CQ48" i="5"/>
  <c r="CN47" i="5" s="1"/>
  <c r="CM47" i="5" s="1"/>
  <c r="CQ44" i="5"/>
  <c r="CM44" i="5" s="1"/>
  <c r="CQ40" i="5"/>
  <c r="CM37" i="5" s="1"/>
  <c r="CQ36" i="5"/>
  <c r="CM36" i="5" s="1"/>
  <c r="CQ32" i="5"/>
  <c r="CM31" i="5" s="1"/>
  <c r="BA62" i="5"/>
  <c r="G78" i="5" s="1"/>
  <c r="BA50" i="5"/>
  <c r="G67" i="5" s="1"/>
  <c r="BA34" i="5"/>
  <c r="G38" i="5" s="1"/>
  <c r="BA83" i="5"/>
  <c r="BA66" i="5"/>
  <c r="G82" i="5" s="1"/>
  <c r="BA58" i="5"/>
  <c r="G74" i="5" s="1"/>
  <c r="G69" i="5"/>
  <c r="BA46" i="5"/>
  <c r="G65" i="5" s="1"/>
  <c r="BA42" i="5"/>
  <c r="G58" i="5" s="1"/>
  <c r="BA38" i="5"/>
  <c r="G52" i="5" s="1"/>
  <c r="BA30" i="5"/>
  <c r="G31" i="5" s="1"/>
  <c r="AW85" i="5"/>
  <c r="BA81" i="5"/>
  <c r="BA65" i="5"/>
  <c r="G81" i="5" s="1"/>
  <c r="BA61" i="5"/>
  <c r="G77" i="5" s="1"/>
  <c r="BA57" i="5"/>
  <c r="G73" i="5" s="1"/>
  <c r="BA49" i="5"/>
  <c r="G66" i="5" s="1"/>
  <c r="BA45" i="5"/>
  <c r="G64" i="5" s="1"/>
  <c r="BA41" i="5"/>
  <c r="G54" i="5" s="1"/>
  <c r="BA33" i="5"/>
  <c r="G36" i="5" s="1"/>
  <c r="BA80" i="5"/>
  <c r="BA68" i="5"/>
  <c r="G84" i="5" s="1"/>
  <c r="BA64" i="5"/>
  <c r="G80" i="5" s="1"/>
  <c r="BA60" i="5"/>
  <c r="G76" i="5" s="1"/>
  <c r="BA56" i="5"/>
  <c r="G72" i="5" s="1"/>
  <c r="BA52" i="5"/>
  <c r="G68" i="5" s="1"/>
  <c r="BA48" i="5"/>
  <c r="G46" i="5" s="1"/>
  <c r="BA44" i="5"/>
  <c r="BA40" i="5"/>
  <c r="BA36" i="5"/>
  <c r="G50" i="5" s="1"/>
  <c r="BA32" i="5"/>
  <c r="G43" i="5" s="1"/>
  <c r="G70" i="5"/>
  <c r="BA37" i="5"/>
  <c r="G40" i="5" s="1"/>
  <c r="BA84" i="5"/>
  <c r="BA79" i="5"/>
  <c r="BA67" i="5"/>
  <c r="G83" i="5" s="1"/>
  <c r="BA63" i="5"/>
  <c r="G79" i="5" s="1"/>
  <c r="BA59" i="5"/>
  <c r="G75" i="5" s="1"/>
  <c r="BA55" i="5"/>
  <c r="G71" i="5" s="1"/>
  <c r="BA51" i="5"/>
  <c r="BA47" i="5"/>
  <c r="BA43" i="5"/>
  <c r="G61" i="5" s="1"/>
  <c r="BA39" i="5"/>
  <c r="BA35" i="5"/>
  <c r="G48" i="5" s="1"/>
  <c r="BA31" i="5"/>
  <c r="G32" i="5" s="1"/>
  <c r="V33" i="5"/>
  <c r="V35" i="5"/>
  <c r="V53" i="5"/>
  <c r="V49" i="5"/>
  <c r="V32" i="5"/>
  <c r="R45" i="5"/>
  <c r="V52" i="5"/>
  <c r="V48" i="5"/>
  <c r="R52" i="5" s="1"/>
  <c r="V44" i="5"/>
  <c r="R50" i="5"/>
  <c r="V36" i="5"/>
  <c r="V31" i="5"/>
  <c r="G35" i="5" s="1"/>
  <c r="V30" i="5"/>
  <c r="G30" i="5" s="1"/>
  <c r="CB23" i="5"/>
  <c r="BY23" i="5" s="1"/>
  <c r="CC23" i="5"/>
  <c r="CC14" i="5"/>
  <c r="BZ14" i="5" s="1"/>
  <c r="BY14" i="5" s="1"/>
  <c r="CC13" i="5"/>
  <c r="BA22" i="5"/>
  <c r="BA21" i="5"/>
  <c r="BA20" i="5"/>
  <c r="BA16" i="5"/>
  <c r="G27" i="5" s="1"/>
  <c r="BA15" i="5"/>
  <c r="BA14" i="5"/>
  <c r="G22" i="5" s="1"/>
  <c r="BA13" i="5"/>
  <c r="BA12" i="5"/>
  <c r="G21" i="5" s="1"/>
  <c r="BA11" i="5"/>
  <c r="BA10" i="5"/>
  <c r="AW10" i="5" s="1"/>
  <c r="BA9" i="5"/>
  <c r="AW9" i="5" s="1"/>
  <c r="BA8" i="5"/>
  <c r="G14" i="5" s="1"/>
  <c r="V23" i="5"/>
  <c r="V12" i="5"/>
  <c r="V11" i="5"/>
  <c r="V10" i="5"/>
  <c r="R10" i="5" s="1"/>
  <c r="V9" i="5"/>
  <c r="R9" i="5" s="1"/>
  <c r="G37" i="5" l="1"/>
  <c r="CM77" i="5"/>
  <c r="CM78" i="5"/>
  <c r="I41" i="5"/>
  <c r="I19" i="5"/>
  <c r="G19" i="5"/>
  <c r="I18" i="5"/>
  <c r="G18" i="5"/>
  <c r="BL48" i="5"/>
  <c r="BR115" i="5" s="1"/>
  <c r="BK9" i="5"/>
  <c r="BL11" i="5"/>
  <c r="J24" i="5" s="1"/>
  <c r="R46" i="5"/>
  <c r="BK40" i="5"/>
  <c r="BL45" i="5"/>
  <c r="BR110" i="5" s="1"/>
  <c r="BK34" i="5"/>
  <c r="I45" i="5" s="1"/>
  <c r="G45" i="5"/>
  <c r="BL47" i="5"/>
  <c r="BR113" i="5" s="1"/>
  <c r="BK44" i="5"/>
  <c r="I63" i="5" s="1"/>
  <c r="G63" i="5"/>
  <c r="I51" i="5"/>
  <c r="G51" i="5"/>
  <c r="BK33" i="5"/>
  <c r="I44" i="5" s="1"/>
  <c r="G44" i="5"/>
  <c r="BL46" i="5"/>
  <c r="BR112" i="5" s="1"/>
  <c r="BK31" i="5"/>
  <c r="BK32" i="5"/>
  <c r="BK41" i="5"/>
  <c r="I55" i="5" s="1"/>
  <c r="BQ41" i="5" s="1"/>
  <c r="BK30" i="5"/>
  <c r="I39" i="5" s="1"/>
  <c r="BQ30" i="5" s="1"/>
  <c r="G39" i="5"/>
  <c r="BK39" i="5"/>
  <c r="BK45" i="5"/>
  <c r="J82" i="5"/>
  <c r="BR45" i="5"/>
  <c r="BK47" i="5"/>
  <c r="BR47" i="5"/>
  <c r="BK48" i="5"/>
  <c r="J38" i="5"/>
  <c r="BR48" i="5"/>
  <c r="BK46" i="5"/>
  <c r="J53" i="5"/>
  <c r="BR46" i="5"/>
  <c r="BK42" i="5"/>
  <c r="I59" i="5" s="1"/>
  <c r="BK35" i="5"/>
  <c r="BK36" i="5"/>
  <c r="BK43" i="5"/>
  <c r="I60" i="5" s="1"/>
  <c r="BK15" i="5"/>
  <c r="BK8" i="5"/>
  <c r="BL12" i="5"/>
  <c r="BK7" i="5"/>
  <c r="BK10" i="5"/>
  <c r="BK6" i="5"/>
  <c r="BR12" i="5"/>
  <c r="BK11" i="5"/>
  <c r="BR11" i="5"/>
  <c r="BL13" i="5"/>
  <c r="BK14" i="5"/>
  <c r="BR14" i="5"/>
  <c r="G7" i="5"/>
  <c r="AX15" i="5"/>
  <c r="J25" i="5" s="1"/>
  <c r="G25" i="5"/>
  <c r="R47" i="5"/>
  <c r="G62" i="5"/>
  <c r="G11" i="5"/>
  <c r="G41" i="5"/>
  <c r="G16" i="5"/>
  <c r="AI49" i="5"/>
  <c r="AI46" i="5"/>
  <c r="AO110" i="5" s="1"/>
  <c r="AI48" i="5"/>
  <c r="AO112" i="5" s="1"/>
  <c r="AI47" i="5"/>
  <c r="G42" i="5"/>
  <c r="AX11" i="5"/>
  <c r="G20" i="5"/>
  <c r="AW30" i="5"/>
  <c r="AW38" i="5"/>
  <c r="AW46" i="5"/>
  <c r="AW54" i="5"/>
  <c r="AW35" i="5"/>
  <c r="I48" i="5" s="1"/>
  <c r="AW43" i="5"/>
  <c r="I61" i="5" s="1"/>
  <c r="AW51" i="5"/>
  <c r="AX59" i="5"/>
  <c r="AY61" i="5"/>
  <c r="AW37" i="5"/>
  <c r="I40" i="5" s="1"/>
  <c r="AW45" i="5"/>
  <c r="AW53" i="5"/>
  <c r="AY66" i="5"/>
  <c r="AW36" i="5"/>
  <c r="I50" i="5" s="1"/>
  <c r="AW44" i="5"/>
  <c r="I49" i="5" s="1"/>
  <c r="AW52" i="5"/>
  <c r="AW33" i="5"/>
  <c r="I36" i="5" s="1"/>
  <c r="AW41" i="5"/>
  <c r="AW49" i="5"/>
  <c r="AY65" i="5"/>
  <c r="AY63" i="5"/>
  <c r="AY60" i="5"/>
  <c r="AW32" i="5"/>
  <c r="I43" i="5" s="1"/>
  <c r="AW40" i="5"/>
  <c r="AW48" i="5"/>
  <c r="AY64" i="5"/>
  <c r="G47" i="5"/>
  <c r="AW34" i="5"/>
  <c r="I38" i="5" s="1"/>
  <c r="BQ48" i="5" s="1"/>
  <c r="AW42" i="5"/>
  <c r="I58" i="5" s="1"/>
  <c r="AW50" i="5"/>
  <c r="AX58" i="5"/>
  <c r="AW31" i="5"/>
  <c r="I32" i="5" s="1"/>
  <c r="AW39" i="5"/>
  <c r="AW47" i="5"/>
  <c r="AY62" i="5"/>
  <c r="AY67" i="5"/>
  <c r="AY68" i="5"/>
  <c r="BE19" i="5"/>
  <c r="AW8" i="5"/>
  <c r="I14" i="5" s="1"/>
  <c r="BC8" i="5" s="1"/>
  <c r="AX12" i="5"/>
  <c r="J21" i="5" s="1"/>
  <c r="AY16" i="5"/>
  <c r="G17" i="5"/>
  <c r="AX13" i="5"/>
  <c r="J23" i="5" s="1"/>
  <c r="AX14" i="5"/>
  <c r="G9" i="5"/>
  <c r="AI50" i="5"/>
  <c r="AO114" i="5" s="1"/>
  <c r="AO47" i="5"/>
  <c r="AO53" i="5"/>
  <c r="AI51" i="5"/>
  <c r="AI53" i="5"/>
  <c r="AH53" i="5" s="1"/>
  <c r="I57" i="5"/>
  <c r="G57" i="5"/>
  <c r="I33" i="5"/>
  <c r="G49" i="5"/>
  <c r="G34" i="5"/>
  <c r="G53" i="5"/>
  <c r="AO49" i="5"/>
  <c r="AO48" i="5"/>
  <c r="I53" i="5"/>
  <c r="BQ46" i="5" s="1"/>
  <c r="AO45" i="5"/>
  <c r="AH9" i="5"/>
  <c r="I16" i="5" s="1"/>
  <c r="G15" i="5"/>
  <c r="I17" i="5"/>
  <c r="G6" i="5"/>
  <c r="AH7" i="5"/>
  <c r="I13" i="5" s="1"/>
  <c r="AI11" i="5"/>
  <c r="X12" i="5"/>
  <c r="AH6" i="5"/>
  <c r="I6" i="5" s="1"/>
  <c r="X11" i="5"/>
  <c r="AH8" i="5"/>
  <c r="AI12" i="5"/>
  <c r="AH12" i="5" s="1"/>
  <c r="R15" i="5"/>
  <c r="S11" i="5"/>
  <c r="S13" i="5"/>
  <c r="R7" i="5"/>
  <c r="I30" i="5"/>
  <c r="R6" i="5"/>
  <c r="I12" i="5" s="1"/>
  <c r="BY18" i="5"/>
  <c r="CG18" i="5"/>
  <c r="BK20" i="5"/>
  <c r="BS20" i="5"/>
  <c r="R14" i="5"/>
  <c r="Y14" i="5"/>
  <c r="BQ34" i="5"/>
  <c r="BQ44" i="5"/>
  <c r="BQ50" i="5"/>
  <c r="BQ52" i="5"/>
  <c r="BQ54" i="5"/>
  <c r="BQ56" i="5"/>
  <c r="BQ58" i="5"/>
  <c r="BQ60" i="5"/>
  <c r="BQ62" i="5"/>
  <c r="BQ64" i="5"/>
  <c r="BQ66" i="5"/>
  <c r="BQ68" i="5"/>
  <c r="BQ70" i="5"/>
  <c r="BQ72" i="5"/>
  <c r="BQ74" i="5"/>
  <c r="BQ76" i="5"/>
  <c r="BQ78" i="5"/>
  <c r="BQ80" i="5"/>
  <c r="BQ83" i="5"/>
  <c r="CS84" i="5"/>
  <c r="CS81" i="5"/>
  <c r="CS79" i="5"/>
  <c r="CS77" i="5"/>
  <c r="CS75" i="5"/>
  <c r="CS73" i="5"/>
  <c r="CS71" i="5"/>
  <c r="CS69" i="5"/>
  <c r="CS67" i="5"/>
  <c r="CS65" i="5"/>
  <c r="CS63" i="5"/>
  <c r="CS61" i="5"/>
  <c r="CS59" i="5"/>
  <c r="CS57" i="5"/>
  <c r="CS55" i="5"/>
  <c r="CS53" i="5"/>
  <c r="CS51" i="5"/>
  <c r="CS49" i="5"/>
  <c r="CS47" i="5"/>
  <c r="CS45" i="5"/>
  <c r="CS43" i="5"/>
  <c r="CS41" i="5"/>
  <c r="CS39" i="5"/>
  <c r="CS37" i="5"/>
  <c r="CS35" i="5"/>
  <c r="CS33" i="5"/>
  <c r="CS31" i="5"/>
  <c r="CS80" i="5"/>
  <c r="CS72" i="5"/>
  <c r="CS64" i="5"/>
  <c r="CS56" i="5"/>
  <c r="CS48" i="5"/>
  <c r="CS40" i="5"/>
  <c r="CS32" i="5"/>
  <c r="BQ51" i="5"/>
  <c r="BQ59" i="5"/>
  <c r="BQ67" i="5"/>
  <c r="BQ75" i="5"/>
  <c r="BQ84" i="5"/>
  <c r="CS83" i="5"/>
  <c r="CS74" i="5"/>
  <c r="CS66" i="5"/>
  <c r="CS58" i="5"/>
  <c r="CS50" i="5"/>
  <c r="CS42" i="5"/>
  <c r="CS34" i="5"/>
  <c r="BQ49" i="5"/>
  <c r="BQ57" i="5"/>
  <c r="BQ65" i="5"/>
  <c r="BQ73" i="5"/>
  <c r="BQ81" i="5"/>
  <c r="CS76" i="5"/>
  <c r="CS68" i="5"/>
  <c r="CS60" i="5"/>
  <c r="CS52" i="5"/>
  <c r="CS44" i="5"/>
  <c r="CS36" i="5"/>
  <c r="BQ55" i="5"/>
  <c r="BQ63" i="5"/>
  <c r="BQ71" i="5"/>
  <c r="BQ79" i="5"/>
  <c r="CS78" i="5"/>
  <c r="CS46" i="5"/>
  <c r="BQ77" i="5"/>
  <c r="CS30" i="5"/>
  <c r="BQ69" i="5"/>
  <c r="CS70" i="5"/>
  <c r="CS38" i="5"/>
  <c r="BQ53" i="5"/>
  <c r="CS62" i="5"/>
  <c r="BQ61" i="5"/>
  <c r="CS54" i="5"/>
  <c r="I34" i="5"/>
  <c r="BQ35" i="5" s="1"/>
  <c r="I47" i="5"/>
  <c r="BQ40" i="5" s="1"/>
  <c r="I35" i="5"/>
  <c r="Z17" i="5"/>
  <c r="R17" i="5"/>
  <c r="CG15" i="5"/>
  <c r="CU16" i="5"/>
  <c r="CU21" i="5"/>
  <c r="CG12" i="5"/>
  <c r="BS12" i="5"/>
  <c r="BS18" i="5"/>
  <c r="BE11" i="5"/>
  <c r="AP21" i="5"/>
  <c r="CU12" i="5"/>
  <c r="AP22" i="5"/>
  <c r="BS17" i="5"/>
  <c r="CG16" i="5"/>
  <c r="BS16" i="5"/>
  <c r="Z23" i="5"/>
  <c r="Z6" i="5"/>
  <c r="Z16" i="5"/>
  <c r="Z20" i="5"/>
  <c r="R16" i="5"/>
  <c r="CT27" i="5"/>
  <c r="CF23" i="5"/>
  <c r="CT15" i="5"/>
  <c r="BD15" i="5"/>
  <c r="AO20" i="5"/>
  <c r="BD22" i="5"/>
  <c r="CT17" i="5"/>
  <c r="CT6" i="5"/>
  <c r="BR15" i="5"/>
  <c r="BR23" i="5"/>
  <c r="Y8" i="5"/>
  <c r="Y18" i="5"/>
  <c r="Y11" i="5"/>
  <c r="S12" i="5"/>
  <c r="J17" i="5" s="1"/>
  <c r="CN45" i="5"/>
  <c r="CM45" i="5" s="1"/>
  <c r="CM81" i="5"/>
  <c r="CM60" i="5"/>
  <c r="CM68" i="5"/>
  <c r="CM32" i="5"/>
  <c r="CM40" i="5"/>
  <c r="CN48" i="5"/>
  <c r="CM48" i="5" s="1"/>
  <c r="CN56" i="5"/>
  <c r="CM56" i="5" s="1"/>
  <c r="CM73" i="5"/>
  <c r="CN51" i="5"/>
  <c r="CM51" i="5" s="1"/>
  <c r="CM67" i="5"/>
  <c r="CM79" i="5"/>
  <c r="CM62" i="5"/>
  <c r="CM72" i="5"/>
  <c r="CM80" i="5"/>
  <c r="CM69" i="5"/>
  <c r="CM33" i="5"/>
  <c r="CM41" i="5"/>
  <c r="CM43" i="5"/>
  <c r="CM65" i="5"/>
  <c r="CM64" i="5"/>
  <c r="R76" i="5"/>
  <c r="R80" i="5"/>
  <c r="R77" i="5"/>
  <c r="R81" i="5"/>
  <c r="R78" i="5"/>
  <c r="R83" i="5"/>
  <c r="R75" i="5"/>
  <c r="R79" i="5"/>
  <c r="R84" i="5"/>
  <c r="R53" i="5"/>
  <c r="R49" i="5"/>
  <c r="R54" i="5"/>
  <c r="R51" i="5"/>
  <c r="R48" i="5"/>
  <c r="CB22" i="5"/>
  <c r="BY22" i="5" s="1"/>
  <c r="CB21" i="5"/>
  <c r="BY21" i="5" s="1"/>
  <c r="BZ13" i="5"/>
  <c r="BY13" i="5" s="1"/>
  <c r="AZ21" i="5"/>
  <c r="AZ22" i="5"/>
  <c r="AW22" i="5" s="1"/>
  <c r="U22" i="5"/>
  <c r="R22" i="5" s="1"/>
  <c r="U21" i="5"/>
  <c r="R21" i="5" s="1"/>
  <c r="U23" i="5"/>
  <c r="R23" i="5" s="1"/>
  <c r="I37" i="5" l="1"/>
  <c r="BQ36" i="5" s="1"/>
  <c r="BQ32" i="5"/>
  <c r="CF12" i="5"/>
  <c r="CF11" i="5"/>
  <c r="J11" i="5"/>
  <c r="I31" i="5"/>
  <c r="BC30" i="5" s="1"/>
  <c r="R11" i="5"/>
  <c r="AO113" i="5"/>
  <c r="J55" i="5"/>
  <c r="BR101" i="5"/>
  <c r="BR41" i="5"/>
  <c r="BS110" i="5"/>
  <c r="BS45" i="5"/>
  <c r="BQ33" i="5"/>
  <c r="BQ42" i="5"/>
  <c r="I46" i="5"/>
  <c r="BQ43" i="5"/>
  <c r="BQ31" i="5"/>
  <c r="BQ9" i="5"/>
  <c r="BK13" i="5"/>
  <c r="BK12" i="5"/>
  <c r="J26" i="5"/>
  <c r="J84" i="5"/>
  <c r="AO111" i="5"/>
  <c r="BD136" i="5"/>
  <c r="BD68" i="5"/>
  <c r="J74" i="5"/>
  <c r="BD122" i="5"/>
  <c r="J75" i="5"/>
  <c r="BD124" i="5"/>
  <c r="I9" i="5"/>
  <c r="BQ7" i="5" s="1"/>
  <c r="I11" i="5"/>
  <c r="AO50" i="5"/>
  <c r="I54" i="5"/>
  <c r="AO51" i="5"/>
  <c r="AO115" i="5"/>
  <c r="AH11" i="5"/>
  <c r="J20" i="5"/>
  <c r="I52" i="5"/>
  <c r="I8" i="5"/>
  <c r="BQ6" i="5" s="1"/>
  <c r="I7" i="5"/>
  <c r="BD11" i="5"/>
  <c r="BD14" i="5"/>
  <c r="J22" i="5"/>
  <c r="I42" i="5"/>
  <c r="J69" i="5"/>
  <c r="BD115" i="5"/>
  <c r="J68" i="5"/>
  <c r="BD113" i="5"/>
  <c r="J70" i="5"/>
  <c r="BD114" i="5"/>
  <c r="J46" i="5"/>
  <c r="BD108" i="5"/>
  <c r="J66" i="5"/>
  <c r="BD109" i="5"/>
  <c r="J64" i="5"/>
  <c r="BD102" i="5"/>
  <c r="J62" i="5"/>
  <c r="BD112" i="5"/>
  <c r="J65" i="5"/>
  <c r="BD105" i="5"/>
  <c r="J41" i="5"/>
  <c r="BD106" i="5"/>
  <c r="J67" i="5"/>
  <c r="BD110" i="5"/>
  <c r="K78" i="5"/>
  <c r="BE129" i="5"/>
  <c r="K80" i="5"/>
  <c r="BE131" i="5"/>
  <c r="K79" i="5"/>
  <c r="BE130" i="5"/>
  <c r="K84" i="5"/>
  <c r="BE136" i="5"/>
  <c r="K83" i="5"/>
  <c r="BE134" i="5"/>
  <c r="K82" i="5"/>
  <c r="BE133" i="5"/>
  <c r="K77" i="5"/>
  <c r="BE127" i="5"/>
  <c r="K76" i="5"/>
  <c r="BE125" i="5"/>
  <c r="K81" i="5"/>
  <c r="BE132" i="5"/>
  <c r="BE68" i="5"/>
  <c r="BC68" i="5" s="1"/>
  <c r="BE69" i="5"/>
  <c r="BE73" i="5"/>
  <c r="BE63" i="5"/>
  <c r="BC63" i="5" s="1"/>
  <c r="BD57" i="5"/>
  <c r="BC57" i="5" s="1"/>
  <c r="BD52" i="5"/>
  <c r="BC52" i="5" s="1"/>
  <c r="BD45" i="5"/>
  <c r="BE70" i="5"/>
  <c r="BD51" i="5"/>
  <c r="BD46" i="5"/>
  <c r="BE67" i="5"/>
  <c r="BC67" i="5" s="1"/>
  <c r="BD55" i="5"/>
  <c r="BC55" i="5" s="1"/>
  <c r="BD58" i="5"/>
  <c r="BC58" i="5" s="1"/>
  <c r="BD56" i="5"/>
  <c r="BC56" i="5" s="1"/>
  <c r="BE74" i="5"/>
  <c r="BD49" i="5"/>
  <c r="BE71" i="5"/>
  <c r="BF77" i="5"/>
  <c r="L47" i="5"/>
  <c r="BF78" i="5"/>
  <c r="BD47" i="5"/>
  <c r="BD50" i="5"/>
  <c r="BD48" i="5"/>
  <c r="BF76" i="5"/>
  <c r="BE66" i="5"/>
  <c r="BC66" i="5" s="1"/>
  <c r="BF75" i="5"/>
  <c r="BE61" i="5"/>
  <c r="BC61" i="5" s="1"/>
  <c r="BE62" i="5"/>
  <c r="BC62" i="5" s="1"/>
  <c r="BE64" i="5"/>
  <c r="BC64" i="5" s="1"/>
  <c r="BE60" i="5"/>
  <c r="BC60" i="5" s="1"/>
  <c r="BE65" i="5"/>
  <c r="BC65" i="5" s="1"/>
  <c r="BD53" i="5"/>
  <c r="BC53" i="5" s="1"/>
  <c r="BE72" i="5"/>
  <c r="BD59" i="5"/>
  <c r="BC59" i="5" s="1"/>
  <c r="BD54" i="5"/>
  <c r="BC54" i="5" s="1"/>
  <c r="BE17" i="5"/>
  <c r="K24" i="5"/>
  <c r="BE18" i="5"/>
  <c r="K26" i="5"/>
  <c r="BE16" i="5"/>
  <c r="K27" i="5"/>
  <c r="AO46" i="5"/>
  <c r="I15" i="5"/>
  <c r="X10" i="5"/>
  <c r="X8" i="5"/>
  <c r="AN6" i="5"/>
  <c r="X9" i="5"/>
  <c r="AN7" i="5"/>
  <c r="J7" i="5"/>
  <c r="R13" i="5"/>
  <c r="J15" i="5"/>
  <c r="BQ20" i="5"/>
  <c r="CS16" i="5"/>
  <c r="CS12" i="5"/>
  <c r="BQ16" i="5"/>
  <c r="AN22" i="5"/>
  <c r="BQ17" i="5"/>
  <c r="BQ18" i="5"/>
  <c r="AN21" i="5"/>
  <c r="CS21" i="5"/>
  <c r="Y13" i="5"/>
  <c r="CF9" i="5"/>
  <c r="CF13" i="5"/>
  <c r="CF17" i="5"/>
  <c r="BR9" i="5"/>
  <c r="BR13" i="5"/>
  <c r="BR20" i="5"/>
  <c r="AO14" i="5"/>
  <c r="AO18" i="5"/>
  <c r="CF6" i="5"/>
  <c r="BR8" i="5"/>
  <c r="BD12" i="5"/>
  <c r="AO10" i="5"/>
  <c r="AO13" i="5"/>
  <c r="CT13" i="5"/>
  <c r="CT19" i="5"/>
  <c r="BR7" i="5"/>
  <c r="BR22" i="5"/>
  <c r="BD7" i="5"/>
  <c r="BD20" i="5"/>
  <c r="AO9" i="5"/>
  <c r="AO12" i="5"/>
  <c r="AO16" i="5"/>
  <c r="CT8" i="5"/>
  <c r="CT18" i="5"/>
  <c r="CF14" i="5"/>
  <c r="BR10" i="5"/>
  <c r="BR21" i="5"/>
  <c r="BD19" i="5"/>
  <c r="AO8" i="5"/>
  <c r="AO15" i="5"/>
  <c r="AO19" i="5"/>
  <c r="AO6" i="5"/>
  <c r="Y15" i="5"/>
  <c r="CF7" i="5"/>
  <c r="CF19" i="5"/>
  <c r="CF18" i="5"/>
  <c r="BD18" i="5"/>
  <c r="BD13" i="5"/>
  <c r="AO11" i="5"/>
  <c r="Y12" i="5"/>
  <c r="R12" i="5"/>
  <c r="BQ14" i="5" l="1"/>
  <c r="BQ39" i="5"/>
  <c r="BQ8" i="5"/>
  <c r="BQ10" i="5"/>
  <c r="AN8" i="5"/>
  <c r="BC9" i="5"/>
  <c r="AN9" i="5"/>
  <c r="BC10" i="5"/>
  <c r="AN54" i="5"/>
  <c r="AN58" i="5"/>
  <c r="AN62" i="5"/>
  <c r="AN66" i="5"/>
  <c r="AN70" i="5"/>
  <c r="AN74" i="5"/>
  <c r="AN78" i="5"/>
  <c r="AN83" i="5"/>
  <c r="AN55" i="5"/>
  <c r="AN59" i="5"/>
  <c r="AN63" i="5"/>
  <c r="AN67" i="5"/>
  <c r="AN71" i="5"/>
  <c r="AN75" i="5"/>
  <c r="AN79" i="5"/>
  <c r="AN84" i="5"/>
  <c r="AN53" i="5"/>
  <c r="AN61" i="5"/>
  <c r="AN69" i="5"/>
  <c r="AN77" i="5"/>
  <c r="CE41" i="5"/>
  <c r="CE45" i="5"/>
  <c r="CE49" i="5"/>
  <c r="CE53" i="5"/>
  <c r="CE57" i="5"/>
  <c r="CE61" i="5"/>
  <c r="CE65" i="5"/>
  <c r="CE69" i="5"/>
  <c r="CE73" i="5"/>
  <c r="CE77" i="5"/>
  <c r="CE81" i="5"/>
  <c r="AN56" i="5"/>
  <c r="AN64" i="5"/>
  <c r="AN72" i="5"/>
  <c r="AN80" i="5"/>
  <c r="CE42" i="5"/>
  <c r="CE46" i="5"/>
  <c r="CE50" i="5"/>
  <c r="CE54" i="5"/>
  <c r="CE58" i="5"/>
  <c r="CE62" i="5"/>
  <c r="CE66" i="5"/>
  <c r="CE70" i="5"/>
  <c r="CE74" i="5"/>
  <c r="CE78" i="5"/>
  <c r="CE83" i="5"/>
  <c r="AN57" i="5"/>
  <c r="AN73" i="5"/>
  <c r="CE44" i="5"/>
  <c r="CE52" i="5"/>
  <c r="CE60" i="5"/>
  <c r="CE68" i="5"/>
  <c r="CE76" i="5"/>
  <c r="AN65" i="5"/>
  <c r="CE48" i="5"/>
  <c r="CE64" i="5"/>
  <c r="CE80" i="5"/>
  <c r="CE51" i="5"/>
  <c r="CE75" i="5"/>
  <c r="AN60" i="5"/>
  <c r="AN76" i="5"/>
  <c r="CE47" i="5"/>
  <c r="CE55" i="5"/>
  <c r="CE63" i="5"/>
  <c r="CE71" i="5"/>
  <c r="CE79" i="5"/>
  <c r="AN81" i="5"/>
  <c r="CE56" i="5"/>
  <c r="CE72" i="5"/>
  <c r="AN52" i="5"/>
  <c r="AN68" i="5"/>
  <c r="CE43" i="5"/>
  <c r="CE59" i="5"/>
  <c r="CE67" i="5"/>
  <c r="CE84" i="5"/>
  <c r="BC83" i="5"/>
  <c r="BC42" i="5"/>
  <c r="BC38" i="5"/>
  <c r="BC34" i="5"/>
  <c r="BC81" i="5"/>
  <c r="BC41" i="5"/>
  <c r="BC37" i="5"/>
  <c r="BC33" i="5"/>
  <c r="BC79" i="5"/>
  <c r="BC47" i="5"/>
  <c r="BC39" i="5"/>
  <c r="BC31" i="5"/>
  <c r="BC44" i="5"/>
  <c r="BC36" i="5"/>
  <c r="BC84" i="5"/>
  <c r="BC51" i="5"/>
  <c r="BC43" i="5"/>
  <c r="BC35" i="5"/>
  <c r="BC32" i="5"/>
  <c r="BC48" i="5"/>
  <c r="BC40" i="5"/>
  <c r="BC80" i="5"/>
  <c r="AW11" i="5" l="1"/>
  <c r="AW15" i="5"/>
  <c r="AW12" i="5"/>
  <c r="AW14" i="5"/>
  <c r="AW13" i="5"/>
  <c r="AW16" i="5"/>
  <c r="AW20" i="5"/>
  <c r="AW21" i="5"/>
  <c r="AW56" i="5"/>
  <c r="AW58" i="5"/>
  <c r="AW57" i="5"/>
  <c r="AW55" i="5"/>
  <c r="AW59" i="5"/>
  <c r="AW60" i="5"/>
  <c r="AW67" i="5"/>
  <c r="AW61" i="5"/>
  <c r="AW62" i="5"/>
  <c r="AW65" i="5"/>
  <c r="AW63" i="5"/>
  <c r="AW68" i="5"/>
  <c r="AW64" i="5"/>
  <c r="AW66" i="5"/>
  <c r="AW81" i="5"/>
  <c r="AW80" i="5"/>
  <c r="AW79" i="5"/>
  <c r="AW83" i="5"/>
  <c r="AW84" i="5"/>
</calcChain>
</file>

<file path=xl/sharedStrings.xml><?xml version="1.0" encoding="utf-8"?>
<sst xmlns="http://schemas.openxmlformats.org/spreadsheetml/2006/main" count="672" uniqueCount="152">
  <si>
    <t>Michal Veselský</t>
  </si>
  <si>
    <t>Pořadí</t>
  </si>
  <si>
    <t>Body</t>
  </si>
  <si>
    <t>Ženy</t>
  </si>
  <si>
    <t>Ročník</t>
  </si>
  <si>
    <t>Čas</t>
  </si>
  <si>
    <t>Ujeté km</t>
  </si>
  <si>
    <t>Jméno                                              a                                       příjmení</t>
  </si>
  <si>
    <t>Pořadí závod</t>
  </si>
  <si>
    <t>Body závod</t>
  </si>
  <si>
    <t>Pořadí SDK</t>
  </si>
  <si>
    <t>Body SDK</t>
  </si>
  <si>
    <t>Čas celkem</t>
  </si>
  <si>
    <t>Čas          I. etapa</t>
  </si>
  <si>
    <t>Čas          II. etapa</t>
  </si>
  <si>
    <t>Jméno                          a                       příjmení</t>
  </si>
  <si>
    <t>Zelené</t>
  </si>
  <si>
    <t>Modré</t>
  </si>
  <si>
    <t>Červené</t>
  </si>
  <si>
    <t>Účast</t>
  </si>
  <si>
    <t xml:space="preserve">Všichni          Všichni          Všichni          Všichni          Všichni          Všichni          Všichni          Všichni          Všichni          Všichni          Všichni          </t>
  </si>
  <si>
    <t>Muži                     Muži                    Muži                    Muži                    Muži                    Muži                    Muži</t>
  </si>
  <si>
    <t>Markéta Lederová</t>
  </si>
  <si>
    <t>Blanka Hájková</t>
  </si>
  <si>
    <t>Adam Balcar</t>
  </si>
  <si>
    <t>Petr Schneider</t>
  </si>
  <si>
    <t>Pavel Pfeifer</t>
  </si>
  <si>
    <t>Štěpán Ježek</t>
  </si>
  <si>
    <t>Vít Lubovský</t>
  </si>
  <si>
    <t>Jaroslav Vlček</t>
  </si>
  <si>
    <t>Tomáš Král</t>
  </si>
  <si>
    <t>Jan Jiránek</t>
  </si>
  <si>
    <t>Norbert Palša</t>
  </si>
  <si>
    <t>Pavel Štork</t>
  </si>
  <si>
    <t>Martin Jiránek</t>
  </si>
  <si>
    <t>Jakub Ptáček</t>
  </si>
  <si>
    <t>Hodkovická 12ti hodinovka - 11. ročník 07.05.2022</t>
  </si>
  <si>
    <r>
      <t>Celkové pořadí SDK 2024</t>
    </r>
    <r>
      <rPr>
        <b/>
        <sz val="12"/>
        <color rgb="FF000000"/>
        <rFont val="Arial"/>
        <family val="2"/>
        <charset val="238"/>
      </rPr>
      <t xml:space="preserve">                                                    součet čtyř nejlepších umístění</t>
    </r>
  </si>
  <si>
    <t>Přejezd republiky č. 12                                                    12. až 14.07.2024</t>
  </si>
  <si>
    <t>Karpatskými výhledy - 2. ročník                           27. až 29.09.2024</t>
  </si>
  <si>
    <t>Kateřina Zajgerová</t>
  </si>
  <si>
    <t>Jitka Meierová</t>
  </si>
  <si>
    <t>Markéta Štefanová</t>
  </si>
  <si>
    <t>Dita Kosáková</t>
  </si>
  <si>
    <t>Zdeňka Vaňová</t>
  </si>
  <si>
    <t>Renata Slavíková</t>
  </si>
  <si>
    <t>Veronika Spáčilová</t>
  </si>
  <si>
    <t>Věra Kolodzieyski</t>
  </si>
  <si>
    <t>Nedokončila</t>
  </si>
  <si>
    <t>Nenastoupila</t>
  </si>
  <si>
    <t/>
  </si>
  <si>
    <t>Leoš Kafka</t>
  </si>
  <si>
    <t>Václav Obrtlík</t>
  </si>
  <si>
    <t>Ivan Urban</t>
  </si>
  <si>
    <t>Michal Beckert</t>
  </si>
  <si>
    <t>David Kubát</t>
  </si>
  <si>
    <t>Radek Odložilík</t>
  </si>
  <si>
    <t>Petr Stejskal</t>
  </si>
  <si>
    <t>Bolek Žemlík</t>
  </si>
  <si>
    <t>Jaroslav Svoboda</t>
  </si>
  <si>
    <t>Petr Pospíšil</t>
  </si>
  <si>
    <t>Jan Kolodzieyski</t>
  </si>
  <si>
    <t>Jan Žofka</t>
  </si>
  <si>
    <t>Tomáš Hocke</t>
  </si>
  <si>
    <t>Nedokončil</t>
  </si>
  <si>
    <t>Nenastoupil</t>
  </si>
  <si>
    <t>O Rybníkářův pohár - 5. ročník                                                                 22. až 23.06 2024</t>
  </si>
  <si>
    <t>Jana Havlikova</t>
  </si>
  <si>
    <t>Ivona Hein-Šlahúnková</t>
  </si>
  <si>
    <t>Linda Slovenčíková</t>
  </si>
  <si>
    <t>Dana Karmazínová</t>
  </si>
  <si>
    <t>Barbora Doležalová</t>
  </si>
  <si>
    <t>Jiřina Pavlíková</t>
  </si>
  <si>
    <t>Šárka Hollósiová</t>
  </si>
  <si>
    <t>Věra Kolodějka</t>
  </si>
  <si>
    <t>Kateřina Pokorná</t>
  </si>
  <si>
    <t>Martin Kadlec</t>
  </si>
  <si>
    <t>Michal Plaček</t>
  </si>
  <si>
    <t>Petr Bezchleba</t>
  </si>
  <si>
    <t>Martin Kundera</t>
  </si>
  <si>
    <t>Roman Šimon</t>
  </si>
  <si>
    <t>Jan Svoboda</t>
  </si>
  <si>
    <t>Igor Batka</t>
  </si>
  <si>
    <t>Antonín Kvita</t>
  </si>
  <si>
    <t>Luboš Koubek</t>
  </si>
  <si>
    <t>Matěj Kosnar</t>
  </si>
  <si>
    <t>Miroslav Černohorský</t>
  </si>
  <si>
    <t>Petr Švanda</t>
  </si>
  <si>
    <t>Jan Fiala</t>
  </si>
  <si>
    <t>Tomáš Fott</t>
  </si>
  <si>
    <t>Petr Rybář</t>
  </si>
  <si>
    <t>Jan Hamršmíd</t>
  </si>
  <si>
    <t>Pavel Kňákal</t>
  </si>
  <si>
    <t>Tomáš Vondrovský</t>
  </si>
  <si>
    <t>Karel Kundera</t>
  </si>
  <si>
    <t>Jan Jílek</t>
  </si>
  <si>
    <t>Martin Kočárek</t>
  </si>
  <si>
    <t>Zdeněk Červenka</t>
  </si>
  <si>
    <t>Roman Klíma</t>
  </si>
  <si>
    <t>Zbyněk Dolejšek</t>
  </si>
  <si>
    <t>Antonín Beneš</t>
  </si>
  <si>
    <t>Martin Souček</t>
  </si>
  <si>
    <t>Vladimír Kuboš</t>
  </si>
  <si>
    <t>Adam Václav Šedivý</t>
  </si>
  <si>
    <t>Ivo Indra</t>
  </si>
  <si>
    <t>Viktor Pavlíček</t>
  </si>
  <si>
    <t>Miloslav Král</t>
  </si>
  <si>
    <t>Martin Kolšubaba</t>
  </si>
  <si>
    <t>Josef Kvita</t>
  </si>
  <si>
    <t>Jan Koloděj</t>
  </si>
  <si>
    <t>24. - 25.</t>
  </si>
  <si>
    <t>1. - 2.</t>
  </si>
  <si>
    <t>17. - 18.</t>
  </si>
  <si>
    <t>28. - 29.</t>
  </si>
  <si>
    <t>Petra Fořtová</t>
  </si>
  <si>
    <t>Mína Vašánová</t>
  </si>
  <si>
    <t>Klára Boudová</t>
  </si>
  <si>
    <t xml:space="preserve">Šárka Hollósiová </t>
  </si>
  <si>
    <t>Radka Babiánková</t>
  </si>
  <si>
    <t>Monika Součková</t>
  </si>
  <si>
    <t>Šárka Štorková</t>
  </si>
  <si>
    <t>Martin Marčáno Brož</t>
  </si>
  <si>
    <t>Pavel Šaman Novák</t>
  </si>
  <si>
    <t>Tomáš Zíma</t>
  </si>
  <si>
    <t>Tomáš Brýna</t>
  </si>
  <si>
    <t>Jan Bouda</t>
  </si>
  <si>
    <t>Václav Bořík Houška</t>
  </si>
  <si>
    <t xml:space="preserve">Tomáš Hájek </t>
  </si>
  <si>
    <t>Ondřej Pedál</t>
  </si>
  <si>
    <t>8. - 9.</t>
  </si>
  <si>
    <t>Písecká Osma - 1. ročník                     17.08.2024</t>
  </si>
  <si>
    <t>10. - 11.</t>
  </si>
  <si>
    <t>16. - 17.</t>
  </si>
  <si>
    <t>18. - 19.</t>
  </si>
  <si>
    <t>23. - 24.</t>
  </si>
  <si>
    <t>25. - 26.</t>
  </si>
  <si>
    <t>Lucie Zvárová</t>
  </si>
  <si>
    <t>Monika Preislerová</t>
  </si>
  <si>
    <t>Jana Řezáčová</t>
  </si>
  <si>
    <t>4. - 5.</t>
  </si>
  <si>
    <t>Miroslav Knitl</t>
  </si>
  <si>
    <t>Z Ráje do Pekla a zpět - 9. ročník                                           07.09.2024</t>
  </si>
  <si>
    <t>Boleslav Žemlík</t>
  </si>
  <si>
    <t>6.</t>
  </si>
  <si>
    <t>12. - 13.</t>
  </si>
  <si>
    <t>14. - 15.</t>
  </si>
  <si>
    <t>30.</t>
  </si>
  <si>
    <t>21.</t>
  </si>
  <si>
    <t>38.</t>
  </si>
  <si>
    <t>39.</t>
  </si>
  <si>
    <t>44.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</si>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</sst>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05]General"/>
    <numFmt numFmtId="165" formatCode="#,##0.00&quot; &quot;[$Kč-405];[Red]&quot;-&quot;#,##0.00&quot; &quot;[$Kč-405]"/>
    <numFmt numFmtId="166" formatCode="[hh]:mm"/>
    <numFmt numFmtId="167" formatCode="0&quot;.&quot;"/>
    <numFmt numFmtId="168" formatCode="[h]:mm"/>
    <numFmt numFmtId="169" formatCode="0.0"/>
    <numFmt numFmtId="170" formatCode="[hh]:mm:ss"/>
    <numFmt numFmtId="171" formatCode="h:mm:ss;@"/>
  </numFmts>
  <fonts count="32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Arial1"/>
      <charset val="238"/>
    </font>
    <font>
      <b/>
      <sz val="2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408AF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2FC54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8"/>
      <color rgb="FF00FF00"/>
      <name val="Arial"/>
      <family val="2"/>
      <charset val="238"/>
    </font>
    <font>
      <b/>
      <sz val="28"/>
      <color rgb="FF0000FF"/>
      <name val="Arial"/>
      <family val="2"/>
      <charset val="238"/>
    </font>
    <font>
      <b/>
      <sz val="10"/>
      <color theme="1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0"/>
      <color rgb="FFFF33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75A3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EAA0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4" fontId="2" fillId="0" borderId="0"/>
    <xf numFmtId="164" fontId="3" fillId="0" borderId="0"/>
    <xf numFmtId="0" fontId="4" fillId="0" borderId="0">
      <alignment horizontal="center"/>
    </xf>
    <xf numFmtId="164" fontId="5" fillId="0" borderId="0">
      <alignment horizontal="center"/>
    </xf>
    <xf numFmtId="0" fontId="4" fillId="0" borderId="0">
      <alignment horizontal="center" textRotation="90"/>
    </xf>
    <xf numFmtId="164" fontId="5" fillId="0" borderId="0">
      <alignment horizontal="center" textRotation="90"/>
    </xf>
    <xf numFmtId="0" fontId="6" fillId="0" borderId="0"/>
    <xf numFmtId="164" fontId="7" fillId="0" borderId="0"/>
    <xf numFmtId="165" fontId="6" fillId="0" borderId="0"/>
    <xf numFmtId="164" fontId="7" fillId="0" borderId="0"/>
    <xf numFmtId="0" fontId="29" fillId="0" borderId="0"/>
    <xf numFmtId="0" fontId="1" fillId="0" borderId="0"/>
  </cellStyleXfs>
  <cellXfs count="272">
    <xf numFmtId="0" fontId="0" fillId="0" borderId="0" xfId="0"/>
    <xf numFmtId="164" fontId="12" fillId="0" borderId="0" xfId="2" applyFont="1" applyFill="1" applyBorder="1" applyAlignment="1" applyProtection="1">
      <alignment horizontal="center" vertical="center" textRotation="90" wrapText="1"/>
    </xf>
    <xf numFmtId="164" fontId="10" fillId="0" borderId="0" xfId="2" applyFont="1" applyFill="1" applyBorder="1" applyAlignment="1" applyProtection="1">
      <alignment horizontal="center" vertical="center" wrapText="1"/>
    </xf>
    <xf numFmtId="164" fontId="10" fillId="3" borderId="11" xfId="2" applyFont="1" applyFill="1" applyBorder="1" applyAlignment="1" applyProtection="1">
      <alignment horizontal="center" vertical="center" wrapText="1"/>
    </xf>
    <xf numFmtId="164" fontId="8" fillId="3" borderId="11" xfId="2" applyFont="1" applyFill="1" applyBorder="1" applyAlignment="1" applyProtection="1">
      <alignment horizontal="center" vertical="center" wrapText="1"/>
    </xf>
    <xf numFmtId="164" fontId="10" fillId="2" borderId="6" xfId="2" applyFont="1" applyFill="1" applyBorder="1" applyAlignment="1" applyProtection="1">
      <alignment horizontal="center" vertical="center" wrapText="1"/>
    </xf>
    <xf numFmtId="164" fontId="10" fillId="2" borderId="7" xfId="2" applyFont="1" applyFill="1" applyBorder="1" applyAlignment="1" applyProtection="1">
      <alignment horizontal="center" vertical="center" wrapText="1"/>
    </xf>
    <xf numFmtId="164" fontId="10" fillId="2" borderId="8" xfId="2" applyFont="1" applyFill="1" applyBorder="1" applyAlignment="1" applyProtection="1">
      <alignment horizontal="center" vertical="center" wrapText="1"/>
    </xf>
    <xf numFmtId="164" fontId="12" fillId="2" borderId="7" xfId="2" applyFont="1" applyFill="1" applyBorder="1" applyAlignment="1" applyProtection="1">
      <alignment vertical="center" textRotation="90" wrapText="1"/>
    </xf>
    <xf numFmtId="164" fontId="9" fillId="2" borderId="7" xfId="2" applyFont="1" applyFill="1" applyBorder="1" applyAlignment="1" applyProtection="1">
      <alignment vertical="center" textRotation="90" wrapText="1"/>
    </xf>
    <xf numFmtId="164" fontId="10" fillId="2" borderId="5" xfId="2" applyFont="1" applyFill="1" applyBorder="1" applyAlignment="1" applyProtection="1">
      <alignment horizontal="center" vertical="center" wrapText="1"/>
    </xf>
    <xf numFmtId="164" fontId="12" fillId="4" borderId="4" xfId="2" applyFont="1" applyFill="1" applyBorder="1" applyAlignment="1" applyProtection="1">
      <alignment horizontal="center" vertical="center" textRotation="90" wrapText="1"/>
    </xf>
    <xf numFmtId="164" fontId="12" fillId="4" borderId="10" xfId="2" applyFont="1" applyFill="1" applyBorder="1" applyAlignment="1" applyProtection="1">
      <alignment horizontal="center" vertical="center" textRotation="90" wrapText="1"/>
    </xf>
    <xf numFmtId="164" fontId="12" fillId="4" borderId="0" xfId="2" applyFont="1" applyFill="1" applyBorder="1" applyAlignment="1" applyProtection="1">
      <alignment horizontal="center" vertical="center" wrapText="1"/>
    </xf>
    <xf numFmtId="164" fontId="10" fillId="5" borderId="11" xfId="2" applyFont="1" applyFill="1" applyBorder="1" applyAlignment="1" applyProtection="1">
      <alignment horizontal="center" vertical="center" wrapText="1"/>
    </xf>
    <xf numFmtId="164" fontId="10" fillId="6" borderId="11" xfId="2" applyFont="1" applyFill="1" applyBorder="1" applyAlignment="1" applyProtection="1">
      <alignment horizontal="center" vertical="center" wrapText="1"/>
    </xf>
    <xf numFmtId="164" fontId="15" fillId="2" borderId="10" xfId="2" applyFont="1" applyFill="1" applyBorder="1" applyAlignment="1" applyProtection="1">
      <alignment horizontal="center" vertical="center" wrapText="1"/>
    </xf>
    <xf numFmtId="164" fontId="15" fillId="7" borderId="11" xfId="2" applyFont="1" applyFill="1" applyBorder="1" applyAlignment="1" applyProtection="1">
      <alignment horizontal="center" vertical="center" wrapText="1"/>
    </xf>
    <xf numFmtId="164" fontId="19" fillId="2" borderId="10" xfId="2" applyFont="1" applyFill="1" applyBorder="1" applyAlignment="1" applyProtection="1">
      <alignment horizontal="center" vertical="center" wrapText="1"/>
    </xf>
    <xf numFmtId="164" fontId="15" fillId="6" borderId="11" xfId="2" applyFont="1" applyFill="1" applyBorder="1" applyAlignment="1" applyProtection="1">
      <alignment horizontal="center" vertical="center" wrapText="1"/>
    </xf>
    <xf numFmtId="164" fontId="21" fillId="2" borderId="10" xfId="2" applyFont="1" applyFill="1" applyBorder="1" applyAlignment="1" applyProtection="1">
      <alignment horizontal="center" vertical="center" wrapText="1"/>
    </xf>
    <xf numFmtId="164" fontId="21" fillId="2" borderId="5" xfId="2" applyFont="1" applyFill="1" applyBorder="1" applyAlignment="1" applyProtection="1">
      <alignment horizontal="center" vertical="center" wrapText="1"/>
    </xf>
    <xf numFmtId="164" fontId="19" fillId="2" borderId="5" xfId="2" applyFont="1" applyFill="1" applyBorder="1" applyAlignment="1" applyProtection="1">
      <alignment horizontal="center" vertical="center" wrapText="1"/>
    </xf>
    <xf numFmtId="164" fontId="12" fillId="6" borderId="9" xfId="2" applyFont="1" applyFill="1" applyBorder="1" applyAlignment="1" applyProtection="1">
      <alignment horizontal="center" vertical="center" textRotation="90" wrapText="1"/>
    </xf>
    <xf numFmtId="164" fontId="12" fillId="6" borderId="9" xfId="2" applyFont="1" applyFill="1" applyBorder="1" applyAlignment="1" applyProtection="1">
      <alignment horizontal="center" vertical="center" wrapText="1"/>
    </xf>
    <xf numFmtId="166" fontId="12" fillId="6" borderId="9" xfId="2" applyNumberFormat="1" applyFont="1" applyFill="1" applyBorder="1" applyAlignment="1" applyProtection="1">
      <alignment horizontal="center" vertical="center" textRotation="90" wrapText="1"/>
    </xf>
    <xf numFmtId="164" fontId="19" fillId="6" borderId="11" xfId="2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0" fillId="2" borderId="9" xfId="2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4" fontId="13" fillId="2" borderId="4" xfId="2" applyFont="1" applyFill="1" applyBorder="1" applyAlignment="1" applyProtection="1">
      <alignment horizontal="center" vertical="center" wrapText="1"/>
    </xf>
    <xf numFmtId="164" fontId="13" fillId="2" borderId="10" xfId="2" applyFont="1" applyFill="1" applyBorder="1" applyAlignment="1" applyProtection="1">
      <alignment horizontal="center" vertical="center" wrapText="1"/>
    </xf>
    <xf numFmtId="164" fontId="13" fillId="2" borderId="9" xfId="2" applyFont="1" applyFill="1" applyBorder="1" applyAlignment="1" applyProtection="1">
      <alignment horizontal="center" vertical="center" wrapText="1"/>
    </xf>
    <xf numFmtId="164" fontId="10" fillId="2" borderId="10" xfId="2" applyFont="1" applyFill="1" applyBorder="1" applyAlignment="1" applyProtection="1">
      <alignment horizontal="center" vertical="center" wrapText="1"/>
    </xf>
    <xf numFmtId="164" fontId="13" fillId="0" borderId="0" xfId="2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5" fillId="2" borderId="5" xfId="2" applyFont="1" applyFill="1" applyBorder="1" applyAlignment="1" applyProtection="1">
      <alignment horizontal="center" vertical="center" wrapText="1"/>
    </xf>
    <xf numFmtId="164" fontId="18" fillId="2" borderId="10" xfId="2" applyFont="1" applyFill="1" applyBorder="1" applyAlignment="1" applyProtection="1">
      <alignment horizontal="center" vertical="center" wrapText="1"/>
    </xf>
    <xf numFmtId="166" fontId="10" fillId="0" borderId="0" xfId="2" applyNumberFormat="1" applyFont="1" applyFill="1" applyBorder="1" applyAlignment="1" applyProtection="1">
      <alignment horizontal="center" vertical="center" wrapText="1"/>
    </xf>
    <xf numFmtId="166" fontId="10" fillId="6" borderId="11" xfId="2" applyNumberFormat="1" applyFont="1" applyFill="1" applyBorder="1" applyAlignment="1" applyProtection="1">
      <alignment horizontal="center" vertical="center" wrapText="1"/>
    </xf>
    <xf numFmtId="164" fontId="20" fillId="6" borderId="11" xfId="2" applyFont="1" applyFill="1" applyBorder="1" applyAlignment="1" applyProtection="1">
      <alignment horizontal="center" vertical="center" wrapText="1"/>
    </xf>
    <xf numFmtId="164" fontId="12" fillId="7" borderId="9" xfId="2" applyFont="1" applyFill="1" applyBorder="1" applyAlignment="1" applyProtection="1">
      <alignment horizontal="center" vertical="center" textRotation="90" wrapText="1"/>
    </xf>
    <xf numFmtId="164" fontId="19" fillId="7" borderId="11" xfId="2" applyFont="1" applyFill="1" applyBorder="1" applyAlignment="1" applyProtection="1">
      <alignment horizontal="center" vertical="center" wrapText="1"/>
    </xf>
    <xf numFmtId="164" fontId="20" fillId="7" borderId="11" xfId="2" applyFont="1" applyFill="1" applyBorder="1" applyAlignment="1" applyProtection="1">
      <alignment horizontal="center" vertical="center" wrapText="1"/>
    </xf>
    <xf numFmtId="164" fontId="12" fillId="7" borderId="2" xfId="2" applyFont="1" applyFill="1" applyBorder="1" applyAlignment="1" applyProtection="1">
      <alignment horizontal="center" vertical="center" textRotation="90" wrapText="1"/>
    </xf>
    <xf numFmtId="164" fontId="12" fillId="7" borderId="14" xfId="2" applyFont="1" applyFill="1" applyBorder="1" applyAlignment="1" applyProtection="1">
      <alignment horizontal="center" vertical="center" textRotation="90" wrapText="1"/>
    </xf>
    <xf numFmtId="164" fontId="12" fillId="6" borderId="14" xfId="2" applyFont="1" applyFill="1" applyBorder="1" applyAlignment="1" applyProtection="1">
      <alignment horizontal="center" vertical="center" wrapText="1"/>
    </xf>
    <xf numFmtId="166" fontId="12" fillId="6" borderId="14" xfId="2" applyNumberFormat="1" applyFont="1" applyFill="1" applyBorder="1" applyAlignment="1" applyProtection="1">
      <alignment horizontal="center" vertical="center" textRotation="90" wrapText="1"/>
    </xf>
    <xf numFmtId="164" fontId="12" fillId="6" borderId="14" xfId="2" applyFont="1" applyFill="1" applyBorder="1" applyAlignment="1" applyProtection="1">
      <alignment horizontal="center" vertical="center" textRotation="90" wrapText="1"/>
    </xf>
    <xf numFmtId="164" fontId="12" fillId="6" borderId="21" xfId="2" applyFont="1" applyFill="1" applyBorder="1" applyAlignment="1" applyProtection="1">
      <alignment horizontal="center" vertical="center" textRotation="90" wrapText="1"/>
    </xf>
    <xf numFmtId="164" fontId="10" fillId="6" borderId="16" xfId="2" applyFont="1" applyFill="1" applyBorder="1" applyAlignment="1" applyProtection="1">
      <alignment horizontal="center" vertical="center" wrapText="1"/>
    </xf>
    <xf numFmtId="166" fontId="10" fillId="6" borderId="16" xfId="2" applyNumberFormat="1" applyFont="1" applyFill="1" applyBorder="1" applyAlignment="1" applyProtection="1">
      <alignment horizontal="center" vertical="center" wrapText="1"/>
    </xf>
    <xf numFmtId="164" fontId="10" fillId="6" borderId="13" xfId="2" applyFont="1" applyFill="1" applyBorder="1" applyAlignment="1" applyProtection="1">
      <alignment horizontal="center" vertical="center" wrapText="1"/>
    </xf>
    <xf numFmtId="166" fontId="10" fillId="6" borderId="13" xfId="2" applyNumberFormat="1" applyFont="1" applyFill="1" applyBorder="1" applyAlignment="1" applyProtection="1">
      <alignment horizontal="center" vertical="center" wrapText="1"/>
    </xf>
    <xf numFmtId="164" fontId="10" fillId="2" borderId="1" xfId="2" applyFont="1" applyFill="1" applyBorder="1" applyAlignment="1" applyProtection="1">
      <alignment horizontal="center" vertical="center" wrapText="1"/>
    </xf>
    <xf numFmtId="164" fontId="12" fillId="2" borderId="1" xfId="2" applyFont="1" applyFill="1" applyBorder="1" applyAlignment="1" applyProtection="1">
      <alignment vertical="center" textRotation="90" wrapText="1"/>
    </xf>
    <xf numFmtId="164" fontId="22" fillId="2" borderId="10" xfId="2" applyFont="1" applyFill="1" applyBorder="1" applyAlignment="1" applyProtection="1">
      <alignment horizontal="center" vertical="center" wrapText="1"/>
    </xf>
    <xf numFmtId="164" fontId="9" fillId="2" borderId="1" xfId="2" applyFont="1" applyFill="1" applyBorder="1" applyAlignment="1" applyProtection="1">
      <alignment vertical="center" textRotation="90" wrapText="1"/>
    </xf>
    <xf numFmtId="164" fontId="13" fillId="2" borderId="10" xfId="2" applyFont="1" applyFill="1" applyBorder="1" applyAlignment="1" applyProtection="1">
      <alignment vertical="center" wrapText="1"/>
    </xf>
    <xf numFmtId="164" fontId="17" fillId="7" borderId="13" xfId="2" applyFont="1" applyFill="1" applyBorder="1" applyAlignment="1" applyProtection="1">
      <alignment horizontal="center" vertical="center" wrapText="1"/>
    </xf>
    <xf numFmtId="166" fontId="17" fillId="7" borderId="13" xfId="2" applyNumberFormat="1" applyFont="1" applyFill="1" applyBorder="1" applyAlignment="1" applyProtection="1">
      <alignment horizontal="center" vertical="center" wrapText="1"/>
    </xf>
    <xf numFmtId="164" fontId="17" fillId="7" borderId="11" xfId="2" applyFont="1" applyFill="1" applyBorder="1" applyAlignment="1" applyProtection="1">
      <alignment horizontal="center" vertical="center" wrapText="1"/>
    </xf>
    <xf numFmtId="166" fontId="17" fillId="7" borderId="11" xfId="2" applyNumberFormat="1" applyFont="1" applyFill="1" applyBorder="1" applyAlignment="1" applyProtection="1">
      <alignment horizontal="center" vertical="center" wrapText="1"/>
    </xf>
    <xf numFmtId="164" fontId="17" fillId="7" borderId="15" xfId="2" applyFont="1" applyFill="1" applyBorder="1" applyAlignment="1" applyProtection="1">
      <alignment horizontal="center" vertical="center" wrapText="1"/>
    </xf>
    <xf numFmtId="164" fontId="17" fillId="6" borderId="13" xfId="2" applyFont="1" applyFill="1" applyBorder="1" applyAlignment="1" applyProtection="1">
      <alignment horizontal="center" vertical="center" wrapText="1"/>
    </xf>
    <xf numFmtId="166" fontId="17" fillId="6" borderId="13" xfId="2" applyNumberFormat="1" applyFont="1" applyFill="1" applyBorder="1" applyAlignment="1" applyProtection="1">
      <alignment horizontal="center" vertical="center" wrapText="1"/>
    </xf>
    <xf numFmtId="164" fontId="17" fillId="6" borderId="11" xfId="2" applyFont="1" applyFill="1" applyBorder="1" applyAlignment="1" applyProtection="1">
      <alignment horizontal="center" vertical="center" wrapText="1"/>
    </xf>
    <xf numFmtId="166" fontId="17" fillId="6" borderId="11" xfId="2" applyNumberFormat="1" applyFont="1" applyFill="1" applyBorder="1" applyAlignment="1" applyProtection="1">
      <alignment horizontal="center" vertical="center" wrapText="1"/>
    </xf>
    <xf numFmtId="164" fontId="17" fillId="2" borderId="7" xfId="2" applyFont="1" applyFill="1" applyBorder="1" applyAlignment="1" applyProtection="1">
      <alignment horizontal="center" vertical="center" wrapText="1"/>
    </xf>
    <xf numFmtId="164" fontId="17" fillId="7" borderId="16" xfId="2" applyFont="1" applyFill="1" applyBorder="1" applyAlignment="1" applyProtection="1">
      <alignment horizontal="center" vertical="center" wrapText="1"/>
    </xf>
    <xf numFmtId="164" fontId="24" fillId="2" borderId="7" xfId="2" applyFont="1" applyFill="1" applyBorder="1" applyAlignment="1" applyProtection="1">
      <alignment vertical="center" textRotation="90" wrapText="1"/>
    </xf>
    <xf numFmtId="164" fontId="17" fillId="0" borderId="0" xfId="2" applyFont="1" applyFill="1" applyBorder="1" applyAlignment="1" applyProtection="1">
      <alignment horizontal="center" vertical="center" wrapText="1"/>
    </xf>
    <xf numFmtId="164" fontId="23" fillId="7" borderId="9" xfId="2" applyFont="1" applyFill="1" applyBorder="1" applyAlignment="1" applyProtection="1">
      <alignment horizontal="center" vertical="center" textRotation="90" wrapText="1"/>
    </xf>
    <xf numFmtId="164" fontId="23" fillId="2" borderId="7" xfId="2" applyFont="1" applyFill="1" applyBorder="1" applyAlignment="1" applyProtection="1">
      <alignment vertical="center" textRotation="90" wrapText="1"/>
    </xf>
    <xf numFmtId="164" fontId="23" fillId="7" borderId="9" xfId="2" applyFont="1" applyFill="1" applyBorder="1" applyAlignment="1" applyProtection="1">
      <alignment horizontal="center" vertical="center" wrapText="1"/>
    </xf>
    <xf numFmtId="166" fontId="23" fillId="7" borderId="9" xfId="2" applyNumberFormat="1" applyFont="1" applyFill="1" applyBorder="1" applyAlignment="1" applyProtection="1">
      <alignment horizontal="center" vertical="center" textRotation="90" wrapText="1"/>
    </xf>
    <xf numFmtId="166" fontId="17" fillId="7" borderId="16" xfId="2" applyNumberFormat="1" applyFont="1" applyFill="1" applyBorder="1" applyAlignment="1" applyProtection="1">
      <alignment horizontal="center" vertical="center" wrapText="1"/>
    </xf>
    <xf numFmtId="166" fontId="17" fillId="0" borderId="0" xfId="2" applyNumberFormat="1" applyFont="1" applyFill="1" applyBorder="1" applyAlignment="1" applyProtection="1">
      <alignment horizontal="center" vertical="center" wrapText="1"/>
    </xf>
    <xf numFmtId="164" fontId="17" fillId="2" borderId="8" xfId="2" applyFont="1" applyFill="1" applyBorder="1" applyAlignment="1" applyProtection="1">
      <alignment horizontal="center" vertical="center" wrapText="1"/>
    </xf>
    <xf numFmtId="164" fontId="23" fillId="7" borderId="14" xfId="2" applyFont="1" applyFill="1" applyBorder="1" applyAlignment="1" applyProtection="1">
      <alignment horizontal="center" vertical="center" wrapText="1"/>
    </xf>
    <xf numFmtId="166" fontId="23" fillId="7" borderId="14" xfId="2" applyNumberFormat="1" applyFont="1" applyFill="1" applyBorder="1" applyAlignment="1" applyProtection="1">
      <alignment horizontal="center" vertical="center" textRotation="90" wrapText="1"/>
    </xf>
    <xf numFmtId="164" fontId="23" fillId="7" borderId="21" xfId="2" applyFont="1" applyFill="1" applyBorder="1" applyAlignment="1" applyProtection="1">
      <alignment horizontal="center" vertical="center" textRotation="90" wrapText="1"/>
    </xf>
    <xf numFmtId="164" fontId="23" fillId="7" borderId="2" xfId="2" applyFont="1" applyFill="1" applyBorder="1" applyAlignment="1" applyProtection="1">
      <alignment horizontal="center" vertical="center" textRotation="90" wrapText="1"/>
    </xf>
    <xf numFmtId="164" fontId="12" fillId="8" borderId="9" xfId="2" applyFont="1" applyFill="1" applyBorder="1" applyAlignment="1" applyProtection="1">
      <alignment horizontal="center" vertical="center" textRotation="90" wrapText="1"/>
    </xf>
    <xf numFmtId="164" fontId="17" fillId="8" borderId="13" xfId="2" applyFont="1" applyFill="1" applyBorder="1" applyAlignment="1" applyProtection="1">
      <alignment horizontal="center" vertical="center" wrapText="1"/>
    </xf>
    <xf numFmtId="164" fontId="17" fillId="8" borderId="11" xfId="2" applyFont="1" applyFill="1" applyBorder="1" applyAlignment="1" applyProtection="1">
      <alignment horizontal="center" vertical="center" wrapText="1"/>
    </xf>
    <xf numFmtId="164" fontId="17" fillId="8" borderId="16" xfId="2" applyFont="1" applyFill="1" applyBorder="1" applyAlignment="1" applyProtection="1">
      <alignment horizontal="center" vertical="center" wrapText="1"/>
    </xf>
    <xf numFmtId="164" fontId="12" fillId="9" borderId="9" xfId="2" applyFont="1" applyFill="1" applyBorder="1" applyAlignment="1" applyProtection="1">
      <alignment horizontal="center" vertical="center" textRotation="90" wrapText="1"/>
    </xf>
    <xf numFmtId="164" fontId="17" fillId="9" borderId="13" xfId="2" applyFont="1" applyFill="1" applyBorder="1" applyAlignment="1" applyProtection="1">
      <alignment horizontal="center" vertical="center" wrapText="1"/>
    </xf>
    <xf numFmtId="164" fontId="17" fillId="9" borderId="11" xfId="2" applyFont="1" applyFill="1" applyBorder="1" applyAlignment="1" applyProtection="1">
      <alignment horizontal="center" vertical="center" wrapText="1"/>
    </xf>
    <xf numFmtId="164" fontId="17" fillId="9" borderId="16" xfId="2" applyFont="1" applyFill="1" applyBorder="1" applyAlignment="1" applyProtection="1">
      <alignment horizontal="center" vertical="center" wrapText="1"/>
    </xf>
    <xf numFmtId="164" fontId="12" fillId="10" borderId="9" xfId="2" applyFont="1" applyFill="1" applyBorder="1" applyAlignment="1" applyProtection="1">
      <alignment horizontal="center" vertical="center" textRotation="90" wrapText="1"/>
    </xf>
    <xf numFmtId="164" fontId="17" fillId="10" borderId="13" xfId="2" applyFont="1" applyFill="1" applyBorder="1" applyAlignment="1" applyProtection="1">
      <alignment horizontal="center" vertical="center" wrapText="1"/>
    </xf>
    <xf numFmtId="164" fontId="17" fillId="10" borderId="11" xfId="2" applyFont="1" applyFill="1" applyBorder="1" applyAlignment="1" applyProtection="1">
      <alignment horizontal="center" vertical="center" wrapText="1"/>
    </xf>
    <xf numFmtId="164" fontId="17" fillId="10" borderId="16" xfId="2" applyFont="1" applyFill="1" applyBorder="1" applyAlignment="1" applyProtection="1">
      <alignment horizontal="center" vertical="center" wrapText="1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164" fontId="17" fillId="11" borderId="13" xfId="2" applyFont="1" applyFill="1" applyBorder="1" applyAlignment="1" applyProtection="1">
      <alignment horizontal="center" vertical="center" wrapText="1"/>
    </xf>
    <xf numFmtId="164" fontId="23" fillId="11" borderId="9" xfId="2" applyFont="1" applyFill="1" applyBorder="1" applyAlignment="1" applyProtection="1">
      <alignment horizontal="center" vertical="center" textRotation="90" wrapText="1"/>
    </xf>
    <xf numFmtId="164" fontId="13" fillId="6" borderId="5" xfId="2" applyFont="1" applyFill="1" applyBorder="1" applyAlignment="1" applyProtection="1">
      <alignment horizontal="center" vertical="center" wrapText="1"/>
    </xf>
    <xf numFmtId="167" fontId="10" fillId="3" borderId="11" xfId="2" applyNumberFormat="1" applyFont="1" applyFill="1" applyBorder="1" applyAlignment="1" applyProtection="1">
      <alignment horizontal="center" vertical="center" wrapText="1"/>
    </xf>
    <xf numFmtId="164" fontId="19" fillId="7" borderId="16" xfId="2" applyFont="1" applyFill="1" applyBorder="1" applyAlignment="1" applyProtection="1">
      <alignment horizontal="center" vertical="center" wrapText="1"/>
    </xf>
    <xf numFmtId="164" fontId="17" fillId="11" borderId="14" xfId="2" applyFont="1" applyFill="1" applyBorder="1" applyAlignment="1" applyProtection="1">
      <alignment horizontal="center" vertical="center" wrapText="1"/>
    </xf>
    <xf numFmtId="164" fontId="17" fillId="8" borderId="14" xfId="2" applyFont="1" applyFill="1" applyBorder="1" applyAlignment="1" applyProtection="1">
      <alignment horizontal="center" vertical="center" wrapText="1"/>
    </xf>
    <xf numFmtId="164" fontId="17" fillId="9" borderId="14" xfId="2" applyFont="1" applyFill="1" applyBorder="1" applyAlignment="1" applyProtection="1">
      <alignment horizontal="center" vertical="center" wrapText="1"/>
    </xf>
    <xf numFmtId="164" fontId="17" fillId="10" borderId="14" xfId="2" applyFont="1" applyFill="1" applyBorder="1" applyAlignment="1" applyProtection="1">
      <alignment horizontal="center" vertical="center" wrapText="1"/>
    </xf>
    <xf numFmtId="164" fontId="19" fillId="6" borderId="16" xfId="2" applyFont="1" applyFill="1" applyBorder="1" applyAlignment="1" applyProtection="1">
      <alignment horizontal="center" vertical="center" wrapText="1"/>
    </xf>
    <xf numFmtId="167" fontId="10" fillId="5" borderId="13" xfId="2" applyNumberFormat="1" applyFont="1" applyFill="1" applyBorder="1" applyAlignment="1" applyProtection="1">
      <alignment horizontal="center" vertical="center" wrapText="1"/>
    </xf>
    <xf numFmtId="164" fontId="8" fillId="5" borderId="13" xfId="2" applyFont="1" applyFill="1" applyBorder="1" applyAlignment="1" applyProtection="1">
      <alignment horizontal="center" vertical="center" wrapText="1"/>
    </xf>
    <xf numFmtId="164" fontId="10" fillId="5" borderId="13" xfId="2" applyFont="1" applyFill="1" applyBorder="1" applyAlignment="1" applyProtection="1">
      <alignment horizontal="center" vertical="center" wrapText="1"/>
    </xf>
    <xf numFmtId="164" fontId="9" fillId="2" borderId="6" xfId="2" applyFont="1" applyFill="1" applyBorder="1" applyAlignment="1" applyProtection="1">
      <alignment vertical="center" textRotation="90" wrapText="1"/>
    </xf>
    <xf numFmtId="164" fontId="26" fillId="2" borderId="7" xfId="2" applyFont="1" applyFill="1" applyBorder="1" applyAlignment="1" applyProtection="1">
      <alignment vertical="center" textRotation="90" wrapText="1"/>
    </xf>
    <xf numFmtId="164" fontId="27" fillId="2" borderId="7" xfId="2" applyFont="1" applyFill="1" applyBorder="1" applyAlignment="1" applyProtection="1">
      <alignment vertical="center" textRotation="90" wrapText="1"/>
    </xf>
    <xf numFmtId="164" fontId="25" fillId="2" borderId="7" xfId="2" applyFont="1" applyFill="1" applyBorder="1" applyAlignment="1" applyProtection="1">
      <alignment vertical="center" textRotation="90" wrapText="1"/>
    </xf>
    <xf numFmtId="164" fontId="17" fillId="2" borderId="25" xfId="2" applyFont="1" applyFill="1" applyBorder="1" applyAlignment="1" applyProtection="1">
      <alignment horizontal="center" vertical="center" wrapText="1"/>
    </xf>
    <xf numFmtId="164" fontId="10" fillId="3" borderId="17" xfId="2" applyFont="1" applyFill="1" applyBorder="1" applyAlignment="1" applyProtection="1">
      <alignment horizontal="center" vertical="center" wrapText="1"/>
    </xf>
    <xf numFmtId="164" fontId="10" fillId="3" borderId="13" xfId="2" applyFont="1" applyFill="1" applyBorder="1" applyAlignment="1" applyProtection="1">
      <alignment horizontal="center" vertical="center" wrapText="1"/>
    </xf>
    <xf numFmtId="164" fontId="20" fillId="2" borderId="10" xfId="2" applyFont="1" applyFill="1" applyBorder="1" applyAlignment="1" applyProtection="1">
      <alignment horizontal="center" vertical="center" wrapText="1"/>
    </xf>
    <xf numFmtId="164" fontId="20" fillId="2" borderId="5" xfId="2" applyFont="1" applyFill="1" applyBorder="1" applyAlignment="1" applyProtection="1">
      <alignment horizontal="center" vertical="center" wrapText="1"/>
    </xf>
    <xf numFmtId="164" fontId="12" fillId="2" borderId="6" xfId="2" applyFont="1" applyFill="1" applyBorder="1" applyAlignment="1" applyProtection="1">
      <alignment vertic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3" borderId="13" xfId="2" applyFont="1" applyFill="1" applyBorder="1" applyAlignment="1" applyProtection="1">
      <alignment horizontal="center" vertical="center" wrapText="1"/>
    </xf>
    <xf numFmtId="164" fontId="15" fillId="5" borderId="13" xfId="2" applyFont="1" applyFill="1" applyBorder="1" applyAlignment="1" applyProtection="1">
      <alignment horizontal="center" vertical="center" wrapText="1"/>
    </xf>
    <xf numFmtId="164" fontId="20" fillId="3" borderId="13" xfId="2" applyFont="1" applyFill="1" applyBorder="1" applyAlignment="1" applyProtection="1">
      <alignment horizontal="center" vertical="center" wrapText="1"/>
    </xf>
    <xf numFmtId="164" fontId="20" fillId="5" borderId="13" xfId="2" applyFont="1" applyFill="1" applyBorder="1" applyAlignment="1" applyProtection="1">
      <alignment horizontal="center" vertical="center" wrapText="1"/>
    </xf>
    <xf numFmtId="164" fontId="19" fillId="3" borderId="13" xfId="2" applyFont="1" applyFill="1" applyBorder="1" applyAlignment="1" applyProtection="1">
      <alignment horizontal="center" vertical="center" wrapText="1"/>
    </xf>
    <xf numFmtId="164" fontId="19" fillId="5" borderId="13" xfId="2" applyFont="1" applyFill="1" applyBorder="1" applyAlignment="1" applyProtection="1">
      <alignment horizontal="center" vertical="center" wrapText="1"/>
    </xf>
    <xf numFmtId="167" fontId="17" fillId="7" borderId="13" xfId="2" applyNumberFormat="1" applyFont="1" applyFill="1" applyBorder="1" applyAlignment="1" applyProtection="1">
      <alignment horizontal="center" vertical="center" wrapText="1"/>
    </xf>
    <xf numFmtId="167" fontId="17" fillId="6" borderId="13" xfId="2" applyNumberFormat="1" applyFont="1" applyFill="1" applyBorder="1" applyAlignment="1" applyProtection="1">
      <alignment horizontal="center" vertical="center" wrapText="1"/>
    </xf>
    <xf numFmtId="0" fontId="17" fillId="7" borderId="13" xfId="2" applyNumberFormat="1" applyFont="1" applyFill="1" applyBorder="1" applyAlignment="1" applyProtection="1">
      <alignment horizontal="center" vertical="center" wrapText="1"/>
    </xf>
    <xf numFmtId="0" fontId="17" fillId="6" borderId="13" xfId="2" applyNumberFormat="1" applyFont="1" applyFill="1" applyBorder="1" applyAlignment="1" applyProtection="1">
      <alignment horizontal="center" vertical="center" wrapText="1"/>
    </xf>
    <xf numFmtId="167" fontId="17" fillId="2" borderId="7" xfId="2" applyNumberFormat="1" applyFont="1" applyFill="1" applyBorder="1" applyAlignment="1" applyProtection="1">
      <alignment horizontal="center" vertical="center" wrapText="1"/>
    </xf>
    <xf numFmtId="167" fontId="23" fillId="7" borderId="3" xfId="2" applyNumberFormat="1" applyFont="1" applyFill="1" applyBorder="1" applyAlignment="1" applyProtection="1">
      <alignment horizontal="center" vertical="center" textRotation="90" wrapText="1"/>
    </xf>
    <xf numFmtId="167" fontId="23" fillId="2" borderId="7" xfId="2" applyNumberFormat="1" applyFont="1" applyFill="1" applyBorder="1" applyAlignment="1" applyProtection="1">
      <alignment vertical="center" textRotation="90" wrapText="1"/>
    </xf>
    <xf numFmtId="167" fontId="17" fillId="7" borderId="20" xfId="2" applyNumberFormat="1" applyFont="1" applyFill="1" applyBorder="1" applyAlignment="1" applyProtection="1">
      <alignment horizontal="center" vertical="center" wrapText="1"/>
    </xf>
    <xf numFmtId="167" fontId="17" fillId="7" borderId="17" xfId="2" applyNumberFormat="1" applyFont="1" applyFill="1" applyBorder="1" applyAlignment="1" applyProtection="1">
      <alignment horizontal="center" vertical="center" wrapText="1"/>
    </xf>
    <xf numFmtId="167" fontId="17" fillId="2" borderId="24" xfId="2" applyNumberFormat="1" applyFont="1" applyFill="1" applyBorder="1" applyAlignment="1" applyProtection="1">
      <alignment horizontal="center" vertical="center" wrapText="1"/>
    </xf>
    <xf numFmtId="167" fontId="17" fillId="0" borderId="0" xfId="2" applyNumberFormat="1" applyFont="1" applyFill="1" applyBorder="1" applyAlignment="1" applyProtection="1">
      <alignment horizontal="center" vertical="center" wrapText="1"/>
    </xf>
    <xf numFmtId="167" fontId="10" fillId="2" borderId="7" xfId="2" applyNumberFormat="1" applyFont="1" applyFill="1" applyBorder="1" applyAlignment="1" applyProtection="1">
      <alignment horizontal="center" vertical="center" wrapText="1"/>
    </xf>
    <xf numFmtId="167" fontId="10" fillId="2" borderId="6" xfId="2" applyNumberFormat="1" applyFont="1" applyFill="1" applyBorder="1" applyAlignment="1" applyProtection="1">
      <alignment horizontal="center" vertical="center" wrapText="1"/>
    </xf>
    <xf numFmtId="167" fontId="12" fillId="6" borderId="9" xfId="2" applyNumberFormat="1" applyFont="1" applyFill="1" applyBorder="1" applyAlignment="1" applyProtection="1">
      <alignment horizontal="center" vertical="center" textRotation="90" wrapText="1"/>
    </xf>
    <xf numFmtId="167" fontId="12" fillId="2" borderId="7" xfId="2" applyNumberFormat="1" applyFont="1" applyFill="1" applyBorder="1" applyAlignment="1" applyProtection="1">
      <alignment vertical="center" textRotation="90" wrapText="1"/>
    </xf>
    <xf numFmtId="167" fontId="17" fillId="6" borderId="18" xfId="2" applyNumberFormat="1" applyFont="1" applyFill="1" applyBorder="1" applyAlignment="1" applyProtection="1">
      <alignment horizontal="center" vertical="center" wrapText="1"/>
    </xf>
    <xf numFmtId="167" fontId="17" fillId="6" borderId="22" xfId="2" applyNumberFormat="1" applyFont="1" applyFill="1" applyBorder="1" applyAlignment="1" applyProtection="1">
      <alignment horizontal="center" vertical="center" wrapText="1"/>
    </xf>
    <xf numFmtId="167" fontId="17" fillId="2" borderId="26" xfId="2" applyNumberFormat="1" applyFont="1" applyFill="1" applyBorder="1" applyAlignment="1" applyProtection="1">
      <alignment horizontal="center" vertical="center" wrapText="1"/>
    </xf>
    <xf numFmtId="167" fontId="10" fillId="0" borderId="0" xfId="2" applyNumberFormat="1" applyFont="1" applyFill="1" applyBorder="1" applyAlignment="1" applyProtection="1">
      <alignment horizontal="center" vertical="center" wrapText="1"/>
    </xf>
    <xf numFmtId="167" fontId="17" fillId="2" borderId="6" xfId="2" applyNumberFormat="1" applyFont="1" applyFill="1" applyBorder="1" applyAlignment="1" applyProtection="1">
      <alignment horizontal="center" vertical="center" wrapText="1"/>
    </xf>
    <xf numFmtId="167" fontId="17" fillId="7" borderId="18" xfId="2" applyNumberFormat="1" applyFont="1" applyFill="1" applyBorder="1" applyAlignment="1" applyProtection="1">
      <alignment horizontal="center" vertical="center" wrapText="1"/>
    </xf>
    <xf numFmtId="167" fontId="17" fillId="7" borderId="22" xfId="2" applyNumberFormat="1" applyFont="1" applyFill="1" applyBorder="1" applyAlignment="1" applyProtection="1">
      <alignment horizontal="center" vertical="center" wrapText="1"/>
    </xf>
    <xf numFmtId="167" fontId="12" fillId="6" borderId="17" xfId="2" applyNumberFormat="1" applyFont="1" applyFill="1" applyBorder="1" applyAlignment="1" applyProtection="1">
      <alignment horizontal="center" vertical="center" textRotation="90" wrapText="1"/>
    </xf>
    <xf numFmtId="167" fontId="23" fillId="7" borderId="17" xfId="2" applyNumberFormat="1" applyFont="1" applyFill="1" applyBorder="1" applyAlignment="1" applyProtection="1">
      <alignment horizontal="center" vertical="center" textRotation="90" wrapText="1"/>
    </xf>
    <xf numFmtId="167" fontId="17" fillId="6" borderId="12" xfId="2" applyNumberFormat="1" applyFont="1" applyFill="1" applyBorder="1" applyAlignment="1" applyProtection="1">
      <alignment horizontal="center" vertical="center" wrapText="1"/>
    </xf>
    <xf numFmtId="167" fontId="17" fillId="6" borderId="19" xfId="2" applyNumberFormat="1" applyFont="1" applyFill="1" applyBorder="1" applyAlignment="1" applyProtection="1">
      <alignment horizontal="center" vertical="center" wrapText="1"/>
    </xf>
    <xf numFmtId="167" fontId="12" fillId="6" borderId="14" xfId="2" applyNumberFormat="1" applyFont="1" applyFill="1" applyBorder="1" applyAlignment="1" applyProtection="1">
      <alignment horizontal="center" vertical="center" textRotation="90" wrapText="1"/>
    </xf>
    <xf numFmtId="167" fontId="9" fillId="2" borderId="7" xfId="2" applyNumberFormat="1" applyFont="1" applyFill="1" applyBorder="1" applyAlignment="1" applyProtection="1">
      <alignment vertical="center" textRotation="90" wrapText="1"/>
    </xf>
    <xf numFmtId="167" fontId="23" fillId="7" borderId="14" xfId="2" applyNumberFormat="1" applyFont="1" applyFill="1" applyBorder="1" applyAlignment="1" applyProtection="1">
      <alignment horizontal="center" vertical="center" textRotation="90" wrapText="1"/>
    </xf>
    <xf numFmtId="167" fontId="24" fillId="2" borderId="7" xfId="2" applyNumberFormat="1" applyFont="1" applyFill="1" applyBorder="1" applyAlignment="1" applyProtection="1">
      <alignment vertical="center" textRotation="90" wrapText="1"/>
    </xf>
    <xf numFmtId="167" fontId="23" fillId="7" borderId="9" xfId="2" applyNumberFormat="1" applyFont="1" applyFill="1" applyBorder="1" applyAlignment="1" applyProtection="1">
      <alignment horizontal="center" vertical="center" textRotation="90" wrapText="1"/>
    </xf>
    <xf numFmtId="164" fontId="10" fillId="0" borderId="0" xfId="2" applyFont="1" applyFill="1" applyBorder="1" applyAlignment="1" applyProtection="1">
      <alignment horizontal="center" vertical="center" wrapText="1"/>
    </xf>
    <xf numFmtId="164" fontId="10" fillId="2" borderId="6" xfId="2" applyFont="1" applyFill="1" applyBorder="1" applyAlignment="1" applyProtection="1">
      <alignment horizontal="center" vertical="center" wrapText="1"/>
    </xf>
    <xf numFmtId="164" fontId="10" fillId="2" borderId="7" xfId="2" applyFont="1" applyFill="1" applyBorder="1" applyAlignment="1" applyProtection="1">
      <alignment horizontal="center" vertical="center" wrapText="1"/>
    </xf>
    <xf numFmtId="164" fontId="10" fillId="2" borderId="8" xfId="2" applyFont="1" applyFill="1" applyBorder="1" applyAlignment="1" applyProtection="1">
      <alignment horizontal="center" vertical="center" wrapText="1"/>
    </xf>
    <xf numFmtId="164" fontId="10" fillId="5" borderId="11" xfId="2" applyFont="1" applyFill="1" applyBorder="1" applyAlignment="1" applyProtection="1">
      <alignment horizontal="center" vertical="center" wrapText="1"/>
    </xf>
    <xf numFmtId="164" fontId="10" fillId="6" borderId="11" xfId="2" applyFont="1" applyFill="1" applyBorder="1" applyAlignment="1" applyProtection="1">
      <alignment horizontal="center" vertical="center" wrapText="1"/>
    </xf>
    <xf numFmtId="164" fontId="15" fillId="7" borderId="11" xfId="2" applyFont="1" applyFill="1" applyBorder="1" applyAlignment="1" applyProtection="1">
      <alignment horizontal="center" vertical="center" wrapText="1"/>
    </xf>
    <xf numFmtId="164" fontId="15" fillId="6" borderId="11" xfId="2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0" fillId="2" borderId="10" xfId="2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8" fillId="2" borderId="10" xfId="2" applyFont="1" applyFill="1" applyBorder="1" applyAlignment="1" applyProtection="1">
      <alignment horizontal="center" vertical="center" wrapText="1"/>
    </xf>
    <xf numFmtId="166" fontId="10" fillId="6" borderId="11" xfId="2" applyNumberFormat="1" applyFont="1" applyFill="1" applyBorder="1" applyAlignment="1" applyProtection="1">
      <alignment horizontal="center" vertical="center" wrapText="1"/>
    </xf>
    <xf numFmtId="164" fontId="20" fillId="6" borderId="11" xfId="2" applyFont="1" applyFill="1" applyBorder="1" applyAlignment="1" applyProtection="1">
      <alignment horizontal="center" vertical="center" wrapText="1"/>
    </xf>
    <xf numFmtId="164" fontId="20" fillId="7" borderId="11" xfId="2" applyFont="1" applyFill="1" applyBorder="1" applyAlignment="1" applyProtection="1">
      <alignment horizontal="center" vertical="center" wrapText="1"/>
    </xf>
    <xf numFmtId="164" fontId="10" fillId="6" borderId="13" xfId="2" applyFont="1" applyFill="1" applyBorder="1" applyAlignment="1" applyProtection="1">
      <alignment horizontal="center" vertical="center" wrapText="1"/>
    </xf>
    <xf numFmtId="166" fontId="10" fillId="6" borderId="13" xfId="2" applyNumberFormat="1" applyFont="1" applyFill="1" applyBorder="1" applyAlignment="1" applyProtection="1">
      <alignment horizontal="center" vertical="center" wrapText="1"/>
    </xf>
    <xf numFmtId="164" fontId="10" fillId="2" borderId="1" xfId="2" applyFont="1" applyFill="1" applyBorder="1" applyAlignment="1" applyProtection="1">
      <alignment horizontal="center" vertical="center" wrapText="1"/>
    </xf>
    <xf numFmtId="164" fontId="13" fillId="2" borderId="10" xfId="2" applyFont="1" applyFill="1" applyBorder="1" applyAlignment="1" applyProtection="1">
      <alignment vertical="center" wrapText="1"/>
    </xf>
    <xf numFmtId="164" fontId="17" fillId="7" borderId="13" xfId="2" applyFont="1" applyFill="1" applyBorder="1" applyAlignment="1" applyProtection="1">
      <alignment horizontal="center" vertical="center" wrapText="1"/>
    </xf>
    <xf numFmtId="166" fontId="17" fillId="7" borderId="13" xfId="2" applyNumberFormat="1" applyFont="1" applyFill="1" applyBorder="1" applyAlignment="1" applyProtection="1">
      <alignment horizontal="center" vertical="center" wrapText="1"/>
    </xf>
    <xf numFmtId="164" fontId="17" fillId="7" borderId="11" xfId="2" applyFont="1" applyFill="1" applyBorder="1" applyAlignment="1" applyProtection="1">
      <alignment horizontal="center" vertical="center" wrapText="1"/>
    </xf>
    <xf numFmtId="166" fontId="17" fillId="7" borderId="11" xfId="2" applyNumberFormat="1" applyFont="1" applyFill="1" applyBorder="1" applyAlignment="1" applyProtection="1">
      <alignment horizontal="center" vertical="center" wrapText="1"/>
    </xf>
    <xf numFmtId="164" fontId="17" fillId="7" borderId="15" xfId="2" applyFont="1" applyFill="1" applyBorder="1" applyAlignment="1" applyProtection="1">
      <alignment horizontal="center" vertical="center" wrapText="1"/>
    </xf>
    <xf numFmtId="164" fontId="17" fillId="6" borderId="13" xfId="2" applyFont="1" applyFill="1" applyBorder="1" applyAlignment="1" applyProtection="1">
      <alignment horizontal="center" vertical="center" wrapText="1"/>
    </xf>
    <xf numFmtId="164" fontId="17" fillId="6" borderId="11" xfId="2" applyFont="1" applyFill="1" applyBorder="1" applyAlignment="1" applyProtection="1">
      <alignment horizontal="center" vertical="center" wrapText="1"/>
    </xf>
    <xf numFmtId="166" fontId="17" fillId="6" borderId="11" xfId="2" applyNumberFormat="1" applyFont="1" applyFill="1" applyBorder="1" applyAlignment="1" applyProtection="1">
      <alignment horizontal="center" vertical="center" wrapText="1"/>
    </xf>
    <xf numFmtId="164" fontId="17" fillId="2" borderId="7" xfId="2" applyFont="1" applyFill="1" applyBorder="1" applyAlignment="1" applyProtection="1">
      <alignment horizontal="center" vertical="center" wrapText="1"/>
    </xf>
    <xf numFmtId="164" fontId="17" fillId="8" borderId="13" xfId="2" applyFont="1" applyFill="1" applyBorder="1" applyAlignment="1" applyProtection="1">
      <alignment horizontal="center" vertical="center" wrapText="1"/>
    </xf>
    <xf numFmtId="164" fontId="17" fillId="8" borderId="11" xfId="2" applyFont="1" applyFill="1" applyBorder="1" applyAlignment="1" applyProtection="1">
      <alignment horizontal="center" vertical="center" wrapText="1"/>
    </xf>
    <xf numFmtId="164" fontId="17" fillId="9" borderId="13" xfId="2" applyFont="1" applyFill="1" applyBorder="1" applyAlignment="1" applyProtection="1">
      <alignment horizontal="center" vertical="center" wrapText="1"/>
    </xf>
    <xf numFmtId="164" fontId="17" fillId="9" borderId="11" xfId="2" applyFont="1" applyFill="1" applyBorder="1" applyAlignment="1" applyProtection="1">
      <alignment horizontal="center" vertical="center" wrapText="1"/>
    </xf>
    <xf numFmtId="164" fontId="17" fillId="9" borderId="16" xfId="2" applyFont="1" applyFill="1" applyBorder="1" applyAlignment="1" applyProtection="1">
      <alignment horizontal="center" vertical="center" wrapText="1"/>
    </xf>
    <xf numFmtId="164" fontId="17" fillId="10" borderId="13" xfId="2" applyFont="1" applyFill="1" applyBorder="1" applyAlignment="1" applyProtection="1">
      <alignment horizontal="center" vertical="center" wrapText="1"/>
    </xf>
    <xf numFmtId="164" fontId="17" fillId="10" borderId="11" xfId="2" applyFont="1" applyFill="1" applyBorder="1" applyAlignment="1" applyProtection="1">
      <alignment horizontal="center" vertical="center" wrapText="1"/>
    </xf>
    <xf numFmtId="164" fontId="17" fillId="11" borderId="13" xfId="2" applyFont="1" applyFill="1" applyBorder="1" applyAlignment="1" applyProtection="1">
      <alignment horizontal="center" vertical="center" wrapText="1"/>
    </xf>
    <xf numFmtId="164" fontId="17" fillId="8" borderId="14" xfId="2" applyFont="1" applyFill="1" applyBorder="1" applyAlignment="1" applyProtection="1">
      <alignment horizontal="center" vertical="center" wrapText="1"/>
    </xf>
    <xf numFmtId="164" fontId="17" fillId="9" borderId="14" xfId="2" applyFont="1" applyFill="1" applyBorder="1" applyAlignment="1" applyProtection="1">
      <alignment horizontal="center" vertical="center" wrapText="1"/>
    </xf>
    <xf numFmtId="164" fontId="17" fillId="10" borderId="14" xfId="2" applyFont="1" applyFill="1" applyBorder="1" applyAlignment="1" applyProtection="1">
      <alignment horizontal="center" vertical="center" wrapText="1"/>
    </xf>
    <xf numFmtId="167" fontId="10" fillId="5" borderId="13" xfId="2" applyNumberFormat="1" applyFont="1" applyFill="1" applyBorder="1" applyAlignment="1" applyProtection="1">
      <alignment horizontal="center" vertical="center" wrapText="1"/>
    </xf>
    <xf numFmtId="164" fontId="8" fillId="5" borderId="13" xfId="2" applyFont="1" applyFill="1" applyBorder="1" applyAlignment="1" applyProtection="1">
      <alignment horizontal="center" vertical="center" wrapText="1"/>
    </xf>
    <xf numFmtId="164" fontId="10" fillId="5" borderId="13" xfId="2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5" borderId="13" xfId="2" applyFont="1" applyFill="1" applyBorder="1" applyAlignment="1" applyProtection="1">
      <alignment horizontal="center" vertical="center" wrapText="1"/>
    </xf>
    <xf numFmtId="164" fontId="20" fillId="5" borderId="13" xfId="2" applyFont="1" applyFill="1" applyBorder="1" applyAlignment="1" applyProtection="1">
      <alignment horizontal="center" vertical="center" wrapText="1"/>
    </xf>
    <xf numFmtId="164" fontId="19" fillId="5" borderId="13" xfId="2" applyFont="1" applyFill="1" applyBorder="1" applyAlignment="1" applyProtection="1">
      <alignment horizontal="center" vertical="center" wrapText="1"/>
    </xf>
    <xf numFmtId="167" fontId="17" fillId="7" borderId="13" xfId="2" applyNumberFormat="1" applyFont="1" applyFill="1" applyBorder="1" applyAlignment="1" applyProtection="1">
      <alignment horizontal="center" vertical="center" wrapText="1"/>
    </xf>
    <xf numFmtId="167" fontId="17" fillId="6" borderId="13" xfId="2" applyNumberFormat="1" applyFont="1" applyFill="1" applyBorder="1" applyAlignment="1" applyProtection="1">
      <alignment horizontal="center" vertical="center" wrapText="1"/>
    </xf>
    <xf numFmtId="0" fontId="17" fillId="7" borderId="13" xfId="2" applyNumberFormat="1" applyFont="1" applyFill="1" applyBorder="1" applyAlignment="1" applyProtection="1">
      <alignment horizontal="center" vertical="center" wrapText="1"/>
    </xf>
    <xf numFmtId="0" fontId="17" fillId="6" borderId="13" xfId="2" applyNumberFormat="1" applyFont="1" applyFill="1" applyBorder="1" applyAlignment="1" applyProtection="1">
      <alignment horizontal="center" vertical="center" wrapText="1"/>
    </xf>
    <xf numFmtId="167" fontId="17" fillId="2" borderId="7" xfId="2" applyNumberFormat="1" applyFont="1" applyFill="1" applyBorder="1" applyAlignment="1" applyProtection="1">
      <alignment horizontal="center" vertical="center" wrapText="1"/>
    </xf>
    <xf numFmtId="167" fontId="17" fillId="7" borderId="20" xfId="2" applyNumberFormat="1" applyFont="1" applyFill="1" applyBorder="1" applyAlignment="1" applyProtection="1">
      <alignment horizontal="center" vertical="center" wrapText="1"/>
    </xf>
    <xf numFmtId="167" fontId="10" fillId="2" borderId="7" xfId="2" applyNumberFormat="1" applyFont="1" applyFill="1" applyBorder="1" applyAlignment="1" applyProtection="1">
      <alignment horizontal="center" vertical="center" wrapText="1"/>
    </xf>
    <xf numFmtId="167" fontId="17" fillId="6" borderId="18" xfId="2" applyNumberFormat="1" applyFont="1" applyFill="1" applyBorder="1" applyAlignment="1" applyProtection="1">
      <alignment horizontal="center" vertical="center" wrapText="1"/>
    </xf>
    <xf numFmtId="167" fontId="17" fillId="7" borderId="18" xfId="2" applyNumberFormat="1" applyFont="1" applyFill="1" applyBorder="1" applyAlignment="1" applyProtection="1">
      <alignment horizontal="center" vertical="center" wrapText="1"/>
    </xf>
    <xf numFmtId="167" fontId="17" fillId="6" borderId="12" xfId="2" applyNumberFormat="1" applyFont="1" applyFill="1" applyBorder="1" applyAlignment="1" applyProtection="1">
      <alignment horizontal="center" vertical="center" wrapText="1"/>
    </xf>
    <xf numFmtId="167" fontId="10" fillId="2" borderId="25" xfId="2" applyNumberFormat="1" applyFont="1" applyFill="1" applyBorder="1" applyAlignment="1" applyProtection="1">
      <alignment horizontal="center" vertical="center" wrapText="1"/>
    </xf>
    <xf numFmtId="164" fontId="8" fillId="2" borderId="25" xfId="2" applyFont="1" applyFill="1" applyBorder="1" applyAlignment="1" applyProtection="1">
      <alignment horizontal="center" vertical="center" wrapText="1"/>
    </xf>
    <xf numFmtId="164" fontId="10" fillId="2" borderId="25" xfId="2" applyFont="1" applyFill="1" applyBorder="1" applyAlignment="1" applyProtection="1">
      <alignment horizontal="center" vertical="center" wrapText="1"/>
    </xf>
    <xf numFmtId="164" fontId="15" fillId="2" borderId="25" xfId="2" applyFont="1" applyFill="1" applyBorder="1" applyAlignment="1" applyProtection="1">
      <alignment horizontal="center" vertical="center" wrapText="1"/>
    </xf>
    <xf numFmtId="164" fontId="20" fillId="2" borderId="25" xfId="2" applyFont="1" applyFill="1" applyBorder="1" applyAlignment="1" applyProtection="1">
      <alignment horizontal="center" vertical="center" wrapText="1"/>
    </xf>
    <xf numFmtId="164" fontId="19" fillId="2" borderId="28" xfId="2" applyFont="1" applyFill="1" applyBorder="1" applyAlignment="1" applyProtection="1">
      <alignment horizontal="center" vertical="center" wrapText="1"/>
    </xf>
    <xf numFmtId="164" fontId="10" fillId="5" borderId="17" xfId="2" applyFont="1" applyFill="1" applyBorder="1" applyAlignment="1" applyProtection="1">
      <alignment horizontal="center" vertical="center" wrapText="1"/>
    </xf>
    <xf numFmtId="164" fontId="10" fillId="12" borderId="11" xfId="2" applyFont="1" applyFill="1" applyBorder="1" applyAlignment="1" applyProtection="1">
      <alignment horizontal="center" vertical="center" wrapText="1"/>
    </xf>
    <xf numFmtId="167" fontId="10" fillId="12" borderId="11" xfId="2" applyNumberFormat="1" applyFont="1" applyFill="1" applyBorder="1" applyAlignment="1" applyProtection="1">
      <alignment horizontal="center" vertical="center" wrapText="1"/>
    </xf>
    <xf numFmtId="164" fontId="8" fillId="12" borderId="11" xfId="2" applyFont="1" applyFill="1" applyBorder="1" applyAlignment="1" applyProtection="1">
      <alignment horizontal="center" vertical="center" wrapText="1"/>
    </xf>
    <xf numFmtId="164" fontId="15" fillId="12" borderId="11" xfId="2" applyFont="1" applyFill="1" applyBorder="1" applyAlignment="1" applyProtection="1">
      <alignment horizontal="center" vertical="center" wrapText="1"/>
    </xf>
    <xf numFmtId="164" fontId="20" fillId="12" borderId="11" xfId="2" applyFont="1" applyFill="1" applyBorder="1" applyAlignment="1" applyProtection="1">
      <alignment horizontal="center" vertical="center" wrapText="1"/>
    </xf>
    <xf numFmtId="164" fontId="19" fillId="12" borderId="27" xfId="2" applyFont="1" applyFill="1" applyBorder="1" applyAlignment="1" applyProtection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168" fontId="16" fillId="7" borderId="13" xfId="0" applyNumberFormat="1" applyFont="1" applyFill="1" applyBorder="1" applyAlignment="1">
      <alignment horizontal="center" vertical="center" wrapText="1"/>
    </xf>
    <xf numFmtId="169" fontId="17" fillId="7" borderId="13" xfId="2" applyNumberFormat="1" applyFont="1" applyFill="1" applyBorder="1" applyAlignment="1" applyProtection="1">
      <alignment horizontal="center" vertical="center" wrapText="1"/>
    </xf>
    <xf numFmtId="169" fontId="17" fillId="7" borderId="11" xfId="2" applyNumberFormat="1" applyFont="1" applyFill="1" applyBorder="1" applyAlignment="1" applyProtection="1">
      <alignment horizontal="center" vertical="center" wrapText="1"/>
    </xf>
    <xf numFmtId="169" fontId="17" fillId="7" borderId="16" xfId="2" applyNumberFormat="1" applyFont="1" applyFill="1" applyBorder="1" applyAlignment="1" applyProtection="1">
      <alignment horizontal="center" vertical="center" wrapText="1"/>
    </xf>
    <xf numFmtId="164" fontId="28" fillId="5" borderId="13" xfId="2" applyFont="1" applyFill="1" applyBorder="1" applyAlignment="1" applyProtection="1">
      <alignment horizontal="center" vertical="center" wrapText="1"/>
    </xf>
    <xf numFmtId="170" fontId="17" fillId="6" borderId="13" xfId="2" applyNumberFormat="1" applyFont="1" applyFill="1" applyBorder="1" applyAlignment="1" applyProtection="1">
      <alignment horizontal="center" vertical="center" wrapText="1"/>
    </xf>
    <xf numFmtId="170" fontId="17" fillId="6" borderId="11" xfId="2" applyNumberFormat="1" applyFont="1" applyFill="1" applyBorder="1" applyAlignment="1" applyProtection="1">
      <alignment horizontal="center" vertical="center" wrapText="1"/>
    </xf>
    <xf numFmtId="170" fontId="10" fillId="6" borderId="11" xfId="2" applyNumberFormat="1" applyFont="1" applyFill="1" applyBorder="1" applyAlignment="1" applyProtection="1">
      <alignment horizontal="center" vertical="center" wrapText="1"/>
    </xf>
    <xf numFmtId="171" fontId="10" fillId="6" borderId="11" xfId="2" applyNumberFormat="1" applyFont="1" applyFill="1" applyBorder="1" applyAlignment="1" applyProtection="1">
      <alignment horizontal="center" vertical="center" wrapText="1"/>
    </xf>
    <xf numFmtId="171" fontId="17" fillId="6" borderId="11" xfId="2" applyNumberFormat="1" applyFont="1" applyFill="1" applyBorder="1" applyAlignment="1" applyProtection="1">
      <alignment horizontal="center" vertical="center" wrapText="1"/>
    </xf>
    <xf numFmtId="171" fontId="10" fillId="6" borderId="13" xfId="2" applyNumberFormat="1" applyFont="1" applyFill="1" applyBorder="1" applyAlignment="1" applyProtection="1">
      <alignment horizontal="center" vertical="center" wrapText="1"/>
    </xf>
    <xf numFmtId="1" fontId="16" fillId="7" borderId="13" xfId="0" applyNumberFormat="1" applyFont="1" applyFill="1" applyBorder="1" applyAlignment="1">
      <alignment horizontal="center" vertical="center"/>
    </xf>
    <xf numFmtId="164" fontId="15" fillId="7" borderId="13" xfId="2" applyFont="1" applyFill="1" applyBorder="1" applyAlignment="1" applyProtection="1">
      <alignment horizontal="center" vertical="center" wrapText="1"/>
    </xf>
    <xf numFmtId="164" fontId="20" fillId="7" borderId="13" xfId="2" applyFont="1" applyFill="1" applyBorder="1" applyAlignment="1" applyProtection="1">
      <alignment horizontal="center" vertical="center" wrapText="1"/>
    </xf>
    <xf numFmtId="0" fontId="15" fillId="7" borderId="13" xfId="2" applyNumberFormat="1" applyFont="1" applyFill="1" applyBorder="1" applyAlignment="1" applyProtection="1">
      <alignment horizontal="center" vertical="center" wrapText="1"/>
    </xf>
    <xf numFmtId="0" fontId="19" fillId="7" borderId="13" xfId="2" applyNumberFormat="1" applyFont="1" applyFill="1" applyBorder="1" applyAlignment="1" applyProtection="1">
      <alignment horizontal="center" vertical="center" wrapText="1"/>
    </xf>
    <xf numFmtId="0" fontId="20" fillId="7" borderId="13" xfId="2" applyNumberFormat="1" applyFont="1" applyFill="1" applyBorder="1" applyAlignment="1" applyProtection="1">
      <alignment horizontal="center" vertical="center" wrapText="1"/>
    </xf>
    <xf numFmtId="0" fontId="15" fillId="6" borderId="13" xfId="2" applyNumberFormat="1" applyFont="1" applyFill="1" applyBorder="1" applyAlignment="1" applyProtection="1">
      <alignment horizontal="center" vertical="center" wrapText="1"/>
    </xf>
    <xf numFmtId="166" fontId="30" fillId="6" borderId="11" xfId="2" applyNumberFormat="1" applyFont="1" applyFill="1" applyBorder="1" applyAlignment="1" applyProtection="1">
      <alignment horizontal="center" vertical="center" wrapText="1"/>
    </xf>
    <xf numFmtId="169" fontId="10" fillId="5" borderId="11" xfId="2" applyNumberFormat="1" applyFont="1" applyFill="1" applyBorder="1" applyAlignment="1" applyProtection="1">
      <alignment horizontal="center" vertical="center" wrapText="1"/>
    </xf>
    <xf numFmtId="0" fontId="31" fillId="6" borderId="13" xfId="2" applyNumberFormat="1" applyFont="1" applyFill="1" applyBorder="1" applyAlignment="1" applyProtection="1">
      <alignment horizontal="center" vertical="center" wrapText="1"/>
    </xf>
    <xf numFmtId="169" fontId="10" fillId="12" borderId="11" xfId="2" applyNumberFormat="1" applyFont="1" applyFill="1" applyBorder="1" applyAlignment="1" applyProtection="1">
      <alignment horizontal="center" vertical="center" wrapText="1"/>
    </xf>
    <xf numFmtId="0" fontId="20" fillId="6" borderId="13" xfId="2" applyNumberFormat="1" applyFont="1" applyFill="1" applyBorder="1" applyAlignment="1" applyProtection="1">
      <alignment horizontal="center" vertical="center" wrapText="1"/>
    </xf>
    <xf numFmtId="164" fontId="9" fillId="12" borderId="18" xfId="2" applyFont="1" applyFill="1" applyBorder="1" applyAlignment="1" applyProtection="1">
      <alignment horizontal="center" vertical="center" textRotation="90" wrapText="1"/>
    </xf>
    <xf numFmtId="164" fontId="9" fillId="12" borderId="12" xfId="2" applyFont="1" applyFill="1" applyBorder="1" applyAlignment="1" applyProtection="1">
      <alignment horizontal="center" vertical="center" textRotation="90" wrapText="1"/>
    </xf>
    <xf numFmtId="164" fontId="9" fillId="12" borderId="19" xfId="2" applyFont="1" applyFill="1" applyBorder="1" applyAlignment="1" applyProtection="1">
      <alignment horizontal="center" vertical="center" textRotation="90" wrapText="1"/>
    </xf>
    <xf numFmtId="164" fontId="13" fillId="6" borderId="6" xfId="2" applyFont="1" applyFill="1" applyBorder="1" applyAlignment="1" applyProtection="1">
      <alignment horizontal="center" vertical="center" wrapText="1"/>
    </xf>
    <xf numFmtId="164" fontId="13" fillId="6" borderId="7" xfId="2" applyFont="1" applyFill="1" applyBorder="1" applyAlignment="1" applyProtection="1">
      <alignment horizontal="center" vertical="center" wrapText="1"/>
    </xf>
    <xf numFmtId="164" fontId="13" fillId="6" borderId="8" xfId="2" applyFont="1" applyFill="1" applyBorder="1" applyAlignment="1" applyProtection="1">
      <alignment horizontal="center" vertical="center" wrapText="1"/>
    </xf>
    <xf numFmtId="164" fontId="12" fillId="4" borderId="23" xfId="2" applyFont="1" applyFill="1" applyBorder="1" applyAlignment="1" applyProtection="1">
      <alignment horizontal="center" vertical="center" textRotation="90" wrapText="1"/>
    </xf>
    <xf numFmtId="164" fontId="12" fillId="4" borderId="2" xfId="2" applyFont="1" applyFill="1" applyBorder="1" applyAlignment="1" applyProtection="1">
      <alignment horizontal="center" vertical="center" textRotation="90" wrapText="1"/>
    </xf>
    <xf numFmtId="164" fontId="9" fillId="3" borderId="22" xfId="2" applyFont="1" applyFill="1" applyBorder="1" applyAlignment="1" applyProtection="1">
      <alignment horizontal="center" vertical="center" textRotation="90" wrapText="1"/>
    </xf>
    <xf numFmtId="164" fontId="9" fillId="5" borderId="18" xfId="2" applyFont="1" applyFill="1" applyBorder="1" applyAlignment="1" applyProtection="1">
      <alignment horizontal="center" vertical="center" textRotation="90" wrapText="1"/>
    </xf>
    <xf numFmtId="164" fontId="9" fillId="5" borderId="12" xfId="2" applyFont="1" applyFill="1" applyBorder="1" applyAlignment="1" applyProtection="1">
      <alignment horizontal="center" vertical="center" textRotation="90" wrapText="1"/>
    </xf>
    <xf numFmtId="164" fontId="9" fillId="5" borderId="19" xfId="2" applyFont="1" applyFill="1" applyBorder="1" applyAlignment="1" applyProtection="1">
      <alignment horizontal="center" vertical="center" textRotation="90" wrapText="1"/>
    </xf>
    <xf numFmtId="164" fontId="11" fillId="4" borderId="23" xfId="2" applyFont="1" applyFill="1" applyBorder="1" applyAlignment="1" applyProtection="1">
      <alignment horizontal="center" vertical="center" wrapText="1"/>
    </xf>
    <xf numFmtId="164" fontId="11" fillId="4" borderId="2" xfId="2" applyFont="1" applyFill="1" applyBorder="1" applyAlignment="1" applyProtection="1">
      <alignment horizontal="center" vertical="center" wrapText="1"/>
    </xf>
    <xf numFmtId="164" fontId="13" fillId="7" borderId="23" xfId="2" applyFont="1" applyFill="1" applyBorder="1" applyAlignment="1" applyProtection="1">
      <alignment horizontal="center" vertical="center" wrapText="1"/>
    </xf>
    <xf numFmtId="164" fontId="13" fillId="7" borderId="2" xfId="2" applyFont="1" applyFill="1" applyBorder="1" applyAlignment="1" applyProtection="1">
      <alignment horizontal="center" vertical="center" wrapText="1"/>
    </xf>
    <xf numFmtId="164" fontId="13" fillId="7" borderId="3" xfId="2" applyFont="1" applyFill="1" applyBorder="1" applyAlignment="1" applyProtection="1">
      <alignment horizontal="center" vertical="center" wrapText="1"/>
    </xf>
    <xf numFmtId="164" fontId="13" fillId="7" borderId="6" xfId="2" applyFont="1" applyFill="1" applyBorder="1" applyAlignment="1" applyProtection="1">
      <alignment horizontal="center" vertical="center" wrapText="1"/>
    </xf>
    <xf numFmtId="164" fontId="13" fillId="7" borderId="7" xfId="2" applyFont="1" applyFill="1" applyBorder="1" applyAlignment="1" applyProtection="1">
      <alignment horizontal="center" vertical="center" wrapText="1"/>
    </xf>
    <xf numFmtId="164" fontId="13" fillId="7" borderId="8" xfId="2" applyFont="1" applyFill="1" applyBorder="1" applyAlignment="1" applyProtection="1">
      <alignment horizontal="center" vertical="center" wrapText="1"/>
    </xf>
  </cellXfs>
  <cellStyles count="13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Normální" xfId="0" builtinId="0" customBuiltin="1"/>
    <cellStyle name="Normální 2" xfId="12"/>
    <cellStyle name="Normální 3" xfId="11"/>
    <cellStyle name="Result" xfId="7"/>
    <cellStyle name="Result 1" xfId="8"/>
    <cellStyle name="Result2" xfId="9"/>
    <cellStyle name="Result2 1" xfId="10"/>
  </cellStyles>
  <dxfs count="357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14996795556505021"/>
      </font>
    </dxf>
    <dxf>
      <font>
        <color theme="0" tint="-0.499984740745262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14996795556505021"/>
      </font>
    </dxf>
    <dxf>
      <font>
        <color theme="0" tint="-0.499984740745262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14996795556505021"/>
      </font>
    </dxf>
    <dxf>
      <font>
        <color theme="0" tint="-0.499984740745262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</dxfs>
  <tableStyles count="0" defaultTableStyle="TableStyleMedium2" defaultPivotStyle="PivotStyleLight16"/>
  <colors>
    <mruColors>
      <color rgb="FF00FF00"/>
      <color rgb="FF0000FF"/>
      <color rgb="FFFF3300"/>
      <color rgb="FFFF0000"/>
      <color rgb="FF4EAA02"/>
      <color rgb="FFFF66CC"/>
      <color rgb="FF0066FF"/>
      <color rgb="FF47CFFF"/>
      <color rgb="FF2FC544"/>
      <color rgb="FF408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65"/>
  <sheetViews>
    <sheetView tabSelected="1" zoomScale="145" zoomScaleNormal="145" workbookViewId="0">
      <pane xSplit="13" ySplit="5" topLeftCell="BP6" activePane="bottomRight" state="frozenSplit"/>
      <selection pane="topRight" activeCell="Q1" sqref="Q1"/>
      <selection pane="bottomLeft" activeCell="A18" sqref="A18"/>
      <selection pane="bottomRight" activeCell="CD87" sqref="CD87:CE102"/>
    </sheetView>
  </sheetViews>
  <sheetFormatPr defaultColWidth="7" defaultRowHeight="15"/>
  <cols>
    <col min="1" max="1" width="0.5" style="29" customWidth="1"/>
    <col min="2" max="3" width="6.75" style="2" customWidth="1"/>
    <col min="4" max="4" width="7.5" style="2" customWidth="1"/>
    <col min="5" max="5" width="20" style="2" customWidth="1"/>
    <col min="6" max="7" width="5.375" style="2" customWidth="1"/>
    <col min="8" max="8" width="5.375" style="2" hidden="1" customWidth="1"/>
    <col min="9" max="9" width="4.125" style="2" customWidth="1"/>
    <col min="10" max="10" width="5.625" style="2" customWidth="1"/>
    <col min="11" max="12" width="4.125" style="2" customWidth="1"/>
    <col min="13" max="13" width="0.5" style="2" customWidth="1"/>
    <col min="14" max="14" width="5.625" style="138" customWidth="1"/>
    <col min="15" max="15" width="20" style="73" customWidth="1"/>
    <col min="16" max="16" width="5.625" style="73" customWidth="1"/>
    <col min="17" max="17" width="5.625" style="79" customWidth="1"/>
    <col min="18" max="18" width="5.625" style="2" customWidth="1"/>
    <col min="19" max="22" width="5.625" style="73" hidden="1" customWidth="1"/>
    <col min="23" max="23" width="6" style="138" customWidth="1"/>
    <col min="24" max="24" width="5.625" style="73" customWidth="1"/>
    <col min="25" max="27" width="5.625" style="73" hidden="1" customWidth="1"/>
    <col min="28" max="28" width="0.5" style="2" customWidth="1"/>
    <col min="29" max="29" width="5.625" style="146" customWidth="1"/>
    <col min="30" max="30" width="20" style="2" customWidth="1"/>
    <col min="31" max="33" width="11.375" style="40" customWidth="1"/>
    <col min="34" max="34" width="5.625" style="2" customWidth="1"/>
    <col min="35" max="38" width="5.625" style="73" hidden="1" customWidth="1"/>
    <col min="39" max="39" width="5.625" style="146" customWidth="1"/>
    <col min="40" max="40" width="5.625" style="2" customWidth="1"/>
    <col min="41" max="43" width="5.625" style="73" hidden="1" customWidth="1"/>
    <col min="44" max="44" width="0.5" style="2" customWidth="1"/>
    <col min="45" max="45" width="8.375" style="138" customWidth="1"/>
    <col min="46" max="46" width="20" style="73" customWidth="1"/>
    <col min="47" max="47" width="5.625" style="73" customWidth="1"/>
    <col min="48" max="48" width="11.75" style="79" customWidth="1"/>
    <col min="49" max="49" width="5.625" style="2" customWidth="1"/>
    <col min="50" max="53" width="5.625" style="73" hidden="1" customWidth="1"/>
    <col min="54" max="54" width="6" style="138" customWidth="1"/>
    <col min="55" max="55" width="5.625" style="73" customWidth="1"/>
    <col min="56" max="58" width="5.625" style="73" hidden="1" customWidth="1"/>
    <col min="59" max="59" width="0.5" style="2" customWidth="1"/>
    <col min="60" max="60" width="6.875" style="146" customWidth="1"/>
    <col min="61" max="61" width="20" style="2" customWidth="1"/>
    <col min="62" max="62" width="9.375" style="40" customWidth="1"/>
    <col min="63" max="63" width="5.625" style="2" customWidth="1"/>
    <col min="64" max="67" width="5.625" style="73" hidden="1" customWidth="1"/>
    <col min="68" max="68" width="6" style="146" customWidth="1"/>
    <col min="69" max="69" width="5.625" style="2" customWidth="1"/>
    <col min="70" max="72" width="5.625" style="73" hidden="1" customWidth="1"/>
    <col min="73" max="73" width="0.5" style="2" customWidth="1"/>
    <col min="74" max="74" width="7.625" style="138" customWidth="1"/>
    <col min="75" max="75" width="20" style="73" customWidth="1"/>
    <col min="76" max="76" width="5.625" style="79" customWidth="1"/>
    <col min="77" max="77" width="5.625" style="2" customWidth="1"/>
    <col min="78" max="81" width="5.625" style="73" customWidth="1"/>
    <col min="82" max="82" width="6" style="138" customWidth="1"/>
    <col min="83" max="83" width="5.625" style="73" customWidth="1"/>
    <col min="84" max="86" width="5.625" style="73" hidden="1" customWidth="1"/>
    <col min="87" max="87" width="0.5" style="2" customWidth="1"/>
    <col min="88" max="88" width="5.625" style="146" customWidth="1"/>
    <col min="89" max="89" width="20" style="2" customWidth="1"/>
    <col min="90" max="90" width="5.625" style="40" customWidth="1"/>
    <col min="91" max="91" width="5.625" style="2" customWidth="1"/>
    <col min="92" max="95" width="5.625" style="73" hidden="1" customWidth="1"/>
    <col min="96" max="96" width="6" style="146" customWidth="1"/>
    <col min="97" max="97" width="5.625" style="2" customWidth="1"/>
    <col min="98" max="100" width="5.625" style="73" hidden="1" customWidth="1"/>
    <col min="101" max="101" width="0.5" style="2" customWidth="1"/>
    <col min="102" max="102" width="10.625" style="2" bestFit="1" customWidth="1"/>
    <col min="103" max="16384" width="7" style="29"/>
  </cols>
  <sheetData>
    <row r="1" spans="1:102" ht="3" customHeight="1" thickBot="1">
      <c r="A1" s="27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56"/>
      <c r="N1" s="132"/>
      <c r="O1" s="70"/>
      <c r="P1" s="70"/>
      <c r="Q1" s="70"/>
      <c r="R1" s="6"/>
      <c r="S1" s="70"/>
      <c r="T1" s="70"/>
      <c r="U1" s="70"/>
      <c r="V1" s="70"/>
      <c r="W1" s="132"/>
      <c r="X1" s="70"/>
      <c r="Y1" s="70"/>
      <c r="Z1" s="70"/>
      <c r="AA1" s="70"/>
      <c r="AB1" s="6"/>
      <c r="AC1" s="139"/>
      <c r="AD1" s="6"/>
      <c r="AE1" s="6"/>
      <c r="AF1" s="6"/>
      <c r="AG1" s="6"/>
      <c r="AH1" s="6"/>
      <c r="AI1" s="70"/>
      <c r="AJ1" s="70"/>
      <c r="AK1" s="70"/>
      <c r="AL1" s="70"/>
      <c r="AM1" s="139"/>
      <c r="AN1" s="6"/>
      <c r="AO1" s="70"/>
      <c r="AP1" s="70"/>
      <c r="AQ1" s="70"/>
      <c r="AR1" s="6"/>
      <c r="AS1" s="132"/>
      <c r="AT1" s="70"/>
      <c r="AU1" s="70"/>
      <c r="AV1" s="70"/>
      <c r="AW1" s="6"/>
      <c r="AX1" s="70"/>
      <c r="AY1" s="70"/>
      <c r="AZ1" s="70"/>
      <c r="BA1" s="70"/>
      <c r="BB1" s="132"/>
      <c r="BC1" s="70"/>
      <c r="BD1" s="70"/>
      <c r="BE1" s="70"/>
      <c r="BF1" s="70"/>
      <c r="BG1" s="6"/>
      <c r="BH1" s="139"/>
      <c r="BI1" s="6"/>
      <c r="BJ1" s="6"/>
      <c r="BK1" s="6"/>
      <c r="BL1" s="70"/>
      <c r="BM1" s="70"/>
      <c r="BN1" s="70"/>
      <c r="BO1" s="70"/>
      <c r="BP1" s="139"/>
      <c r="BQ1" s="6"/>
      <c r="BR1" s="70"/>
      <c r="BS1" s="70"/>
      <c r="BT1" s="70"/>
      <c r="BU1" s="6"/>
      <c r="BV1" s="132"/>
      <c r="BW1" s="70"/>
      <c r="BX1" s="70"/>
      <c r="BY1" s="6"/>
      <c r="BZ1" s="70"/>
      <c r="CA1" s="70"/>
      <c r="CB1" s="70"/>
      <c r="CC1" s="70"/>
      <c r="CD1" s="132"/>
      <c r="CE1" s="70"/>
      <c r="CF1" s="70"/>
      <c r="CG1" s="70"/>
      <c r="CH1" s="70"/>
      <c r="CI1" s="6"/>
      <c r="CJ1" s="139"/>
      <c r="CK1" s="6"/>
      <c r="CL1" s="6"/>
      <c r="CM1" s="6"/>
      <c r="CN1" s="70"/>
      <c r="CO1" s="70"/>
      <c r="CP1" s="70"/>
      <c r="CQ1" s="70"/>
      <c r="CR1" s="139"/>
      <c r="CS1" s="6"/>
      <c r="CT1" s="70"/>
      <c r="CU1" s="70"/>
      <c r="CV1" s="70"/>
      <c r="CW1" s="28"/>
    </row>
    <row r="2" spans="1:102" s="35" customFormat="1" ht="42" customHeight="1" thickBot="1">
      <c r="A2" s="30"/>
      <c r="B2" s="264" t="s">
        <v>37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32"/>
      <c r="N2" s="266" t="s">
        <v>36</v>
      </c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8"/>
      <c r="AB2" s="31"/>
      <c r="AC2" s="255" t="s">
        <v>66</v>
      </c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7"/>
      <c r="AR2" s="32"/>
      <c r="AS2" s="269" t="s">
        <v>38</v>
      </c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1"/>
      <c r="BG2" s="32"/>
      <c r="BH2" s="255" t="s">
        <v>130</v>
      </c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7"/>
      <c r="BU2" s="33"/>
      <c r="BV2" s="269" t="s">
        <v>141</v>
      </c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1"/>
      <c r="CI2" s="33"/>
      <c r="CJ2" s="255" t="s">
        <v>39</v>
      </c>
      <c r="CK2" s="256"/>
      <c r="CL2" s="256"/>
      <c r="CM2" s="256"/>
      <c r="CN2" s="256"/>
      <c r="CO2" s="256"/>
      <c r="CP2" s="256"/>
      <c r="CQ2" s="256"/>
      <c r="CR2" s="256"/>
      <c r="CS2" s="257"/>
      <c r="CT2" s="100"/>
      <c r="CU2" s="100"/>
      <c r="CV2" s="100"/>
      <c r="CW2" s="34"/>
    </row>
    <row r="3" spans="1:102" ht="3" customHeight="1" thickBot="1">
      <c r="A3" s="36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2"/>
      <c r="N3" s="132"/>
      <c r="O3" s="70"/>
      <c r="P3" s="70"/>
      <c r="Q3" s="70"/>
      <c r="R3" s="6"/>
      <c r="S3" s="70"/>
      <c r="T3" s="70"/>
      <c r="U3" s="70"/>
      <c r="V3" s="70"/>
      <c r="W3" s="132"/>
      <c r="X3" s="80"/>
      <c r="Y3" s="70"/>
      <c r="Z3" s="70"/>
      <c r="AA3" s="70"/>
      <c r="AB3" s="31"/>
      <c r="AC3" s="140"/>
      <c r="AD3" s="6"/>
      <c r="AE3" s="6"/>
      <c r="AF3" s="6"/>
      <c r="AG3" s="6"/>
      <c r="AH3" s="6"/>
      <c r="AI3" s="70"/>
      <c r="AJ3" s="70"/>
      <c r="AK3" s="70"/>
      <c r="AL3" s="70"/>
      <c r="AM3" s="139"/>
      <c r="AN3" s="7"/>
      <c r="AO3" s="70"/>
      <c r="AP3" s="70"/>
      <c r="AQ3" s="70"/>
      <c r="AR3" s="32"/>
      <c r="AS3" s="147"/>
      <c r="AT3" s="70"/>
      <c r="AU3" s="70"/>
      <c r="AV3" s="70"/>
      <c r="AW3" s="6"/>
      <c r="AX3" s="70"/>
      <c r="AY3" s="70"/>
      <c r="AZ3" s="70"/>
      <c r="BA3" s="70"/>
      <c r="BB3" s="132"/>
      <c r="BC3" s="80"/>
      <c r="BD3" s="70"/>
      <c r="BE3" s="70"/>
      <c r="BF3" s="70"/>
      <c r="BG3" s="32"/>
      <c r="BH3" s="139"/>
      <c r="BI3" s="6"/>
      <c r="BJ3" s="6"/>
      <c r="BK3" s="6"/>
      <c r="BL3" s="70"/>
      <c r="BM3" s="70"/>
      <c r="BN3" s="70"/>
      <c r="BO3" s="70"/>
      <c r="BP3" s="139"/>
      <c r="BQ3" s="6"/>
      <c r="BR3" s="70"/>
      <c r="BS3" s="70"/>
      <c r="BT3" s="70"/>
      <c r="BU3" s="32"/>
      <c r="BV3" s="132"/>
      <c r="BW3" s="70"/>
      <c r="BX3" s="70"/>
      <c r="BY3" s="6"/>
      <c r="BZ3" s="70"/>
      <c r="CA3" s="70"/>
      <c r="CB3" s="70"/>
      <c r="CC3" s="70"/>
      <c r="CD3" s="132"/>
      <c r="CE3" s="70"/>
      <c r="CF3" s="70"/>
      <c r="CG3" s="70"/>
      <c r="CH3" s="70"/>
      <c r="CI3" s="32"/>
      <c r="CJ3" s="139"/>
      <c r="CK3" s="6"/>
      <c r="CL3" s="6"/>
      <c r="CM3" s="6"/>
      <c r="CN3" s="70"/>
      <c r="CO3" s="70"/>
      <c r="CP3" s="70"/>
      <c r="CQ3" s="70"/>
      <c r="CR3" s="139"/>
      <c r="CS3" s="6"/>
      <c r="CT3" s="70"/>
      <c r="CU3" s="70"/>
      <c r="CV3" s="70"/>
      <c r="CW3" s="34"/>
    </row>
    <row r="4" spans="1:102" s="1" customFormat="1" ht="53.1" customHeight="1" thickBot="1">
      <c r="A4" s="30"/>
      <c r="B4" s="11"/>
      <c r="C4" s="11"/>
      <c r="D4" s="12" t="s">
        <v>1</v>
      </c>
      <c r="E4" s="13" t="s">
        <v>15</v>
      </c>
      <c r="F4" s="12" t="s">
        <v>4</v>
      </c>
      <c r="G4" s="11" t="s">
        <v>19</v>
      </c>
      <c r="H4" s="11"/>
      <c r="I4" s="258" t="s">
        <v>2</v>
      </c>
      <c r="J4" s="259"/>
      <c r="K4" s="259"/>
      <c r="L4" s="259"/>
      <c r="M4" s="32"/>
      <c r="N4" s="133" t="s">
        <v>8</v>
      </c>
      <c r="O4" s="76" t="s">
        <v>7</v>
      </c>
      <c r="P4" s="74" t="s">
        <v>6</v>
      </c>
      <c r="Q4" s="77" t="s">
        <v>5</v>
      </c>
      <c r="R4" s="43" t="s">
        <v>9</v>
      </c>
      <c r="S4" s="85" t="s">
        <v>16</v>
      </c>
      <c r="T4" s="89" t="s">
        <v>17</v>
      </c>
      <c r="U4" s="93" t="s">
        <v>18</v>
      </c>
      <c r="V4" s="99" t="s">
        <v>19</v>
      </c>
      <c r="W4" s="158" t="s">
        <v>10</v>
      </c>
      <c r="X4" s="74" t="s">
        <v>11</v>
      </c>
      <c r="Y4" s="85" t="s">
        <v>16</v>
      </c>
      <c r="Z4" s="89" t="s">
        <v>17</v>
      </c>
      <c r="AA4" s="93" t="s">
        <v>18</v>
      </c>
      <c r="AB4" s="31"/>
      <c r="AC4" s="141" t="s">
        <v>8</v>
      </c>
      <c r="AD4" s="24" t="s">
        <v>7</v>
      </c>
      <c r="AE4" s="25" t="s">
        <v>13</v>
      </c>
      <c r="AF4" s="25" t="s">
        <v>14</v>
      </c>
      <c r="AG4" s="25" t="s">
        <v>12</v>
      </c>
      <c r="AH4" s="23" t="s">
        <v>9</v>
      </c>
      <c r="AI4" s="85" t="s">
        <v>16</v>
      </c>
      <c r="AJ4" s="89" t="s">
        <v>17</v>
      </c>
      <c r="AK4" s="93" t="s">
        <v>18</v>
      </c>
      <c r="AL4" s="99" t="s">
        <v>19</v>
      </c>
      <c r="AM4" s="141" t="s">
        <v>10</v>
      </c>
      <c r="AN4" s="23" t="s">
        <v>11</v>
      </c>
      <c r="AO4" s="85" t="s">
        <v>16</v>
      </c>
      <c r="AP4" s="89" t="s">
        <v>17</v>
      </c>
      <c r="AQ4" s="93" t="s">
        <v>18</v>
      </c>
      <c r="AR4" s="32"/>
      <c r="AS4" s="133" t="s">
        <v>8</v>
      </c>
      <c r="AT4" s="76" t="s">
        <v>7</v>
      </c>
      <c r="AU4" s="84" t="s">
        <v>6</v>
      </c>
      <c r="AV4" s="77" t="s">
        <v>5</v>
      </c>
      <c r="AW4" s="46" t="s">
        <v>9</v>
      </c>
      <c r="AX4" s="85" t="s">
        <v>16</v>
      </c>
      <c r="AY4" s="89" t="s">
        <v>17</v>
      </c>
      <c r="AZ4" s="93" t="s">
        <v>18</v>
      </c>
      <c r="BA4" s="99" t="s">
        <v>19</v>
      </c>
      <c r="BB4" s="158" t="s">
        <v>10</v>
      </c>
      <c r="BC4" s="74" t="s">
        <v>11</v>
      </c>
      <c r="BD4" s="85" t="s">
        <v>16</v>
      </c>
      <c r="BE4" s="89" t="s">
        <v>17</v>
      </c>
      <c r="BF4" s="93" t="s">
        <v>18</v>
      </c>
      <c r="BG4" s="32"/>
      <c r="BH4" s="150" t="s">
        <v>8</v>
      </c>
      <c r="BI4" s="48" t="s">
        <v>7</v>
      </c>
      <c r="BJ4" s="49" t="s">
        <v>5</v>
      </c>
      <c r="BK4" s="50" t="s">
        <v>9</v>
      </c>
      <c r="BL4" s="85" t="s">
        <v>16</v>
      </c>
      <c r="BM4" s="89" t="s">
        <v>17</v>
      </c>
      <c r="BN4" s="93" t="s">
        <v>18</v>
      </c>
      <c r="BO4" s="99" t="s">
        <v>19</v>
      </c>
      <c r="BP4" s="154" t="s">
        <v>10</v>
      </c>
      <c r="BQ4" s="51" t="s">
        <v>11</v>
      </c>
      <c r="BR4" s="85" t="s">
        <v>16</v>
      </c>
      <c r="BS4" s="89" t="s">
        <v>17</v>
      </c>
      <c r="BT4" s="93" t="s">
        <v>18</v>
      </c>
      <c r="BU4" s="32"/>
      <c r="BV4" s="151" t="s">
        <v>8</v>
      </c>
      <c r="BW4" s="81" t="s">
        <v>7</v>
      </c>
      <c r="BX4" s="82" t="s">
        <v>5</v>
      </c>
      <c r="BY4" s="47" t="s">
        <v>9</v>
      </c>
      <c r="BZ4" s="85" t="s">
        <v>16</v>
      </c>
      <c r="CA4" s="89" t="s">
        <v>17</v>
      </c>
      <c r="CB4" s="93" t="s">
        <v>18</v>
      </c>
      <c r="CC4" s="99" t="s">
        <v>19</v>
      </c>
      <c r="CD4" s="156" t="s">
        <v>10</v>
      </c>
      <c r="CE4" s="83" t="s">
        <v>11</v>
      </c>
      <c r="CF4" s="85" t="s">
        <v>16</v>
      </c>
      <c r="CG4" s="89" t="s">
        <v>17</v>
      </c>
      <c r="CH4" s="93" t="s">
        <v>18</v>
      </c>
      <c r="CI4" s="32"/>
      <c r="CJ4" s="150" t="s">
        <v>8</v>
      </c>
      <c r="CK4" s="48" t="s">
        <v>7</v>
      </c>
      <c r="CL4" s="49" t="s">
        <v>5</v>
      </c>
      <c r="CM4" s="50" t="s">
        <v>9</v>
      </c>
      <c r="CN4" s="85" t="s">
        <v>16</v>
      </c>
      <c r="CO4" s="89" t="s">
        <v>17</v>
      </c>
      <c r="CP4" s="93" t="s">
        <v>18</v>
      </c>
      <c r="CQ4" s="99" t="s">
        <v>19</v>
      </c>
      <c r="CR4" s="154" t="s">
        <v>10</v>
      </c>
      <c r="CS4" s="51" t="s">
        <v>11</v>
      </c>
      <c r="CT4" s="85" t="s">
        <v>16</v>
      </c>
      <c r="CU4" s="89" t="s">
        <v>17</v>
      </c>
      <c r="CV4" s="93" t="s">
        <v>18</v>
      </c>
      <c r="CW4" s="34"/>
    </row>
    <row r="5" spans="1:102" s="1" customFormat="1" ht="3" customHeight="1" thickBot="1">
      <c r="A5" s="36"/>
      <c r="B5" s="120"/>
      <c r="C5" s="8"/>
      <c r="D5" s="8"/>
      <c r="E5" s="8"/>
      <c r="F5" s="8"/>
      <c r="G5" s="8"/>
      <c r="H5" s="8"/>
      <c r="I5" s="8"/>
      <c r="J5" s="8"/>
      <c r="K5" s="8"/>
      <c r="L5" s="8"/>
      <c r="M5" s="57"/>
      <c r="N5" s="134"/>
      <c r="O5" s="75"/>
      <c r="P5" s="75"/>
      <c r="Q5" s="75"/>
      <c r="R5" s="8"/>
      <c r="S5" s="75"/>
      <c r="T5" s="75"/>
      <c r="U5" s="75"/>
      <c r="V5" s="75"/>
      <c r="W5" s="134"/>
      <c r="X5" s="75"/>
      <c r="Y5" s="75"/>
      <c r="Z5" s="75"/>
      <c r="AA5" s="75"/>
      <c r="AB5" s="8"/>
      <c r="AC5" s="142"/>
      <c r="AD5" s="8"/>
      <c r="AE5" s="8"/>
      <c r="AF5" s="8"/>
      <c r="AG5" s="8"/>
      <c r="AH5" s="8"/>
      <c r="AI5" s="75"/>
      <c r="AJ5" s="75"/>
      <c r="AK5" s="75"/>
      <c r="AL5" s="75"/>
      <c r="AM5" s="142"/>
      <c r="AN5" s="8"/>
      <c r="AO5" s="75"/>
      <c r="AP5" s="75"/>
      <c r="AQ5" s="75"/>
      <c r="AR5" s="8"/>
      <c r="AS5" s="134"/>
      <c r="AT5" s="75"/>
      <c r="AU5" s="75"/>
      <c r="AV5" s="75"/>
      <c r="AW5" s="8"/>
      <c r="AX5" s="75"/>
      <c r="AY5" s="75"/>
      <c r="AZ5" s="75"/>
      <c r="BA5" s="75"/>
      <c r="BB5" s="134"/>
      <c r="BC5" s="75"/>
      <c r="BD5" s="75"/>
      <c r="BE5" s="75"/>
      <c r="BF5" s="75"/>
      <c r="BG5" s="8"/>
      <c r="BH5" s="142"/>
      <c r="BI5" s="8"/>
      <c r="BJ5" s="8"/>
      <c r="BK5" s="8"/>
      <c r="BL5" s="75"/>
      <c r="BM5" s="75"/>
      <c r="BN5" s="75"/>
      <c r="BO5" s="75"/>
      <c r="BP5" s="142"/>
      <c r="BQ5" s="8"/>
      <c r="BR5" s="75"/>
      <c r="BS5" s="75"/>
      <c r="BT5" s="75"/>
      <c r="BU5" s="8"/>
      <c r="BV5" s="134"/>
      <c r="BW5" s="75"/>
      <c r="BX5" s="75"/>
      <c r="BY5" s="8"/>
      <c r="BZ5" s="75"/>
      <c r="CA5" s="75"/>
      <c r="CB5" s="75"/>
      <c r="CC5" s="75"/>
      <c r="CD5" s="134"/>
      <c r="CE5" s="75"/>
      <c r="CF5" s="75"/>
      <c r="CG5" s="75"/>
      <c r="CH5" s="75"/>
      <c r="CI5" s="8"/>
      <c r="CJ5" s="142"/>
      <c r="CK5" s="8"/>
      <c r="CL5" s="8"/>
      <c r="CM5" s="8"/>
      <c r="CN5" s="75"/>
      <c r="CO5" s="75"/>
      <c r="CP5" s="75"/>
      <c r="CQ5" s="75"/>
      <c r="CR5" s="142"/>
      <c r="CS5" s="8"/>
      <c r="CT5" s="75"/>
      <c r="CU5" s="75"/>
      <c r="CV5" s="75"/>
      <c r="CW5" s="56"/>
    </row>
    <row r="6" spans="1:102" ht="15" customHeight="1">
      <c r="A6" s="30"/>
      <c r="B6" s="260" t="s">
        <v>3</v>
      </c>
      <c r="C6" s="116">
        <v>1</v>
      </c>
      <c r="D6" s="101">
        <f t="shared" ref="D6:D28" si="0">IF(E6="","",C6)</f>
        <v>1</v>
      </c>
      <c r="E6" s="4" t="s">
        <v>40</v>
      </c>
      <c r="F6" s="3">
        <v>1980</v>
      </c>
      <c r="G6" s="117">
        <f>SUMIF($O$6:$O$28,E6,$V$6:$V$28)+SUMIF($AD$6:$AD$28,E6,$AL$6:$AL$28)+SUMIF($AT$6:$AT$28,E6,$BA$6:$BA$28)+SUMIF($BI$6:$BI$28,E6,$BO$6:$BO$28)+SUMIF($BW$6:$BW$28,E6,$CC$6:$CC$28)+SUMIF($CK$6:$CK$28,E6,$CQ$6:$CQ$28)</f>
        <v>3</v>
      </c>
      <c r="H6" s="117"/>
      <c r="I6" s="3">
        <f>SUMIF($O$6:$O$10,E6,$R$6:$R$10)+SUMIF($AD$6:$AD$10,E6,$AH$6:$AH$10)+SUMIF($AT$6:$AT$10,E6,$AW$6:$AW$10)+SUMIF($BI$6:$BI$10,E6,$BK$6:$BK$10)+SUMIF($BW$6:$BW$10,E6,$BY$6:$BY$10)+SUMIF($CK$6:$CK$10,E6,$CM$6:$CM$10)</f>
        <v>22</v>
      </c>
      <c r="J6" s="122">
        <f>SUMIF($O$6:$O$28,E6,$S$6:$S$28)+SUMIF($AD$6:$AD$28,E6,$AI$6:$AI$28)+SUMIF($AT$6:$AT$28,E6,$AX$6:$AX$28)+SUMIF($BI$6:$BI$28,E6,$BL$6:$BL$28)+SUMIF($BW$6:$BW$28,E6,$BZ$6:$BZ$28)+SUMIF($CK$6:$CK$28,E6,$CN$6:$CN$28)</f>
        <v>0</v>
      </c>
      <c r="K6" s="124">
        <f>SUMIF($O$6:$O$28,E6,$T$6:$T$28)+SUMIF($AD$6:$AD$28,E6,$AJ$6:$AJ$28)+SUMIF($AT$6:$AT$28,E6,$AY$6:$AY$28)+SUMIF($BI$6:$BI$28,E6,$BM$6:$BM$28)+SUMIF($BW$6:$BW$28,E6,$CA$6:$CA$28)+SUMIF($CK$6:$CK$28,E6,$CO$6:$CO$28)</f>
        <v>0</v>
      </c>
      <c r="L6" s="126">
        <f>SUMIF($O$6:$O$28,E6,$U$6:$U$28)+SUMIF($AD$6:$AD$28,E6,$AK$6:$AK$28)+SUMIF($AT$6:$AT$28,E6,$AZ$6:$AZ$28)+SUMIF($BI$6:$BI$28,E6,$BN$6:$BN$28)+SUMIF($BW$6:$BW$28,E6,$CB$6:$CB$28)+SUMIF($CK$6:$CK$28,E6,$CP$6:$CP$28)</f>
        <v>0</v>
      </c>
      <c r="M6" s="58"/>
      <c r="N6" s="135">
        <f>IF(O6="","",C6)</f>
        <v>1</v>
      </c>
      <c r="O6" s="61" t="s">
        <v>22</v>
      </c>
      <c r="P6" s="230">
        <v>126</v>
      </c>
      <c r="Q6" s="62">
        <v>0.43611111111111112</v>
      </c>
      <c r="R6" s="61">
        <f>IF(ISNUMBER(N6)=FALSE,"",SUM(V6:$V$10)+3)</f>
        <v>5</v>
      </c>
      <c r="S6" s="86"/>
      <c r="T6" s="90"/>
      <c r="U6" s="94"/>
      <c r="V6" s="98">
        <f>IF(ISNUMBER(N6)=FALSE,"",1)</f>
        <v>1</v>
      </c>
      <c r="W6" s="128">
        <v>1</v>
      </c>
      <c r="X6" s="61">
        <v>5</v>
      </c>
      <c r="Y6" s="86">
        <f t="shared" ref="Y6:Y28" si="1">SUMIF($O$6:$O$28,O6,$S$6:$S$28)</f>
        <v>0</v>
      </c>
      <c r="Z6" s="90">
        <f t="shared" ref="Z6:Z28" si="2">SUMIF($O$6:$O$28,O6,$T$6:$T$28)</f>
        <v>0</v>
      </c>
      <c r="AA6" s="94">
        <f t="shared" ref="AA6:AA28" si="3">SUMIF($O$6:$O$28,O6,$U$6:$U$28)</f>
        <v>0</v>
      </c>
      <c r="AB6" s="118"/>
      <c r="AC6" s="143">
        <f>IF(AD6="","",C6)</f>
        <v>1</v>
      </c>
      <c r="AD6" s="66" t="s">
        <v>40</v>
      </c>
      <c r="AE6" s="234">
        <v>0.25190972222222224</v>
      </c>
      <c r="AF6" s="234">
        <v>0.23398148148148146</v>
      </c>
      <c r="AG6" s="234">
        <v>0.4858912037037037</v>
      </c>
      <c r="AH6" s="66">
        <f>IF(ISNUMBER(AC6)=FALSE,"",SUM(AL6:AL$10)+3)</f>
        <v>7</v>
      </c>
      <c r="AI6" s="86"/>
      <c r="AJ6" s="90"/>
      <c r="AK6" s="94"/>
      <c r="AL6" s="98">
        <f>IF(ISNUMBER(AC6)=FALSE,"",1)</f>
        <v>1</v>
      </c>
      <c r="AM6" s="129">
        <f>IF(ISNUMBER(AC6)=FALSE,"",SUMIF($E$6:$E$28,AD6,$D$6:$D$28))</f>
        <v>1</v>
      </c>
      <c r="AN6" s="131">
        <f>IF(ISNUMBER(AC6)=FALSE,"",SUMIF($E$6:$E$28,AD6,$I$6:$I$28))</f>
        <v>22</v>
      </c>
      <c r="AO6" s="86">
        <f t="shared" ref="AO6:AO28" si="4">SUMIF($O$6:$O$28,AD6,$S$6:$S$28)+SUMIF($AD$6:$AD$28,AD6,$AI$6:$AI$28)</f>
        <v>0</v>
      </c>
      <c r="AP6" s="90">
        <f t="shared" ref="AP6:AP28" si="5">SUMIF($O$6:$O$28,AD6,$T$6:$T$28)+SUMIF($AD$6:$AD$28,AD6,$AJ$6:$AJ$28)</f>
        <v>0</v>
      </c>
      <c r="AQ6" s="94">
        <f t="shared" ref="AQ6:AQ28" si="6">SUMIF($O$6:$O$28,AD6,$U$6:$U$28)+SUMIF($AD$6:$AD$28,AD6,$AK$6:$AK$28)</f>
        <v>0</v>
      </c>
      <c r="AR6" s="118"/>
      <c r="AS6" s="148" t="s">
        <v>111</v>
      </c>
      <c r="AT6" s="61" t="s">
        <v>23</v>
      </c>
      <c r="AU6" s="61">
        <v>356</v>
      </c>
      <c r="AV6" s="62">
        <v>1.2319444444444445</v>
      </c>
      <c r="AW6" s="61">
        <v>7</v>
      </c>
      <c r="AX6" s="86"/>
      <c r="AY6" s="90"/>
      <c r="AZ6" s="94"/>
      <c r="BA6" s="98">
        <v>1</v>
      </c>
      <c r="BB6" s="128">
        <v>2</v>
      </c>
      <c r="BC6" s="61">
        <v>10</v>
      </c>
      <c r="BD6" s="86">
        <f t="shared" ref="BD6:BD28" si="7">SUMIF($O$6:$O$28,AT6,$S$6:$S$28)+SUMIF($AD$6:$AD$28,AT6,$AI$6:$AI$28)+SUMIF($AT$6:$AT$28,AT6,$AX$6:$AX$28)</f>
        <v>0</v>
      </c>
      <c r="BE6" s="90">
        <f t="shared" ref="BE6:BE28" si="8">SUMIF($O$6:$O$28,AT6,$T$6:$T$28)+SUMIF($AD$6:$AD$28,AT6,$AJ$6:$AJ$28)+SUMIF($AT$6:$AT$28,AT6,$AY$6:$AY$28)</f>
        <v>0</v>
      </c>
      <c r="BF6" s="94">
        <f t="shared" ref="BF6:BF28" si="9">SUMIF($O$6:$O$28,AT6,$U$6:$U$28)+SUMIF($AD$6:$AD$28,AT6,$AK$6:$AK$28)+SUMIF($AT$6:$AT$28,AT6,$AZ$6:$AZ$28)</f>
        <v>0</v>
      </c>
      <c r="BG6" s="118"/>
      <c r="BH6" s="143">
        <f>IF(BI6="","",C6)</f>
        <v>1</v>
      </c>
      <c r="BI6" s="183" t="s">
        <v>114</v>
      </c>
      <c r="BJ6" s="67">
        <v>0.20972222222222223</v>
      </c>
      <c r="BK6" s="66">
        <f>IF(ISNUMBER(BH6)=FALSE,"",SUM(BO6:BO$10)+3)</f>
        <v>8</v>
      </c>
      <c r="BL6" s="86"/>
      <c r="BM6" s="90"/>
      <c r="BN6" s="94"/>
      <c r="BO6" s="98">
        <f>IF(ISNUMBER(BH6)=FALSE,"",1)</f>
        <v>1</v>
      </c>
      <c r="BP6" s="129">
        <f t="shared" ref="BP6:BP28" si="10">IF(ISNUMBER(BH6)=FALSE,"",SUMIF($E$6:$E$28,BI6,$D$6:$D$28))</f>
        <v>3</v>
      </c>
      <c r="BQ6" s="131">
        <f>IF(ISNUMBER(BH6)=FALSE,"",SUMIF($E$6:$E$28,BI6,$I$6:$I$28))</f>
        <v>8</v>
      </c>
      <c r="BR6" s="86">
        <f t="shared" ref="BR6:BR28" si="11">SUMIF($O$6:$O$28,BI6,$S$6:$S$28)+SUMIF($AD$6:$AD$28,BI6,$AI$6:$AI$28)+SUMIF($AT$6:$AT$28,BI6,$AX$6:$AX$28)+SUMIF($BI$6:$BI$28,BI6,$BL$6:$BL$28)</f>
        <v>0</v>
      </c>
      <c r="BS6" s="90">
        <f t="shared" ref="BS6:BS28" si="12">SUMIF($O$6:$O$28,BI6,$T$6:$T$28)+SUMIF($AD$6:$AD$28,BI6,$AJ$6:$AJ$28)+SUMIF($AT$6:$AT$28,BI6,$AY$6:$AY$28)+SUMIF($BI$6:$BI$28,BI6,$BM$6:$BM$28)</f>
        <v>0</v>
      </c>
      <c r="BT6" s="94">
        <f t="shared" ref="BT6:BT28" si="13">SUMIF($O$6:$O$28,BI6,$U$6:$U$28)+SUMIF($AD$6:$AD$28,BI6,$AK$6:$AK$28)+SUMIF($AT$6:$AT$28,BI6,$AZ$6:$AZ$28)+SUMIF($BI$6:$BI$28,BI6,$BN$6:$BN$28)</f>
        <v>0</v>
      </c>
      <c r="BU6" s="118"/>
      <c r="BV6" s="148">
        <v>1</v>
      </c>
      <c r="BW6" s="61" t="s">
        <v>40</v>
      </c>
      <c r="BX6" s="62">
        <v>0.3923611111111111</v>
      </c>
      <c r="BY6" s="61">
        <v>8</v>
      </c>
      <c r="BZ6" s="86"/>
      <c r="CA6" s="90"/>
      <c r="CB6" s="94"/>
      <c r="CC6" s="98">
        <v>1</v>
      </c>
      <c r="CD6" s="128">
        <v>1</v>
      </c>
      <c r="CE6" s="61">
        <v>22</v>
      </c>
      <c r="CF6" s="86">
        <f t="shared" ref="CF6:CF28" si="14">SUMIF($O$6:$O$28,BW6,$S$6:$S$28)+SUMIF($AD$6:$AD$28,BW6,$AI$6:$AI$28)+SUMIF($AT$6:$AT$28,BW6,$AX$6:$AX$28)+SUMIF($BI$6:$BI$28,BW6,$BL$6:$BL$28)+SUMIF($BW$6:$BW$28,BW6,$BZ$6:$BZ$28)</f>
        <v>0</v>
      </c>
      <c r="CG6" s="90">
        <f t="shared" ref="CG6:CG28" si="15">SUMIF($O$6:$O$28,BW6,$T$6:$T$28)+SUMIF($AD$6:$AD$28,BW6,$AJ$6:$AJ$28)+SUMIF($AT$6:$AT$28,BW6,$AY$6:$AY$28)+SUMIF($BI$6:$BI$28,BW6,$BM$6:$BM$28)+SUMIF($BW$6:$BW$28,BW6,$CA$6:$CA$28)</f>
        <v>0</v>
      </c>
      <c r="CH6" s="94">
        <f t="shared" ref="CH6:CH28" si="16">SUMIF($O$6:$O$28,BW6,$U$6:$U$28)+SUMIF($AD$6:$AD$28,BW6,$AK$6:$AK$28)+SUMIF($AT$6:$AT$28,BW6,$AZ$6:$AZ$28)+SUMIF($BI$6:$BI$28,BW6,$BN$6:$BN$28)+SUMIF($BW$6:$BW$28,BW6,$CB$6:$CB$28)</f>
        <v>0</v>
      </c>
      <c r="CI6" s="119"/>
      <c r="CJ6" s="143" t="str">
        <f>IF(CK6="","",C6)</f>
        <v/>
      </c>
      <c r="CK6" s="66"/>
      <c r="CL6" s="67"/>
      <c r="CM6" s="66" t="str">
        <f>IF(ISNUMBER(CJ6)=FALSE,"",SUM(CQ6:CQ$10)+3)</f>
        <v/>
      </c>
      <c r="CN6" s="86"/>
      <c r="CO6" s="90"/>
      <c r="CP6" s="94"/>
      <c r="CQ6" s="98" t="str">
        <f>IF(ISNUMBER(CJ6)=FALSE,"",1)</f>
        <v/>
      </c>
      <c r="CR6" s="129" t="str">
        <f t="shared" ref="CR6:CR28" si="17">IF(ISNUMBER(CJ6)=FALSE,"",SUMIF($E$6:$E$28,CK6,$D$6:$D$28))</f>
        <v/>
      </c>
      <c r="CS6" s="131" t="str">
        <f t="shared" ref="CS6:CS28" si="18">IF(ISNUMBER(CJ6)=FALSE,"",SUMIF($E$6:$E$28,CK6,$I$6:$I$28))</f>
        <v/>
      </c>
      <c r="CT6" s="86">
        <f t="shared" ref="CT6:CT28" si="19">SUMIF($O$6:$O$28,CK6,$S$6:$S$28)+SUMIF($AD$6:$AD$28,CK6,$AI$6:$AI$28)+SUMIF($AT$6:$AT$28,CK6,$AX$6:$AX$28)+SUMIF($BI$6:$BI$28,CK6,$BL$6:$BL$28)+SUMIF($BW$6:$BW$28,CK6,$BZ$6:$BZ$28)+SUMIF($CK$6:$CK$28,CK6,$CN$6:$CN$28)</f>
        <v>0</v>
      </c>
      <c r="CU6" s="90">
        <f t="shared" ref="CU6:CU28" si="20">SUMIF($O$6:$O$28,CK6,$T$6:$T$28)+SUMIF($AD$6:$AD$28,CK6,$AJ$6:$AJ$28)+SUMIF($AT$6:$AT$28,CK6,$AY$6:$AY$28)+SUMIF($BI$6:$BI$28,CK6,$BM$6:$BM$28)+SUMIF($BW$6:$BW$28,CK6,$CA$6:$CA$28)+SUMIF($CK$6:$CK$28,CK6,$CO$6:$CO$28)</f>
        <v>0</v>
      </c>
      <c r="CV6" s="94">
        <f t="shared" ref="CV6:CV28" si="21">SUMIF($O$6:$O$28,CK6,$U$6:$U$28)+SUMIF($AD$6:$AD$28,CK6,$AK$6:$AK$28)+SUMIF($AT$6:$AT$28,CK6,$AZ$6:$AZ$28)+SUMIF($BI$6:$BI$28,CK6,$BN$6:$BN$28)+SUMIF($BW$6:$BW$28,CK6,$CB$6:$CB$28)+SUMIF($CK$6:$CK$28,CK6,$CP$6:$CP$28)</f>
        <v>0</v>
      </c>
      <c r="CW6" s="34"/>
      <c r="CX6" s="97"/>
    </row>
    <row r="7" spans="1:102" ht="15" customHeight="1">
      <c r="A7" s="30"/>
      <c r="B7" s="260"/>
      <c r="C7" s="3">
        <v>2</v>
      </c>
      <c r="D7" s="101">
        <f t="shared" si="0"/>
        <v>2</v>
      </c>
      <c r="E7" s="4" t="s">
        <v>23</v>
      </c>
      <c r="F7" s="3">
        <v>1977</v>
      </c>
      <c r="G7" s="117">
        <f>SUMIF($O$6:$O$28,E7,$V$6:$V$28)+SUMIF($AD$6:$AD$28,E7,$AL$6:$AL$28)+SUMIF($AT$6:$AT$28,E7,$BA$6:$BA$28)+SUMIF($BI$6:$BI$28,E7,$BO$6:$BO$28)+SUMIF($BW$6:$BW$28,E7,$CC$6:$CC$28)+SUMIF($CK$6:$CK$28,E7,$CQ$6:$CQ$28)</f>
        <v>4</v>
      </c>
      <c r="H7" s="117"/>
      <c r="I7" s="3">
        <f>SUMIF($O$6:$O$10,E7,$R$6:$R$10)+SUMIF($AD$6:$AD$10,E7,$AH$6:$AH$10)+SUMIF($AT$6:$AT$10,E7,$AW$6:$AW$10)+SUMIF($BI$6:$BI$10,E7,$BK$6:$BK$10)+SUMIF($BW$6:$BW$10,E7,$BY$6:$BY$10)+SUMIF($CK$6:$CK$10,E7,$CM$6:$CM$10)</f>
        <v>15</v>
      </c>
      <c r="J7" s="122">
        <f>SUMIF($O$6:$O$28,E7,$S$6:$S$28)+SUMIF($AD$6:$AD$28,E7,$AI$6:$AI$28)+SUMIF($AT$6:$AT$28,E7,$AX$6:$AX$28)+SUMIF($BI$6:$BI$28,E7,$BL$6:$BL$28)+SUMIF($BW$6:$BW$28,E7,$BZ$6:$BZ$28)+SUMIF($CK$6:$CK$28,E7,$CN$6:$CN$28)</f>
        <v>0</v>
      </c>
      <c r="K7" s="124">
        <f>SUMIF($O$6:$O$28,E7,$T$6:$T$28)+SUMIF($AD$6:$AD$28,E7,$AJ$6:$AJ$28)+SUMIF($AT$6:$AT$28,E7,$AY$6:$AY$28)+SUMIF($BI$6:$BI$28,E7,$BM$6:$BM$28)+SUMIF($BW$6:$BW$28,E7,$CA$6:$CA$28)+SUMIF($CK$6:$CK$28,E7,$CO$6:$CO$28)</f>
        <v>0</v>
      </c>
      <c r="L7" s="126">
        <f>SUMIF($O$6:$O$28,E7,$U$6:$U$28)+SUMIF($AD$6:$AD$28,E7,$AK$6:$AK$28)+SUMIF($AT$6:$AT$28,E7,$AZ$6:$AZ$28)+SUMIF($BI$6:$BI$28,E7,$BN$6:$BN$28)+SUMIF($BW$6:$BW$28,E7,$CB$6:$CB$28)+SUMIF($CK$6:$CK$28,E7,$CP$6:$CP$28)</f>
        <v>0</v>
      </c>
      <c r="M7" s="58"/>
      <c r="N7" s="135">
        <f t="shared" ref="N7:N68" si="22">IF(O7="","",C7)</f>
        <v>2</v>
      </c>
      <c r="O7" s="63" t="s">
        <v>23</v>
      </c>
      <c r="P7" s="231">
        <v>117</v>
      </c>
      <c r="Q7" s="64">
        <v>0.46180555555555558</v>
      </c>
      <c r="R7" s="61">
        <f>IF(ISNUMBER(N7)=FALSE,"",SUM(V7:$V$10)+2)</f>
        <v>3</v>
      </c>
      <c r="S7" s="87"/>
      <c r="T7" s="91"/>
      <c r="U7" s="95"/>
      <c r="V7" s="98">
        <f t="shared" ref="V7:V68" si="23">IF(ISNUMBER(N7)=FALSE,"",1)</f>
        <v>1</v>
      </c>
      <c r="W7" s="128">
        <v>2</v>
      </c>
      <c r="X7" s="61">
        <v>3</v>
      </c>
      <c r="Y7" s="86">
        <f t="shared" si="1"/>
        <v>0</v>
      </c>
      <c r="Z7" s="90">
        <f t="shared" si="2"/>
        <v>0</v>
      </c>
      <c r="AA7" s="94">
        <f t="shared" si="3"/>
        <v>0</v>
      </c>
      <c r="AB7" s="20"/>
      <c r="AC7" s="143">
        <f t="shared" ref="AC7:AC68" si="24">IF(AD7="","",C7)</f>
        <v>2</v>
      </c>
      <c r="AD7" s="68" t="s">
        <v>41</v>
      </c>
      <c r="AE7" s="235">
        <v>0.25833333333333336</v>
      </c>
      <c r="AF7" s="235">
        <v>0.25703703703703706</v>
      </c>
      <c r="AG7" s="235">
        <v>0.51537037037037048</v>
      </c>
      <c r="AH7" s="66">
        <f>IF(ISNUMBER(AC7)=FALSE,"",SUM(AL7:AL$10)+2)</f>
        <v>5</v>
      </c>
      <c r="AI7" s="87"/>
      <c r="AJ7" s="91"/>
      <c r="AK7" s="95"/>
      <c r="AL7" s="98">
        <f t="shared" ref="AL7:AL68" si="25">IF(ISNUMBER(AC7)=FALSE,"",1)</f>
        <v>1</v>
      </c>
      <c r="AM7" s="129">
        <f>IF(ISNUMBER(AC7)=FALSE,"",SUMIF($E$6:$E$28,AD7,$D$6:$D$28))</f>
        <v>8</v>
      </c>
      <c r="AN7" s="131">
        <f>IF(ISNUMBER(AC7)=FALSE,"",SUMIF($E$6:$E$28,AD7,$I$6:$I$28))</f>
        <v>5</v>
      </c>
      <c r="AO7" s="86">
        <f t="shared" si="4"/>
        <v>0</v>
      </c>
      <c r="AP7" s="90">
        <f t="shared" si="5"/>
        <v>0</v>
      </c>
      <c r="AQ7" s="94">
        <f t="shared" si="6"/>
        <v>0</v>
      </c>
      <c r="AR7" s="20"/>
      <c r="AS7" s="148" t="s">
        <v>111</v>
      </c>
      <c r="AT7" s="63" t="s">
        <v>40</v>
      </c>
      <c r="AU7" s="63">
        <v>356</v>
      </c>
      <c r="AV7" s="64">
        <v>1.2319444444444445</v>
      </c>
      <c r="AW7" s="61">
        <v>7</v>
      </c>
      <c r="AX7" s="87"/>
      <c r="AY7" s="91"/>
      <c r="AZ7" s="95"/>
      <c r="BA7" s="98">
        <v>1</v>
      </c>
      <c r="BB7" s="128">
        <v>1</v>
      </c>
      <c r="BC7" s="61">
        <v>14</v>
      </c>
      <c r="BD7" s="86">
        <f t="shared" si="7"/>
        <v>0</v>
      </c>
      <c r="BE7" s="90">
        <f t="shared" si="8"/>
        <v>0</v>
      </c>
      <c r="BF7" s="94">
        <f t="shared" si="9"/>
        <v>0</v>
      </c>
      <c r="BG7" s="20"/>
      <c r="BH7" s="143">
        <f t="shared" ref="BH7:BH68" si="26">IF(BI7="","",C7)</f>
        <v>2</v>
      </c>
      <c r="BI7" s="184" t="s">
        <v>42</v>
      </c>
      <c r="BJ7" s="185">
        <v>0.22638888888888889</v>
      </c>
      <c r="BK7" s="66">
        <f>IF(ISNUMBER(BH7)=FALSE,"",SUM(BO7:BO$10)+2)</f>
        <v>6</v>
      </c>
      <c r="BL7" s="87"/>
      <c r="BM7" s="91"/>
      <c r="BN7" s="95"/>
      <c r="BO7" s="98">
        <f t="shared" ref="BO7:BO68" si="27">IF(ISNUMBER(BH7)=FALSE,"",1)</f>
        <v>1</v>
      </c>
      <c r="BP7" s="129">
        <f t="shared" si="10"/>
        <v>4</v>
      </c>
      <c r="BQ7" s="131">
        <f>IF(ISNUMBER(BH7)=FALSE,"",SUMIF($E$6:$E$28,BI7,$I$6:$I$28))</f>
        <v>6</v>
      </c>
      <c r="BR7" s="86">
        <f t="shared" si="11"/>
        <v>0</v>
      </c>
      <c r="BS7" s="90">
        <f t="shared" si="12"/>
        <v>0</v>
      </c>
      <c r="BT7" s="94">
        <f t="shared" si="13"/>
        <v>0</v>
      </c>
      <c r="BU7" s="20"/>
      <c r="BV7" s="148">
        <v>2</v>
      </c>
      <c r="BW7" s="63" t="s">
        <v>136</v>
      </c>
      <c r="BX7" s="64">
        <v>0.42152777777777778</v>
      </c>
      <c r="BY7" s="61">
        <v>6</v>
      </c>
      <c r="BZ7" s="87"/>
      <c r="CA7" s="91"/>
      <c r="CB7" s="95"/>
      <c r="CC7" s="98">
        <v>1</v>
      </c>
      <c r="CD7" s="128">
        <v>5</v>
      </c>
      <c r="CE7" s="61">
        <v>6</v>
      </c>
      <c r="CF7" s="86">
        <f t="shared" si="14"/>
        <v>0</v>
      </c>
      <c r="CG7" s="90">
        <f t="shared" si="15"/>
        <v>0</v>
      </c>
      <c r="CH7" s="94">
        <f t="shared" si="16"/>
        <v>0</v>
      </c>
      <c r="CI7" s="21"/>
      <c r="CJ7" s="152" t="str">
        <f>IF(CK7="","",C7)</f>
        <v/>
      </c>
      <c r="CK7" s="68"/>
      <c r="CL7" s="69"/>
      <c r="CM7" s="66" t="str">
        <f>IF(ISNUMBER(CJ7)=FALSE,"",SUM(CQ7:CQ$10)+2)</f>
        <v/>
      </c>
      <c r="CN7" s="87"/>
      <c r="CO7" s="91"/>
      <c r="CP7" s="95"/>
      <c r="CQ7" s="98" t="str">
        <f t="shared" ref="CQ7:CQ68" si="28">IF(ISNUMBER(CJ7)=FALSE,"",1)</f>
        <v/>
      </c>
      <c r="CR7" s="129" t="str">
        <f t="shared" si="17"/>
        <v/>
      </c>
      <c r="CS7" s="131" t="str">
        <f t="shared" si="18"/>
        <v/>
      </c>
      <c r="CT7" s="86">
        <f t="shared" si="19"/>
        <v>0</v>
      </c>
      <c r="CU7" s="90">
        <f t="shared" si="20"/>
        <v>0</v>
      </c>
      <c r="CV7" s="94">
        <f t="shared" si="21"/>
        <v>0</v>
      </c>
      <c r="CW7" s="34"/>
      <c r="CX7" s="97"/>
    </row>
    <row r="8" spans="1:102" s="37" customFormat="1" ht="15" customHeight="1">
      <c r="A8" s="30"/>
      <c r="B8" s="260"/>
      <c r="C8" s="3">
        <v>3</v>
      </c>
      <c r="D8" s="101">
        <f t="shared" si="0"/>
        <v>3</v>
      </c>
      <c r="E8" s="4" t="s">
        <v>114</v>
      </c>
      <c r="F8" s="3">
        <v>2002</v>
      </c>
      <c r="G8" s="117">
        <f>SUMIF($O$6:$O$28,E8,$V$6:$V$28)+SUMIF($AD$6:$AD$28,E8,$AL$6:$AL$28)+SUMIF($AT$6:$AT$28,E8,$BA$6:$BA$28)+SUMIF($BI$6:$BI$28,E8,$BO$6:$BO$28)+SUMIF($BW$6:$BW$28,E8,$CC$6:$CC$28)+SUMIF($CK$6:$CK$28,E8,$CQ$6:$CQ$28)</f>
        <v>1</v>
      </c>
      <c r="H8" s="117"/>
      <c r="I8" s="3">
        <f>SUMIF($O$6:$O$10,E8,$R$6:$R$10)+SUMIF($AD$6:$AD$10,E8,$AH$6:$AH$10)+SUMIF($AT$6:$AT$10,E8,$AW$6:$AW$10)+SUMIF($BI$6:$BI$10,E8,$BK$6:$BK$10)+SUMIF($BW$6:$BW$10,E8,$BY$6:$BY$10)+SUMIF($CK$6:$CK$10,E8,$CM$6:$CM$10)</f>
        <v>8</v>
      </c>
      <c r="J8" s="122">
        <f>SUMIF($O$6:$O$28,E8,$S$6:$S$28)+SUMIF($AD$6:$AD$28,E8,$AI$6:$AI$28)+SUMIF($AT$6:$AT$28,E8,$AX$6:$AX$28)+SUMIF($BI$6:$BI$28,E8,$BL$6:$BL$28)+SUMIF($BW$6:$BW$28,E8,$BZ$6:$BZ$28)+SUMIF($CK$6:$CK$28,E8,$CN$6:$CN$28)</f>
        <v>0</v>
      </c>
      <c r="K8" s="124">
        <f>SUMIF($O$6:$O$28,E8,$T$6:$T$28)+SUMIF($AD$6:$AD$28,E8,$AJ$6:$AJ$28)+SUMIF($AT$6:$AT$28,E8,$AY$6:$AY$28)+SUMIF($BI$6:$BI$28,E8,$BM$6:$BM$28)+SUMIF($BW$6:$BW$28,E8,$CA$6:$CA$28)+SUMIF($CK$6:$CK$28,E8,$CO$6:$CO$28)</f>
        <v>0</v>
      </c>
      <c r="L8" s="126">
        <f>SUMIF($O$6:$O$28,E8,$U$6:$U$28)+SUMIF($AD$6:$AD$28,E8,$AK$6:$AK$28)+SUMIF($AT$6:$AT$28,E8,$AZ$6:$AZ$28)+SUMIF($BI$6:$BI$28,E8,$BN$6:$BN$28)+SUMIF($BW$6:$BW$28,E8,$CB$6:$CB$28)+SUMIF($CK$6:$CK$28,E8,$CP$6:$CP$28)</f>
        <v>0</v>
      </c>
      <c r="M8" s="58"/>
      <c r="N8" s="135" t="str">
        <f t="shared" si="22"/>
        <v/>
      </c>
      <c r="O8" s="63"/>
      <c r="P8" s="231"/>
      <c r="Q8" s="64"/>
      <c r="R8" s="61" t="str">
        <f>IF(ISNUMBER(N8)=FALSE,"",SUM(V8:$V$10)+1)</f>
        <v/>
      </c>
      <c r="S8" s="87"/>
      <c r="T8" s="91"/>
      <c r="U8" s="95"/>
      <c r="V8" s="98" t="str">
        <f t="shared" si="23"/>
        <v/>
      </c>
      <c r="W8" s="128" t="str">
        <f t="shared" ref="W8:W28" si="29">IF(ISNUMBER(N8)=FALSE,"",SUMIF($E$6:$E$28,O8,$D$6:$D$28))</f>
        <v/>
      </c>
      <c r="X8" s="61" t="str">
        <f t="shared" ref="X8:X28" si="30">IF(ISNUMBER(N8)=FALSE,"",SUMIF($E$6:$E$28,O8,$I$6:$I$28))</f>
        <v/>
      </c>
      <c r="Y8" s="86">
        <f t="shared" si="1"/>
        <v>0</v>
      </c>
      <c r="Z8" s="90">
        <f t="shared" si="2"/>
        <v>0</v>
      </c>
      <c r="AA8" s="94">
        <f t="shared" si="3"/>
        <v>0</v>
      </c>
      <c r="AB8" s="18"/>
      <c r="AC8" s="143">
        <f t="shared" si="24"/>
        <v>3</v>
      </c>
      <c r="AD8" s="68" t="s">
        <v>46</v>
      </c>
      <c r="AE8" s="235">
        <v>0.27442129629629636</v>
      </c>
      <c r="AF8" s="235">
        <v>0.27134259259259252</v>
      </c>
      <c r="AG8" s="235">
        <v>0.54576388888888894</v>
      </c>
      <c r="AH8" s="66">
        <f>IF(ISNUMBER(AC8)=FALSE,"",SUM(AL8:AL$10)+1)</f>
        <v>3</v>
      </c>
      <c r="AI8" s="87"/>
      <c r="AJ8" s="91"/>
      <c r="AK8" s="95"/>
      <c r="AL8" s="98">
        <f t="shared" si="25"/>
        <v>1</v>
      </c>
      <c r="AM8" s="129">
        <f>IF(ISNUMBER(AC8)=FALSE,"",SUMIF($E$6:$E$28,AD8,$D$6:$D$28))</f>
        <v>6</v>
      </c>
      <c r="AN8" s="131">
        <f>IF(ISNUMBER(AC8)=FALSE,"",SUMIF($E$6:$E$28,AD8,$I$6:$I$28))</f>
        <v>5</v>
      </c>
      <c r="AO8" s="86">
        <f t="shared" si="4"/>
        <v>0</v>
      </c>
      <c r="AP8" s="90">
        <f t="shared" si="5"/>
        <v>0</v>
      </c>
      <c r="AQ8" s="94">
        <f t="shared" si="6"/>
        <v>0</v>
      </c>
      <c r="AR8" s="18"/>
      <c r="AS8" s="148">
        <f t="shared" ref="AS8:AS68" si="31">IF(AT8="","",C8)</f>
        <v>3</v>
      </c>
      <c r="AT8" s="63" t="s">
        <v>67</v>
      </c>
      <c r="AU8" s="63">
        <v>360</v>
      </c>
      <c r="AV8" s="64">
        <v>1.3090277777777777</v>
      </c>
      <c r="AW8" s="61">
        <f>IF(ISNUMBER(AS8)=FALSE,"",SUM(BA8:BA$10)+1)</f>
        <v>4</v>
      </c>
      <c r="AX8" s="87"/>
      <c r="AY8" s="91"/>
      <c r="AZ8" s="95"/>
      <c r="BA8" s="98">
        <f t="shared" ref="BA8:BA68" si="32">IF(ISNUMBER(AS8)=FALSE,"",1)</f>
        <v>1</v>
      </c>
      <c r="BB8" s="128">
        <f t="shared" ref="BB8:BB16" si="33">IF(ISNUMBER(AS8)=FALSE,"",SUMIF($E$6:$E$28,AT8,$D$6:$D$28))</f>
        <v>9</v>
      </c>
      <c r="BC8" s="61">
        <f>IF(ISNUMBER(AS8)=FALSE,"",SUMIF($E$6:$E$28,AT8,$I$6:$I$28))</f>
        <v>4</v>
      </c>
      <c r="BD8" s="86">
        <f t="shared" si="7"/>
        <v>0</v>
      </c>
      <c r="BE8" s="90">
        <f t="shared" si="8"/>
        <v>0</v>
      </c>
      <c r="BF8" s="94">
        <f t="shared" si="9"/>
        <v>0</v>
      </c>
      <c r="BG8" s="18"/>
      <c r="BH8" s="143">
        <f t="shared" si="26"/>
        <v>3</v>
      </c>
      <c r="BI8" s="184" t="s">
        <v>115</v>
      </c>
      <c r="BJ8" s="185">
        <v>0.25277777777777777</v>
      </c>
      <c r="BK8" s="66">
        <f>IF(ISNUMBER(BH8)=FALSE,"",SUM(BO8:BO$10)+1)</f>
        <v>4</v>
      </c>
      <c r="BL8" s="87"/>
      <c r="BM8" s="91"/>
      <c r="BN8" s="95"/>
      <c r="BO8" s="98">
        <f t="shared" si="27"/>
        <v>1</v>
      </c>
      <c r="BP8" s="129">
        <f t="shared" si="10"/>
        <v>10</v>
      </c>
      <c r="BQ8" s="131">
        <f>IF(ISNUMBER(BH8)=FALSE,"",SUMIF($E$6:$E$28,BI8,$I$6:$I$28))</f>
        <v>4</v>
      </c>
      <c r="BR8" s="86">
        <f t="shared" si="11"/>
        <v>0</v>
      </c>
      <c r="BS8" s="90">
        <f t="shared" si="12"/>
        <v>0</v>
      </c>
      <c r="BT8" s="94">
        <f t="shared" si="13"/>
        <v>0</v>
      </c>
      <c r="BU8" s="18"/>
      <c r="BV8" s="148">
        <v>3</v>
      </c>
      <c r="BW8" s="63" t="s">
        <v>23</v>
      </c>
      <c r="BX8" s="64">
        <v>0.44305555555555554</v>
      </c>
      <c r="BY8" s="61">
        <v>4</v>
      </c>
      <c r="BZ8" s="87"/>
      <c r="CA8" s="91"/>
      <c r="CB8" s="95"/>
      <c r="CC8" s="98">
        <v>1</v>
      </c>
      <c r="CD8" s="128">
        <v>2</v>
      </c>
      <c r="CE8" s="61">
        <v>15</v>
      </c>
      <c r="CF8" s="86">
        <f t="shared" si="14"/>
        <v>0</v>
      </c>
      <c r="CG8" s="90">
        <f t="shared" si="15"/>
        <v>0</v>
      </c>
      <c r="CH8" s="94">
        <f t="shared" si="16"/>
        <v>0</v>
      </c>
      <c r="CI8" s="22"/>
      <c r="CJ8" s="152" t="str">
        <f t="shared" ref="CJ8:CJ69" si="34">IF(CK8="","",C8)</f>
        <v/>
      </c>
      <c r="CK8" s="68"/>
      <c r="CL8" s="69"/>
      <c r="CM8" s="66" t="str">
        <f>IF(ISNUMBER(CJ8)=FALSE,"",SUM(CQ8:CQ$10)+1)</f>
        <v/>
      </c>
      <c r="CN8" s="87"/>
      <c r="CO8" s="91"/>
      <c r="CP8" s="95"/>
      <c r="CQ8" s="98" t="str">
        <f t="shared" si="28"/>
        <v/>
      </c>
      <c r="CR8" s="129" t="str">
        <f t="shared" si="17"/>
        <v/>
      </c>
      <c r="CS8" s="131" t="str">
        <f t="shared" si="18"/>
        <v/>
      </c>
      <c r="CT8" s="86">
        <f t="shared" si="19"/>
        <v>0</v>
      </c>
      <c r="CU8" s="90">
        <f t="shared" si="20"/>
        <v>0</v>
      </c>
      <c r="CV8" s="94">
        <f t="shared" si="21"/>
        <v>0</v>
      </c>
      <c r="CW8" s="34"/>
      <c r="CX8" s="97"/>
    </row>
    <row r="9" spans="1:102" ht="15" customHeight="1">
      <c r="A9" s="30"/>
      <c r="B9" s="260"/>
      <c r="C9" s="3">
        <v>4</v>
      </c>
      <c r="D9" s="101">
        <f t="shared" si="0"/>
        <v>4</v>
      </c>
      <c r="E9" s="4" t="s">
        <v>42</v>
      </c>
      <c r="F9" s="3">
        <v>1993</v>
      </c>
      <c r="G9" s="117">
        <f>SUMIF($O$6:$O$28,E9,$V$6:$V$28)+SUMIF($AD$6:$AD$28,E9,$AL$6:$AL$28)+SUMIF($AT$6:$AT$28,E9,$BA$6:$BA$28)+SUMIF($BI$6:$BI$28,E9,$BO$6:$BO$28)+SUMIF($BW$6:$BW$28,E9,$CC$6:$CC$28)+SUMIF($CK$6:$CK$28,E9,$CQ$6:$CQ$28)</f>
        <v>1</v>
      </c>
      <c r="H9" s="117"/>
      <c r="I9" s="3">
        <f>SUMIF($O$6:$O$10,E9,$R$6:$R$10)+SUMIF($AD$6:$AD$10,E9,$AH$6:$AH$10)+SUMIF($AT$6:$AT$10,E9,$AW$6:$AW$10)+SUMIF($BI$6:$BI$10,E9,$BK$6:$BK$10)+SUMIF($BW$6:$BW$10,E9,$BY$6:$BY$10)+SUMIF($CK$6:$CK$10,E9,$CM$6:$CM$10)</f>
        <v>6</v>
      </c>
      <c r="J9" s="122">
        <f>SUMIF($O$6:$O$28,E9,$S$6:$S$28)+SUMIF($AD$6:$AD$28,E9,$AI$6:$AI$28)+SUMIF($AT$6:$AT$28,E9,$AX$6:$AX$28)+SUMIF($BI$6:$BI$28,E9,$BL$6:$BL$28)+SUMIF($BW$6:$BW$28,E9,$BZ$6:$BZ$28)+SUMIF($CK$6:$CK$28,E9,$CN$6:$CN$28)</f>
        <v>0</v>
      </c>
      <c r="K9" s="124">
        <f>SUMIF($O$6:$O$28,E9,$T$6:$T$28)+SUMIF($AD$6:$AD$28,E9,$AJ$6:$AJ$28)+SUMIF($AT$6:$AT$28,E9,$AY$6:$AY$28)+SUMIF($BI$6:$BI$28,E9,$BM$6:$BM$28)+SUMIF($BW$6:$BW$28,E9,$CA$6:$CA$28)+SUMIF($CK$6:$CK$28,E9,$CO$6:$CO$28)</f>
        <v>0</v>
      </c>
      <c r="L9" s="126">
        <f>SUMIF($O$6:$O$28,E9,$U$6:$U$28)+SUMIF($AD$6:$AD$28,E9,$AK$6:$AK$28)+SUMIF($AT$6:$AT$28,E9,$AZ$6:$AZ$28)+SUMIF($BI$6:$BI$28,E9,$BN$6:$BN$28)+SUMIF($BW$6:$BW$28,E9,$CB$6:$CB$28)+SUMIF($CK$6:$CK$28,E9,$CP$6:$CP$28)</f>
        <v>0</v>
      </c>
      <c r="M9" s="58"/>
      <c r="N9" s="135" t="str">
        <f t="shared" si="22"/>
        <v/>
      </c>
      <c r="O9" s="63"/>
      <c r="P9" s="231"/>
      <c r="Q9" s="64"/>
      <c r="R9" s="61" t="str">
        <f>IF(ISNUMBER(N9)=FALSE,"",SUM(V9:$V$10))</f>
        <v/>
      </c>
      <c r="S9" s="87"/>
      <c r="T9" s="91"/>
      <c r="U9" s="95"/>
      <c r="V9" s="98" t="str">
        <f t="shared" si="23"/>
        <v/>
      </c>
      <c r="W9" s="128" t="str">
        <f t="shared" si="29"/>
        <v/>
      </c>
      <c r="X9" s="61" t="str">
        <f t="shared" si="30"/>
        <v/>
      </c>
      <c r="Y9" s="86">
        <f t="shared" si="1"/>
        <v>0</v>
      </c>
      <c r="Z9" s="90">
        <f t="shared" si="2"/>
        <v>0</v>
      </c>
      <c r="AA9" s="94">
        <f t="shared" si="3"/>
        <v>0</v>
      </c>
      <c r="AB9" s="34"/>
      <c r="AC9" s="143">
        <f t="shared" si="24"/>
        <v>4</v>
      </c>
      <c r="AD9" s="68" t="s">
        <v>44</v>
      </c>
      <c r="AE9" s="236">
        <v>0.29589120370370375</v>
      </c>
      <c r="AF9" s="236">
        <v>0.27341435185185181</v>
      </c>
      <c r="AG9" s="236">
        <v>0.56930555555555551</v>
      </c>
      <c r="AH9" s="66">
        <f>IF(ISNUMBER(AC9)=FALSE,"",SUM(AL9:AL$10))</f>
        <v>1</v>
      </c>
      <c r="AI9" s="87"/>
      <c r="AJ9" s="91"/>
      <c r="AK9" s="95"/>
      <c r="AL9" s="98">
        <f t="shared" si="25"/>
        <v>1</v>
      </c>
      <c r="AM9" s="129">
        <f>IF(ISNUMBER(AC9)=FALSE,"",SUMIF($E$6:$E$28,AD9,$D$6:$D$28))</f>
        <v>11</v>
      </c>
      <c r="AN9" s="131">
        <f>IF(ISNUMBER(AC9)=FALSE,"",SUMIF($E$6:$E$28,AD9,$I$6:$I$28))</f>
        <v>2</v>
      </c>
      <c r="AO9" s="86">
        <f t="shared" si="4"/>
        <v>0</v>
      </c>
      <c r="AP9" s="90">
        <f t="shared" si="5"/>
        <v>0</v>
      </c>
      <c r="AQ9" s="94">
        <f t="shared" si="6"/>
        <v>0</v>
      </c>
      <c r="AR9" s="16"/>
      <c r="AS9" s="148">
        <f t="shared" si="31"/>
        <v>4</v>
      </c>
      <c r="AT9" s="63" t="s">
        <v>46</v>
      </c>
      <c r="AU9" s="63">
        <v>355</v>
      </c>
      <c r="AV9" s="64">
        <v>1.3701388888888888</v>
      </c>
      <c r="AW9" s="61">
        <f>IF(ISNUMBER(AS9)=FALSE,"",SUM(BA9:BA$10))</f>
        <v>2</v>
      </c>
      <c r="AX9" s="87"/>
      <c r="AY9" s="91"/>
      <c r="AZ9" s="95"/>
      <c r="BA9" s="98">
        <f t="shared" si="32"/>
        <v>1</v>
      </c>
      <c r="BB9" s="128">
        <f t="shared" si="33"/>
        <v>6</v>
      </c>
      <c r="BC9" s="61">
        <f>IF(ISNUMBER(AS9)=FALSE,"",SUMIF($E$6:$E$28,AT9,$I$6:$I$28))</f>
        <v>5</v>
      </c>
      <c r="BD9" s="86">
        <f t="shared" si="7"/>
        <v>0</v>
      </c>
      <c r="BE9" s="90">
        <f t="shared" si="8"/>
        <v>0</v>
      </c>
      <c r="BF9" s="94">
        <f t="shared" si="9"/>
        <v>0</v>
      </c>
      <c r="BG9" s="16"/>
      <c r="BH9" s="143">
        <f t="shared" si="26"/>
        <v>4</v>
      </c>
      <c r="BI9" s="184" t="s">
        <v>116</v>
      </c>
      <c r="BJ9" s="185">
        <v>0.28750000000000003</v>
      </c>
      <c r="BK9" s="66">
        <f>IF(ISNUMBER(BH9)=FALSE,"",SUM(BO9:BO$10))</f>
        <v>2</v>
      </c>
      <c r="BL9" s="87"/>
      <c r="BM9" s="91"/>
      <c r="BN9" s="95"/>
      <c r="BO9" s="98">
        <f t="shared" si="27"/>
        <v>1</v>
      </c>
      <c r="BP9" s="129">
        <f t="shared" si="10"/>
        <v>12</v>
      </c>
      <c r="BQ9" s="131">
        <f>IF(ISNUMBER(BH9)=FALSE,"",SUMIF($E$6:$E$28,BI9,$I$6:$I$28))</f>
        <v>2</v>
      </c>
      <c r="BR9" s="86">
        <f t="shared" si="11"/>
        <v>0</v>
      </c>
      <c r="BS9" s="90">
        <f t="shared" si="12"/>
        <v>0</v>
      </c>
      <c r="BT9" s="94">
        <f t="shared" si="13"/>
        <v>0</v>
      </c>
      <c r="BU9" s="16"/>
      <c r="BV9" s="148" t="s">
        <v>139</v>
      </c>
      <c r="BW9" s="63" t="s">
        <v>137</v>
      </c>
      <c r="BX9" s="64">
        <v>0.46180555555555558</v>
      </c>
      <c r="BY9" s="61">
        <v>1.5</v>
      </c>
      <c r="BZ9" s="87"/>
      <c r="CA9" s="91"/>
      <c r="CB9" s="95"/>
      <c r="CC9" s="98">
        <v>1</v>
      </c>
      <c r="CD9" s="128">
        <v>13</v>
      </c>
      <c r="CE9" s="61">
        <v>1.5</v>
      </c>
      <c r="CF9" s="86">
        <f t="shared" si="14"/>
        <v>0</v>
      </c>
      <c r="CG9" s="90">
        <f t="shared" si="15"/>
        <v>0</v>
      </c>
      <c r="CH9" s="94">
        <f t="shared" si="16"/>
        <v>0</v>
      </c>
      <c r="CI9" s="38"/>
      <c r="CJ9" s="152" t="str">
        <f t="shared" si="34"/>
        <v/>
      </c>
      <c r="CK9" s="68"/>
      <c r="CL9" s="69"/>
      <c r="CM9" s="66" t="str">
        <f>IF(ISNUMBER(CJ9)=FALSE,"",SUM(CQ9:CQ$10))</f>
        <v/>
      </c>
      <c r="CN9" s="87"/>
      <c r="CO9" s="91"/>
      <c r="CP9" s="95"/>
      <c r="CQ9" s="98" t="str">
        <f t="shared" si="28"/>
        <v/>
      </c>
      <c r="CR9" s="129" t="str">
        <f t="shared" si="17"/>
        <v/>
      </c>
      <c r="CS9" s="131" t="str">
        <f t="shared" si="18"/>
        <v/>
      </c>
      <c r="CT9" s="86">
        <f t="shared" si="19"/>
        <v>0</v>
      </c>
      <c r="CU9" s="90">
        <f t="shared" si="20"/>
        <v>0</v>
      </c>
      <c r="CV9" s="94">
        <f t="shared" si="21"/>
        <v>0</v>
      </c>
      <c r="CW9" s="34"/>
      <c r="CX9" s="97"/>
    </row>
    <row r="10" spans="1:102" ht="15" customHeight="1">
      <c r="A10" s="30"/>
      <c r="B10" s="260"/>
      <c r="C10" s="3">
        <v>5</v>
      </c>
      <c r="D10" s="101">
        <f t="shared" si="0"/>
        <v>5</v>
      </c>
      <c r="E10" s="4" t="s">
        <v>136</v>
      </c>
      <c r="F10" s="3">
        <v>1973</v>
      </c>
      <c r="G10" s="117">
        <f>SUMIF($O$6:$O$28,E10,$V$6:$V$28)+SUMIF($AD$6:$AD$28,E10,$AL$6:$AL$28)+SUMIF($AT$6:$AT$28,E10,$BA$6:$BA$28)+SUMIF($BI$6:$BI$28,E10,$BO$6:$BO$28)+SUMIF($BW$6:$BW$28,E10,$CC$6:$CC$28)+SUMIF($CK$6:$CK$28,E10,$CQ$6:$CQ$28)</f>
        <v>1</v>
      </c>
      <c r="H10" s="117"/>
      <c r="I10" s="3">
        <f>SUMIF($O$6:$O$10,E10,$R$6:$R$10)+SUMIF($AD$6:$AD$10,E10,$AH$6:$AH$10)+SUMIF($AT$6:$AT$10,E10,$AW$6:$AW$10)+SUMIF($BI$6:$BI$10,E10,$BK$6:$BK$10)+SUMIF($BW$6:$BW$10,E10,$BY$6:$BY$10)+SUMIF($CK$6:$CK$10,E10,$CM$6:$CM$10)</f>
        <v>6</v>
      </c>
      <c r="J10" s="122">
        <f>SUMIF($O$6:$O$28,E10,$S$6:$S$28)+SUMIF($AD$6:$AD$28,E10,$AI$6:$AI$28)+SUMIF($AT$6:$AT$28,E10,$AX$6:$AX$28)+SUMIF($BI$6:$BI$28,E10,$BL$6:$BL$28)+SUMIF($BW$6:$BW$28,E10,$BZ$6:$BZ$28)+SUMIF($CK$6:$CK$28,E10,$CN$6:$CN$28)</f>
        <v>0</v>
      </c>
      <c r="K10" s="124">
        <f>SUMIF($O$6:$O$28,E10,$T$6:$T$28)+SUMIF($AD$6:$AD$28,E10,$AJ$6:$AJ$28)+SUMIF($AT$6:$AT$28,E10,$AY$6:$AY$28)+SUMIF($BI$6:$BI$28,E10,$BM$6:$BM$28)+SUMIF($BW$6:$BW$28,E10,$CA$6:$CA$28)+SUMIF($CK$6:$CK$28,E10,$CO$6:$CO$28)</f>
        <v>0</v>
      </c>
      <c r="L10" s="126">
        <f>SUMIF($O$6:$O$28,E10,$U$6:$U$28)+SUMIF($AD$6:$AD$28,E10,$AK$6:$AK$28)+SUMIF($AT$6:$AT$28,E10,$AZ$6:$AZ$28)+SUMIF($BI$6:$BI$28,E10,$BN$6:$BN$28)+SUMIF($BW$6:$BW$28,E10,$CB$6:$CB$28)+SUMIF($CK$6:$CK$28,E10,$CP$6:$CP$28)</f>
        <v>0</v>
      </c>
      <c r="M10" s="58"/>
      <c r="N10" s="135" t="str">
        <f t="shared" si="22"/>
        <v/>
      </c>
      <c r="O10" s="63"/>
      <c r="P10" s="231"/>
      <c r="Q10" s="64"/>
      <c r="R10" s="61" t="str">
        <f>IF(ISNUMBER(N10)=FALSE,"",SUM(V10:$V$10))</f>
        <v/>
      </c>
      <c r="S10" s="87"/>
      <c r="T10" s="91"/>
      <c r="U10" s="95"/>
      <c r="V10" s="98" t="str">
        <f t="shared" si="23"/>
        <v/>
      </c>
      <c r="W10" s="128" t="str">
        <f t="shared" si="29"/>
        <v/>
      </c>
      <c r="X10" s="61" t="str">
        <f t="shared" si="30"/>
        <v/>
      </c>
      <c r="Y10" s="86">
        <f t="shared" si="1"/>
        <v>0</v>
      </c>
      <c r="Z10" s="90">
        <f t="shared" si="2"/>
        <v>0</v>
      </c>
      <c r="AA10" s="94">
        <f t="shared" si="3"/>
        <v>0</v>
      </c>
      <c r="AB10" s="34"/>
      <c r="AC10" s="143">
        <f t="shared" si="24"/>
        <v>5</v>
      </c>
      <c r="AD10" s="68" t="s">
        <v>42</v>
      </c>
      <c r="AE10" s="235">
        <v>0.27442129629629636</v>
      </c>
      <c r="AF10" s="235" t="s">
        <v>49</v>
      </c>
      <c r="AG10" s="235" t="s">
        <v>50</v>
      </c>
      <c r="AH10" s="66"/>
      <c r="AI10" s="87"/>
      <c r="AJ10" s="91"/>
      <c r="AK10" s="95"/>
      <c r="AL10" s="98"/>
      <c r="AM10" s="129"/>
      <c r="AN10" s="131"/>
      <c r="AO10" s="86">
        <f t="shared" si="4"/>
        <v>0</v>
      </c>
      <c r="AP10" s="90">
        <f t="shared" si="5"/>
        <v>0</v>
      </c>
      <c r="AQ10" s="94">
        <f t="shared" si="6"/>
        <v>0</v>
      </c>
      <c r="AR10" s="34"/>
      <c r="AS10" s="148">
        <f t="shared" si="31"/>
        <v>5</v>
      </c>
      <c r="AT10" s="63" t="s">
        <v>44</v>
      </c>
      <c r="AU10" s="63">
        <v>371</v>
      </c>
      <c r="AV10" s="64">
        <v>1.5222222222222221</v>
      </c>
      <c r="AW10" s="61">
        <f>IF(ISNUMBER(AS10)=FALSE,"",SUM(BA10:BA$10))</f>
        <v>1</v>
      </c>
      <c r="AX10" s="87"/>
      <c r="AY10" s="91"/>
      <c r="AZ10" s="95"/>
      <c r="BA10" s="98">
        <f t="shared" si="32"/>
        <v>1</v>
      </c>
      <c r="BB10" s="128">
        <f t="shared" si="33"/>
        <v>11</v>
      </c>
      <c r="BC10" s="61">
        <f>IF(ISNUMBER(AS10)=FALSE,"",SUMIF($E$6:$E$28,AT10,$I$6:$I$28))</f>
        <v>2</v>
      </c>
      <c r="BD10" s="86">
        <f t="shared" si="7"/>
        <v>0</v>
      </c>
      <c r="BE10" s="90">
        <f t="shared" si="8"/>
        <v>0</v>
      </c>
      <c r="BF10" s="94">
        <f t="shared" si="9"/>
        <v>0</v>
      </c>
      <c r="BG10" s="34"/>
      <c r="BH10" s="143">
        <f t="shared" si="26"/>
        <v>5</v>
      </c>
      <c r="BI10" s="184" t="s">
        <v>23</v>
      </c>
      <c r="BJ10" s="185">
        <v>0.29930555555555555</v>
      </c>
      <c r="BK10" s="66">
        <f>IF(ISNUMBER(BH10)=FALSE,"",SUM(BO10:BO$10))</f>
        <v>1</v>
      </c>
      <c r="BL10" s="87"/>
      <c r="BM10" s="91"/>
      <c r="BN10" s="95"/>
      <c r="BO10" s="98">
        <f t="shared" si="27"/>
        <v>1</v>
      </c>
      <c r="BP10" s="129">
        <f t="shared" si="10"/>
        <v>2</v>
      </c>
      <c r="BQ10" s="131">
        <f>IF(ISNUMBER(BH10)=FALSE,"",SUMIF($E$6:$E$28,BI10,$I$6:$I$28))</f>
        <v>15</v>
      </c>
      <c r="BR10" s="86">
        <f t="shared" si="11"/>
        <v>0</v>
      </c>
      <c r="BS10" s="90">
        <f t="shared" si="12"/>
        <v>0</v>
      </c>
      <c r="BT10" s="94">
        <f t="shared" si="13"/>
        <v>0</v>
      </c>
      <c r="BU10" s="34"/>
      <c r="BV10" s="148" t="s">
        <v>139</v>
      </c>
      <c r="BW10" s="63" t="s">
        <v>138</v>
      </c>
      <c r="BX10" s="64">
        <v>0.46180555555555558</v>
      </c>
      <c r="BY10" s="61">
        <v>1.5</v>
      </c>
      <c r="BZ10" s="87"/>
      <c r="CA10" s="91"/>
      <c r="CB10" s="95"/>
      <c r="CC10" s="98">
        <v>1</v>
      </c>
      <c r="CD10" s="128">
        <v>14</v>
      </c>
      <c r="CE10" s="61">
        <v>1.5</v>
      </c>
      <c r="CF10" s="86">
        <f t="shared" si="14"/>
        <v>0</v>
      </c>
      <c r="CG10" s="90">
        <f t="shared" si="15"/>
        <v>0</v>
      </c>
      <c r="CH10" s="94">
        <f t="shared" si="16"/>
        <v>0</v>
      </c>
      <c r="CI10" s="10"/>
      <c r="CJ10" s="152" t="str">
        <f t="shared" si="34"/>
        <v/>
      </c>
      <c r="CK10" s="68"/>
      <c r="CL10" s="69"/>
      <c r="CM10" s="66" t="str">
        <f>IF(ISNUMBER(CJ10)=FALSE,"",SUM(CQ10:CQ$10))</f>
        <v/>
      </c>
      <c r="CN10" s="87"/>
      <c r="CO10" s="91"/>
      <c r="CP10" s="95"/>
      <c r="CQ10" s="98" t="str">
        <f t="shared" si="28"/>
        <v/>
      </c>
      <c r="CR10" s="129" t="str">
        <f t="shared" si="17"/>
        <v/>
      </c>
      <c r="CS10" s="131" t="str">
        <f t="shared" si="18"/>
        <v/>
      </c>
      <c r="CT10" s="86">
        <f t="shared" si="19"/>
        <v>0</v>
      </c>
      <c r="CU10" s="90">
        <f t="shared" si="20"/>
        <v>0</v>
      </c>
      <c r="CV10" s="94">
        <f t="shared" si="21"/>
        <v>0</v>
      </c>
      <c r="CW10" s="34"/>
      <c r="CX10" s="97"/>
    </row>
    <row r="11" spans="1:102" ht="15" customHeight="1">
      <c r="A11" s="30"/>
      <c r="B11" s="260"/>
      <c r="C11" s="3">
        <v>6</v>
      </c>
      <c r="D11" s="101">
        <f t="shared" si="0"/>
        <v>6</v>
      </c>
      <c r="E11" s="4" t="s">
        <v>46</v>
      </c>
      <c r="F11" s="3">
        <v>1994</v>
      </c>
      <c r="G11" s="117">
        <f>SUMIF($O$6:$O$28,E11,$V$6:$V$28)+SUMIF($AD$6:$AD$28,E11,$AL$6:$AL$28)+SUMIF($AT$6:$AT$28,E11,$BA$6:$BA$28)+SUMIF($BI$6:$BI$28,E11,$BO$6:$BO$28)+SUMIF($BW$6:$BW$28,E11,$CC$6:$CC$28)+SUMIF($CK$6:$CK$28,E11,$CQ$6:$CQ$28)</f>
        <v>3</v>
      </c>
      <c r="H11" s="117"/>
      <c r="I11" s="3">
        <f>SUMIF($O$6:$O$10,E11,$R$6:$R$10)+SUMIF($AD$6:$AD$10,E11,$AH$6:$AH$10)+SUMIF($AT$6:$AT$10,E11,$AW$6:$AW$10)+SUMIF($BI$6:$BI$10,E11,$BK$6:$BK$10)+SUMIF($BW$6:$BW$10,E11,$BY$6:$BY$10)+SUMIF($CK$6:$CK$10,E11,$CM$6:$CM$10)</f>
        <v>5</v>
      </c>
      <c r="J11" s="122">
        <f>SUMIF($O$6:$O$28,E11,$S$6:$S$28)+SUMIF($AD$6:$AD$28,E11,$AI$6:$AI$28)+SUMIF($AT$6:$AT$28,E11,$AX$6:$AX$28)+SUMIF($BI$6:$BI$28,E11,$BL$6:$BL$28)+SUMIF($BW$6:$BW$28,E11,$BZ$6:$BZ$28)+SUMIF($CK$6:$CK$28,E11,$CN$6:$CN$28)</f>
        <v>1</v>
      </c>
      <c r="K11" s="124">
        <f>SUMIF($O$6:$O$28,E11,$T$6:$T$28)+SUMIF($AD$6:$AD$28,E11,$AJ$6:$AJ$28)+SUMIF($AT$6:$AT$28,E11,$AY$6:$AY$28)+SUMIF($BI$6:$BI$28,E11,$BM$6:$BM$28)+SUMIF($BW$6:$BW$28,E11,$CA$6:$CA$28)+SUMIF($CK$6:$CK$28,E11,$CO$6:$CO$28)</f>
        <v>0</v>
      </c>
      <c r="L11" s="126">
        <f>SUMIF($O$6:$O$28,E11,$U$6:$U$28)+SUMIF($AD$6:$AD$28,E11,$AK$6:$AK$28)+SUMIF($AT$6:$AT$28,E11,$AZ$6:$AZ$28)+SUMIF($BI$6:$BI$28,E11,$BN$6:$BN$28)+SUMIF($BW$6:$BW$28,E11,$CB$6:$CB$28)+SUMIF($CK$6:$CK$28,E11,$CP$6:$CP$28)</f>
        <v>0</v>
      </c>
      <c r="M11" s="58"/>
      <c r="N11" s="135" t="str">
        <f t="shared" si="22"/>
        <v/>
      </c>
      <c r="O11" s="63"/>
      <c r="P11" s="231"/>
      <c r="Q11" s="64"/>
      <c r="R11" s="17" t="str">
        <f t="shared" ref="R11:R28" si="35">IF(S11&gt;0,S11,IF(T11&gt;0,T11,IF(U11&gt;0,U11,"")))</f>
        <v/>
      </c>
      <c r="S11" s="87" t="str">
        <f>IF(ISNUMBER(N11)=FALSE,"",SUM(V11:$V$15))</f>
        <v/>
      </c>
      <c r="T11" s="91"/>
      <c r="U11" s="95"/>
      <c r="V11" s="98" t="str">
        <f t="shared" si="23"/>
        <v/>
      </c>
      <c r="W11" s="128" t="str">
        <f t="shared" si="29"/>
        <v/>
      </c>
      <c r="X11" s="61" t="str">
        <f t="shared" si="30"/>
        <v/>
      </c>
      <c r="Y11" s="86">
        <f t="shared" si="1"/>
        <v>0</v>
      </c>
      <c r="Z11" s="90">
        <f t="shared" si="2"/>
        <v>0</v>
      </c>
      <c r="AA11" s="94">
        <f t="shared" si="3"/>
        <v>0</v>
      </c>
      <c r="AB11" s="34"/>
      <c r="AC11" s="143">
        <f t="shared" si="24"/>
        <v>6</v>
      </c>
      <c r="AD11" s="68" t="s">
        <v>43</v>
      </c>
      <c r="AE11" s="235">
        <v>0.29160879629629627</v>
      </c>
      <c r="AF11" s="236" t="s">
        <v>48</v>
      </c>
      <c r="AG11" s="235" t="s">
        <v>50</v>
      </c>
      <c r="AH11" s="19" t="str">
        <f t="shared" ref="AH11:AH28" si="36">IF(AI11&gt;0,AI11,IF(AJ11&gt;0,AJ11,IF(AK11&gt;0,AK11,"")))</f>
        <v/>
      </c>
      <c r="AI11" s="87">
        <f>IF(ISNUMBER(AC11)=FALSE,"",SUM(AL11:AL$15))</f>
        <v>0</v>
      </c>
      <c r="AJ11" s="91"/>
      <c r="AK11" s="95"/>
      <c r="AL11" s="98"/>
      <c r="AM11" s="129"/>
      <c r="AN11" s="131"/>
      <c r="AO11" s="86">
        <f t="shared" si="4"/>
        <v>0</v>
      </c>
      <c r="AP11" s="90">
        <f t="shared" si="5"/>
        <v>0</v>
      </c>
      <c r="AQ11" s="94">
        <f t="shared" si="6"/>
        <v>0</v>
      </c>
      <c r="AR11" s="34"/>
      <c r="AS11" s="148">
        <f t="shared" si="31"/>
        <v>6</v>
      </c>
      <c r="AT11" s="63" t="s">
        <v>43</v>
      </c>
      <c r="AU11" s="63">
        <v>357</v>
      </c>
      <c r="AV11" s="64">
        <v>1.53125</v>
      </c>
      <c r="AW11" s="17">
        <f t="shared" ref="AW11:AW28" si="37">IF(AX11&gt;0,AX11,IF(AY11&gt;0,AY11,IF(AZ11&gt;0,AZ11,"")))</f>
        <v>5</v>
      </c>
      <c r="AX11" s="87">
        <f>IF(ISNUMBER(AS11)=FALSE,"",SUM(BA11:BA$15))</f>
        <v>5</v>
      </c>
      <c r="AY11" s="91"/>
      <c r="AZ11" s="95"/>
      <c r="BA11" s="98">
        <f t="shared" si="32"/>
        <v>1</v>
      </c>
      <c r="BB11" s="128">
        <f t="shared" si="33"/>
        <v>15</v>
      </c>
      <c r="BC11" s="241">
        <v>5</v>
      </c>
      <c r="BD11" s="86">
        <f t="shared" si="7"/>
        <v>5</v>
      </c>
      <c r="BE11" s="90">
        <f t="shared" si="8"/>
        <v>0</v>
      </c>
      <c r="BF11" s="94">
        <f t="shared" si="9"/>
        <v>0</v>
      </c>
      <c r="BG11" s="34"/>
      <c r="BH11" s="143">
        <f t="shared" si="26"/>
        <v>6</v>
      </c>
      <c r="BI11" s="164" t="s">
        <v>117</v>
      </c>
      <c r="BJ11" s="171">
        <v>0.4055555555555555</v>
      </c>
      <c r="BK11" s="19">
        <f t="shared" ref="BK11:BK28" si="38">IF(BL11&gt;0,BL11,IF(BM11&gt;0,BM11,IF(BN11&gt;0,BN11,"")))</f>
        <v>2</v>
      </c>
      <c r="BL11" s="87">
        <f>IF(ISNUMBER(BH11)=FALSE,"",SUM(BO11:BO$15))</f>
        <v>2</v>
      </c>
      <c r="BM11" s="91"/>
      <c r="BN11" s="95"/>
      <c r="BO11" s="98">
        <f t="shared" si="27"/>
        <v>1</v>
      </c>
      <c r="BP11" s="129">
        <f t="shared" si="10"/>
        <v>19</v>
      </c>
      <c r="BQ11" s="246">
        <v>2</v>
      </c>
      <c r="BR11" s="86">
        <f t="shared" si="11"/>
        <v>2</v>
      </c>
      <c r="BS11" s="90">
        <f t="shared" si="12"/>
        <v>0</v>
      </c>
      <c r="BT11" s="94">
        <f t="shared" si="13"/>
        <v>0</v>
      </c>
      <c r="BU11" s="34"/>
      <c r="BV11" s="148">
        <v>6</v>
      </c>
      <c r="BW11" s="63" t="s">
        <v>70</v>
      </c>
      <c r="BX11" s="64">
        <v>0.5493055555555556</v>
      </c>
      <c r="BY11" s="17">
        <v>2</v>
      </c>
      <c r="BZ11" s="87">
        <v>2</v>
      </c>
      <c r="CA11" s="91"/>
      <c r="CB11" s="95"/>
      <c r="CC11" s="98">
        <v>1</v>
      </c>
      <c r="CD11" s="128">
        <v>17</v>
      </c>
      <c r="CE11" s="241">
        <v>4</v>
      </c>
      <c r="CF11" s="86">
        <f t="shared" si="14"/>
        <v>4</v>
      </c>
      <c r="CG11" s="90">
        <f t="shared" si="15"/>
        <v>0</v>
      </c>
      <c r="CH11" s="94">
        <f t="shared" si="16"/>
        <v>0</v>
      </c>
      <c r="CI11" s="10"/>
      <c r="CJ11" s="152" t="str">
        <f t="shared" si="34"/>
        <v/>
      </c>
      <c r="CK11" s="15"/>
      <c r="CL11" s="41"/>
      <c r="CM11" s="19" t="str">
        <f t="shared" ref="CM11:CM28" si="39">IF(CN11&gt;0,CN11,IF(CO11&gt;0,CO11,IF(CP11&gt;0,CP11,"")))</f>
        <v/>
      </c>
      <c r="CN11" s="87" t="str">
        <f>IF(ISNUMBER(CJ11)=FALSE,"",SUM(CQ11:CQ$15))</f>
        <v/>
      </c>
      <c r="CO11" s="91"/>
      <c r="CP11" s="95"/>
      <c r="CQ11" s="98" t="str">
        <f t="shared" si="28"/>
        <v/>
      </c>
      <c r="CR11" s="129" t="str">
        <f t="shared" si="17"/>
        <v/>
      </c>
      <c r="CS11" s="131" t="str">
        <f t="shared" si="18"/>
        <v/>
      </c>
      <c r="CT11" s="86">
        <f t="shared" si="19"/>
        <v>0</v>
      </c>
      <c r="CU11" s="90">
        <f t="shared" si="20"/>
        <v>0</v>
      </c>
      <c r="CV11" s="94">
        <f t="shared" si="21"/>
        <v>0</v>
      </c>
      <c r="CW11" s="34"/>
      <c r="CX11" s="97"/>
    </row>
    <row r="12" spans="1:102" ht="15" customHeight="1">
      <c r="A12" s="30"/>
      <c r="B12" s="260"/>
      <c r="C12" s="3">
        <v>7</v>
      </c>
      <c r="D12" s="101">
        <f t="shared" si="0"/>
        <v>7</v>
      </c>
      <c r="E12" s="4" t="s">
        <v>22</v>
      </c>
      <c r="F12" s="3"/>
      <c r="G12" s="117">
        <f>SUMIF($O$6:$O$28,E12,$V$6:$V$28)+SUMIF($AD$6:$AD$28,E12,$AL$6:$AL$28)+SUMIF($AT$6:$AT$28,E12,$BA$6:$BA$28)+SUMIF($BI$6:$BI$28,E12,$BO$6:$BO$28)+SUMIF($BW$6:$BW$28,E12,$CC$6:$CC$28)+SUMIF($CK$6:$CK$28,E12,$CQ$6:$CQ$28)</f>
        <v>1</v>
      </c>
      <c r="H12" s="117"/>
      <c r="I12" s="3">
        <f>SUMIF($O$6:$O$10,E12,$R$6:$R$10)+SUMIF($AD$6:$AD$10,E12,$AH$6:$AH$10)+SUMIF($AT$6:$AT$10,E12,$AW$6:$AW$10)+SUMIF($BI$6:$BI$10,E12,$BK$6:$BK$10)+SUMIF($BW$6:$BW$10,E12,$BY$6:$BY$10)+SUMIF($CK$6:$CK$10,E12,$CM$6:$CM$10)</f>
        <v>5</v>
      </c>
      <c r="J12" s="122">
        <f>SUMIF($O$6:$O$28,E12,$S$6:$S$28)+SUMIF($AD$6:$AD$28,E12,$AI$6:$AI$28)+SUMIF($AT$6:$AT$28,E12,$AX$6:$AX$28)+SUMIF($BI$6:$BI$28,E12,$BL$6:$BL$28)+SUMIF($BW$6:$BW$28,E12,$BZ$6:$BZ$28)+SUMIF($CK$6:$CK$28,E12,$CN$6:$CN$28)</f>
        <v>0</v>
      </c>
      <c r="K12" s="124">
        <f>SUMIF($O$6:$O$28,E12,$T$6:$T$28)+SUMIF($AD$6:$AD$28,E12,$AJ$6:$AJ$28)+SUMIF($AT$6:$AT$28,E12,$AY$6:$AY$28)+SUMIF($BI$6:$BI$28,E12,$BM$6:$BM$28)+SUMIF($BW$6:$BW$28,E12,$CA$6:$CA$28)+SUMIF($CK$6:$CK$28,E12,$CO$6:$CO$28)</f>
        <v>0</v>
      </c>
      <c r="L12" s="126">
        <f>SUMIF($O$6:$O$28,E12,$U$6:$U$28)+SUMIF($AD$6:$AD$28,E12,$AK$6:$AK$28)+SUMIF($AT$6:$AT$28,E12,$AZ$6:$AZ$28)+SUMIF($BI$6:$BI$28,E12,$BN$6:$BN$28)+SUMIF($BW$6:$BW$28,E12,$CB$6:$CB$28)+SUMIF($CK$6:$CK$28,E12,$CP$6:$CP$28)</f>
        <v>0</v>
      </c>
      <c r="M12" s="58"/>
      <c r="N12" s="135" t="str">
        <f t="shared" si="22"/>
        <v/>
      </c>
      <c r="O12" s="63"/>
      <c r="P12" s="231"/>
      <c r="Q12" s="64"/>
      <c r="R12" s="17" t="str">
        <f t="shared" si="35"/>
        <v/>
      </c>
      <c r="S12" s="87" t="str">
        <f>IF(ISNUMBER(N12)=FALSE,"",SUM(V12:$V$15))</f>
        <v/>
      </c>
      <c r="T12" s="91"/>
      <c r="U12" s="95"/>
      <c r="V12" s="98" t="str">
        <f t="shared" si="23"/>
        <v/>
      </c>
      <c r="W12" s="128" t="str">
        <f t="shared" si="29"/>
        <v/>
      </c>
      <c r="X12" s="61" t="str">
        <f t="shared" si="30"/>
        <v/>
      </c>
      <c r="Y12" s="86">
        <f t="shared" si="1"/>
        <v>0</v>
      </c>
      <c r="Z12" s="90">
        <f t="shared" si="2"/>
        <v>0</v>
      </c>
      <c r="AA12" s="94">
        <f t="shared" si="3"/>
        <v>0</v>
      </c>
      <c r="AB12" s="34"/>
      <c r="AC12" s="143">
        <f t="shared" si="24"/>
        <v>7</v>
      </c>
      <c r="AD12" s="68" t="s">
        <v>45</v>
      </c>
      <c r="AE12" s="236">
        <v>0.34236111111111117</v>
      </c>
      <c r="AF12" s="235" t="s">
        <v>49</v>
      </c>
      <c r="AG12" s="236"/>
      <c r="AH12" s="19" t="str">
        <f t="shared" si="36"/>
        <v/>
      </c>
      <c r="AI12" s="87">
        <f>IF(ISNUMBER(AC12)=FALSE,"",SUM(AL12:AL$15))</f>
        <v>0</v>
      </c>
      <c r="AJ12" s="91"/>
      <c r="AK12" s="95"/>
      <c r="AL12" s="98"/>
      <c r="AM12" s="129"/>
      <c r="AN12" s="131"/>
      <c r="AO12" s="86">
        <f t="shared" si="4"/>
        <v>0</v>
      </c>
      <c r="AP12" s="90">
        <f t="shared" si="5"/>
        <v>0</v>
      </c>
      <c r="AQ12" s="94">
        <f t="shared" si="6"/>
        <v>0</v>
      </c>
      <c r="AR12" s="34"/>
      <c r="AS12" s="148">
        <f t="shared" si="31"/>
        <v>7</v>
      </c>
      <c r="AT12" s="63" t="s">
        <v>68</v>
      </c>
      <c r="AU12" s="63">
        <v>376</v>
      </c>
      <c r="AV12" s="64">
        <v>1.5826388888888889</v>
      </c>
      <c r="AW12" s="17">
        <f t="shared" si="37"/>
        <v>4</v>
      </c>
      <c r="AX12" s="87">
        <f>IF(ISNUMBER(AS12)=FALSE,"",SUM(BA12:BA$15))</f>
        <v>4</v>
      </c>
      <c r="AY12" s="91"/>
      <c r="AZ12" s="95"/>
      <c r="BA12" s="98">
        <f t="shared" si="32"/>
        <v>1</v>
      </c>
      <c r="BB12" s="128">
        <f t="shared" si="33"/>
        <v>16</v>
      </c>
      <c r="BC12" s="241">
        <v>4</v>
      </c>
      <c r="BD12" s="86">
        <f t="shared" si="7"/>
        <v>4</v>
      </c>
      <c r="BE12" s="90">
        <f t="shared" si="8"/>
        <v>0</v>
      </c>
      <c r="BF12" s="94">
        <f t="shared" si="9"/>
        <v>0</v>
      </c>
      <c r="BG12" s="34"/>
      <c r="BH12" s="143">
        <f t="shared" si="26"/>
        <v>7</v>
      </c>
      <c r="BI12" s="164" t="s">
        <v>118</v>
      </c>
      <c r="BJ12" s="171">
        <v>0.4375</v>
      </c>
      <c r="BK12" s="19">
        <f t="shared" si="38"/>
        <v>1</v>
      </c>
      <c r="BL12" s="87">
        <f>IF(ISNUMBER(BH12)=FALSE,"",SUM(BO12:BO$15))</f>
        <v>1</v>
      </c>
      <c r="BM12" s="91"/>
      <c r="BN12" s="95"/>
      <c r="BO12" s="98">
        <f t="shared" si="27"/>
        <v>1</v>
      </c>
      <c r="BP12" s="129">
        <f t="shared" si="10"/>
        <v>21</v>
      </c>
      <c r="BQ12" s="246">
        <v>1</v>
      </c>
      <c r="BR12" s="86">
        <f t="shared" si="11"/>
        <v>1</v>
      </c>
      <c r="BS12" s="90">
        <f t="shared" si="12"/>
        <v>0</v>
      </c>
      <c r="BT12" s="94">
        <f t="shared" si="13"/>
        <v>0</v>
      </c>
      <c r="BU12" s="34"/>
      <c r="BV12" s="148">
        <v>7</v>
      </c>
      <c r="BW12" s="63" t="s">
        <v>46</v>
      </c>
      <c r="BX12" s="64">
        <v>0.56944444444444442</v>
      </c>
      <c r="BY12" s="17">
        <v>1</v>
      </c>
      <c r="BZ12" s="87">
        <v>1</v>
      </c>
      <c r="CA12" s="91"/>
      <c r="CB12" s="95"/>
      <c r="CC12" s="98">
        <v>1</v>
      </c>
      <c r="CD12" s="128">
        <v>6</v>
      </c>
      <c r="CE12" s="61">
        <v>5</v>
      </c>
      <c r="CF12" s="86">
        <f t="shared" si="14"/>
        <v>1</v>
      </c>
      <c r="CG12" s="90">
        <f t="shared" si="15"/>
        <v>0</v>
      </c>
      <c r="CH12" s="94">
        <f t="shared" si="16"/>
        <v>0</v>
      </c>
      <c r="CI12" s="10"/>
      <c r="CJ12" s="152" t="str">
        <f t="shared" si="34"/>
        <v/>
      </c>
      <c r="CK12" s="15"/>
      <c r="CL12" s="41"/>
      <c r="CM12" s="19" t="str">
        <f t="shared" si="39"/>
        <v/>
      </c>
      <c r="CN12" s="87" t="str">
        <f>IF(ISNUMBER(CJ12)=FALSE,"",SUM(CQ12:CQ$15))</f>
        <v/>
      </c>
      <c r="CO12" s="91"/>
      <c r="CP12" s="95"/>
      <c r="CQ12" s="98" t="str">
        <f t="shared" si="28"/>
        <v/>
      </c>
      <c r="CR12" s="129" t="str">
        <f t="shared" si="17"/>
        <v/>
      </c>
      <c r="CS12" s="131" t="str">
        <f t="shared" si="18"/>
        <v/>
      </c>
      <c r="CT12" s="86">
        <f t="shared" si="19"/>
        <v>0</v>
      </c>
      <c r="CU12" s="90">
        <f t="shared" si="20"/>
        <v>0</v>
      </c>
      <c r="CV12" s="94">
        <f t="shared" si="21"/>
        <v>0</v>
      </c>
      <c r="CW12" s="34"/>
      <c r="CX12" s="97"/>
    </row>
    <row r="13" spans="1:102" ht="15" customHeight="1">
      <c r="A13" s="30"/>
      <c r="B13" s="260"/>
      <c r="C13" s="3">
        <v>8</v>
      </c>
      <c r="D13" s="101">
        <f t="shared" si="0"/>
        <v>8</v>
      </c>
      <c r="E13" s="4" t="s">
        <v>41</v>
      </c>
      <c r="F13" s="3"/>
      <c r="G13" s="117">
        <f>SUMIF($O$6:$O$28,E13,$V$6:$V$28)+SUMIF($AD$6:$AD$28,E13,$AL$6:$AL$28)+SUMIF($AT$6:$AT$28,E13,$BA$6:$BA$28)+SUMIF($BI$6:$BI$28,E13,$BO$6:$BO$28)+SUMIF($BW$6:$BW$28,E13,$CC$6:$CC$28)+SUMIF($CK$6:$CK$28,E13,$CQ$6:$CQ$28)</f>
        <v>1</v>
      </c>
      <c r="H13" s="117"/>
      <c r="I13" s="3">
        <f>SUMIF($O$6:$O$10,E13,$R$6:$R$10)+SUMIF($AD$6:$AD$10,E13,$AH$6:$AH$10)+SUMIF($AT$6:$AT$10,E13,$AW$6:$AW$10)+SUMIF($BI$6:$BI$10,E13,$BK$6:$BK$10)+SUMIF($BW$6:$BW$10,E13,$BY$6:$BY$10)+SUMIF($CK$6:$CK$10,E13,$CM$6:$CM$10)</f>
        <v>5</v>
      </c>
      <c r="J13" s="122">
        <f>SUMIF($O$6:$O$28,E13,$S$6:$S$28)+SUMIF($AD$6:$AD$28,E13,$AI$6:$AI$28)+SUMIF($AT$6:$AT$28,E13,$AX$6:$AX$28)+SUMIF($BI$6:$BI$28,E13,$BL$6:$BL$28)+SUMIF($BW$6:$BW$28,E13,$BZ$6:$BZ$28)+SUMIF($CK$6:$CK$28,E13,$CN$6:$CN$28)</f>
        <v>0</v>
      </c>
      <c r="K13" s="124">
        <f>SUMIF($O$6:$O$28,E13,$T$6:$T$28)+SUMIF($AD$6:$AD$28,E13,$AJ$6:$AJ$28)+SUMIF($AT$6:$AT$28,E13,$AY$6:$AY$28)+SUMIF($BI$6:$BI$28,E13,$BM$6:$BM$28)+SUMIF($BW$6:$BW$28,E13,$CA$6:$CA$28)+SUMIF($CK$6:$CK$28,E13,$CO$6:$CO$28)</f>
        <v>0</v>
      </c>
      <c r="L13" s="126">
        <f>SUMIF($O$6:$O$28,E13,$U$6:$U$28)+SUMIF($AD$6:$AD$28,E13,$AK$6:$AK$28)+SUMIF($AT$6:$AT$28,E13,$AZ$6:$AZ$28)+SUMIF($BI$6:$BI$28,E13,$BN$6:$BN$28)+SUMIF($BW$6:$BW$28,E13,$CB$6:$CB$28)+SUMIF($CK$6:$CK$28,E13,$CP$6:$CP$28)</f>
        <v>0</v>
      </c>
      <c r="M13" s="58"/>
      <c r="N13" s="135" t="str">
        <f t="shared" si="22"/>
        <v/>
      </c>
      <c r="O13" s="63"/>
      <c r="P13" s="231"/>
      <c r="Q13" s="64"/>
      <c r="R13" s="17" t="str">
        <f t="shared" si="35"/>
        <v/>
      </c>
      <c r="S13" s="87" t="str">
        <f>IF(ISNUMBER(N13)=FALSE,"",SUM(V13:$V$15))</f>
        <v/>
      </c>
      <c r="T13" s="91"/>
      <c r="U13" s="95"/>
      <c r="V13" s="98" t="str">
        <f t="shared" si="23"/>
        <v/>
      </c>
      <c r="W13" s="128" t="str">
        <f t="shared" si="29"/>
        <v/>
      </c>
      <c r="X13" s="61" t="str">
        <f t="shared" si="30"/>
        <v/>
      </c>
      <c r="Y13" s="86">
        <f t="shared" si="1"/>
        <v>0</v>
      </c>
      <c r="Z13" s="90">
        <f t="shared" si="2"/>
        <v>0</v>
      </c>
      <c r="AA13" s="94">
        <f t="shared" si="3"/>
        <v>0</v>
      </c>
      <c r="AB13" s="34"/>
      <c r="AC13" s="143">
        <f t="shared" si="24"/>
        <v>8</v>
      </c>
      <c r="AD13" s="68" t="s">
        <v>47</v>
      </c>
      <c r="AE13" s="41" t="s">
        <v>48</v>
      </c>
      <c r="AF13" s="235" t="s">
        <v>49</v>
      </c>
      <c r="AG13" s="236"/>
      <c r="AH13" s="19" t="str">
        <f t="shared" si="36"/>
        <v/>
      </c>
      <c r="AI13" s="87"/>
      <c r="AJ13" s="91"/>
      <c r="AK13" s="95"/>
      <c r="AL13" s="98"/>
      <c r="AM13" s="129"/>
      <c r="AN13" s="131"/>
      <c r="AO13" s="86">
        <f t="shared" si="4"/>
        <v>0</v>
      </c>
      <c r="AP13" s="90">
        <f t="shared" si="5"/>
        <v>0</v>
      </c>
      <c r="AQ13" s="94">
        <f t="shared" si="6"/>
        <v>0</v>
      </c>
      <c r="AR13" s="34"/>
      <c r="AS13" s="148">
        <f t="shared" si="31"/>
        <v>8</v>
      </c>
      <c r="AT13" s="63" t="s">
        <v>69</v>
      </c>
      <c r="AU13" s="63">
        <v>367</v>
      </c>
      <c r="AV13" s="64">
        <v>1.6715277777777777</v>
      </c>
      <c r="AW13" s="17">
        <f t="shared" si="37"/>
        <v>3</v>
      </c>
      <c r="AX13" s="87">
        <f>IF(ISNUMBER(AS13)=FALSE,"",SUM(BA13:BA$15))</f>
        <v>3</v>
      </c>
      <c r="AY13" s="91"/>
      <c r="AZ13" s="95"/>
      <c r="BA13" s="98">
        <f t="shared" si="32"/>
        <v>1</v>
      </c>
      <c r="BB13" s="128">
        <f t="shared" si="33"/>
        <v>18</v>
      </c>
      <c r="BC13" s="241">
        <v>3</v>
      </c>
      <c r="BD13" s="86">
        <f t="shared" si="7"/>
        <v>3</v>
      </c>
      <c r="BE13" s="90">
        <f t="shared" si="8"/>
        <v>0</v>
      </c>
      <c r="BF13" s="94">
        <f t="shared" si="9"/>
        <v>0</v>
      </c>
      <c r="BG13" s="34"/>
      <c r="BH13" s="143">
        <f t="shared" si="26"/>
        <v>8</v>
      </c>
      <c r="BI13" s="164" t="s">
        <v>119</v>
      </c>
      <c r="BJ13" s="247" t="s">
        <v>48</v>
      </c>
      <c r="BK13" s="19" t="str">
        <f t="shared" si="38"/>
        <v/>
      </c>
      <c r="BL13" s="87">
        <f>IF(ISNUMBER(BH13)=FALSE,"",SUM(BO13:BO$15))</f>
        <v>0</v>
      </c>
      <c r="BM13" s="91"/>
      <c r="BN13" s="95"/>
      <c r="BO13" s="98"/>
      <c r="BP13" s="129"/>
      <c r="BQ13" s="131"/>
      <c r="BR13" s="86">
        <f t="shared" si="11"/>
        <v>0</v>
      </c>
      <c r="BS13" s="90">
        <f t="shared" si="12"/>
        <v>0</v>
      </c>
      <c r="BT13" s="94">
        <f t="shared" si="13"/>
        <v>0</v>
      </c>
      <c r="BU13" s="34"/>
      <c r="BV13" s="148" t="str">
        <f t="shared" ref="BV13:BV68" si="40">IF(BW13="","",C13)</f>
        <v/>
      </c>
      <c r="BW13" s="63"/>
      <c r="BX13" s="64"/>
      <c r="BY13" s="17" t="str">
        <f t="shared" ref="BY13:BY28" si="41">IF(BZ13&gt;0,BZ13,IF(CA13&gt;0,CA13,IF(CB13&gt;0,CB13,"")))</f>
        <v/>
      </c>
      <c r="BZ13" s="87" t="str">
        <f>IF(ISNUMBER(BV13)=FALSE,"",SUM(CC13:CC$15))</f>
        <v/>
      </c>
      <c r="CA13" s="91"/>
      <c r="CB13" s="95"/>
      <c r="CC13" s="98" t="str">
        <f t="shared" ref="CC13:CC68" si="42">IF(ISNUMBER(BV13)=FALSE,"",1)</f>
        <v/>
      </c>
      <c r="CD13" s="128" t="str">
        <f t="shared" ref="CD13:CD28" si="43">IF(ISNUMBER(BV13)=FALSE,"",SUMIF($E$6:$E$28,BW13,$D$6:$D$28))</f>
        <v/>
      </c>
      <c r="CE13" s="61" t="str">
        <f t="shared" ref="CE13:CE28" si="44">IF(ISNUMBER(BV13)=FALSE,"",SUMIF($E$6:$E$28,BW13,$I$6:$I$28))</f>
        <v/>
      </c>
      <c r="CF13" s="86">
        <f t="shared" si="14"/>
        <v>0</v>
      </c>
      <c r="CG13" s="90">
        <f t="shared" si="15"/>
        <v>0</v>
      </c>
      <c r="CH13" s="94">
        <f t="shared" si="16"/>
        <v>0</v>
      </c>
      <c r="CI13" s="10"/>
      <c r="CJ13" s="152" t="str">
        <f t="shared" si="34"/>
        <v/>
      </c>
      <c r="CK13" s="15"/>
      <c r="CL13" s="41"/>
      <c r="CM13" s="19" t="str">
        <f t="shared" si="39"/>
        <v/>
      </c>
      <c r="CN13" s="87" t="str">
        <f>IF(ISNUMBER(CJ13)=FALSE,"",SUM(CQ13:CQ$15))</f>
        <v/>
      </c>
      <c r="CO13" s="91"/>
      <c r="CP13" s="95"/>
      <c r="CQ13" s="98" t="str">
        <f t="shared" si="28"/>
        <v/>
      </c>
      <c r="CR13" s="129" t="str">
        <f t="shared" si="17"/>
        <v/>
      </c>
      <c r="CS13" s="131" t="str">
        <f t="shared" si="18"/>
        <v/>
      </c>
      <c r="CT13" s="86">
        <f t="shared" si="19"/>
        <v>0</v>
      </c>
      <c r="CU13" s="90">
        <f t="shared" si="20"/>
        <v>0</v>
      </c>
      <c r="CV13" s="94">
        <f t="shared" si="21"/>
        <v>0</v>
      </c>
      <c r="CW13" s="34"/>
      <c r="CX13" s="97"/>
    </row>
    <row r="14" spans="1:102" ht="15" customHeight="1">
      <c r="A14" s="30"/>
      <c r="B14" s="260"/>
      <c r="C14" s="3">
        <v>9</v>
      </c>
      <c r="D14" s="101">
        <f t="shared" si="0"/>
        <v>9</v>
      </c>
      <c r="E14" s="4" t="s">
        <v>67</v>
      </c>
      <c r="F14" s="3">
        <v>1978</v>
      </c>
      <c r="G14" s="117">
        <f>SUMIF($O$6:$O$28,E14,$V$6:$V$28)+SUMIF($AD$6:$AD$28,E14,$AL$6:$AL$28)+SUMIF($AT$6:$AT$28,E14,$BA$6:$BA$28)+SUMIF($BI$6:$BI$28,E14,$BO$6:$BO$28)+SUMIF($BW$6:$BW$28,E14,$CC$6:$CC$28)+SUMIF($CK$6:$CK$28,E14,$CQ$6:$CQ$28)</f>
        <v>1</v>
      </c>
      <c r="H14" s="117"/>
      <c r="I14" s="3">
        <f>SUMIF($O$6:$O$10,E14,$R$6:$R$10)+SUMIF($AD$6:$AD$10,E14,$AH$6:$AH$10)+SUMIF($AT$6:$AT$10,E14,$AW$6:$AW$10)+SUMIF($BI$6:$BI$10,E14,$BK$6:$BK$10)+SUMIF($BW$6:$BW$10,E14,$BY$6:$BY$10)+SUMIF($CK$6:$CK$10,E14,$CM$6:$CM$10)</f>
        <v>4</v>
      </c>
      <c r="J14" s="122">
        <f>SUMIF($O$6:$O$28,E14,$S$6:$S$28)+SUMIF($AD$6:$AD$28,E14,$AI$6:$AI$28)+SUMIF($AT$6:$AT$28,E14,$AX$6:$AX$28)+SUMIF($BI$6:$BI$28,E14,$BL$6:$BL$28)+SUMIF($BW$6:$BW$28,E14,$BZ$6:$BZ$28)+SUMIF($CK$6:$CK$28,E14,$CN$6:$CN$28)</f>
        <v>0</v>
      </c>
      <c r="K14" s="124">
        <f>SUMIF($O$6:$O$28,E14,$T$6:$T$28)+SUMIF($AD$6:$AD$28,E14,$AJ$6:$AJ$28)+SUMIF($AT$6:$AT$28,E14,$AY$6:$AY$28)+SUMIF($BI$6:$BI$28,E14,$BM$6:$BM$28)+SUMIF($BW$6:$BW$28,E14,$CA$6:$CA$28)+SUMIF($CK$6:$CK$28,E14,$CO$6:$CO$28)</f>
        <v>0</v>
      </c>
      <c r="L14" s="126">
        <f>SUMIF($O$6:$O$28,E14,$U$6:$U$28)+SUMIF($AD$6:$AD$28,E14,$AK$6:$AK$28)+SUMIF($AT$6:$AT$28,E14,$AZ$6:$AZ$28)+SUMIF($BI$6:$BI$28,E14,$BN$6:$BN$28)+SUMIF($BW$6:$BW$28,E14,$CB$6:$CB$28)+SUMIF($CK$6:$CK$28,E14,$CP$6:$CP$28)</f>
        <v>0</v>
      </c>
      <c r="M14" s="58"/>
      <c r="N14" s="135" t="str">
        <f t="shared" si="22"/>
        <v/>
      </c>
      <c r="O14" s="63"/>
      <c r="P14" s="231"/>
      <c r="Q14" s="64"/>
      <c r="R14" s="17" t="str">
        <f t="shared" si="35"/>
        <v/>
      </c>
      <c r="S14" s="87" t="str">
        <f>IF(ISNUMBER(N14)=FALSE,"",SUM(V14:$V$15))</f>
        <v/>
      </c>
      <c r="T14" s="91"/>
      <c r="U14" s="95"/>
      <c r="V14" s="98" t="str">
        <f t="shared" si="23"/>
        <v/>
      </c>
      <c r="W14" s="128" t="str">
        <f t="shared" si="29"/>
        <v/>
      </c>
      <c r="X14" s="61" t="str">
        <f t="shared" si="30"/>
        <v/>
      </c>
      <c r="Y14" s="86">
        <f t="shared" si="1"/>
        <v>0</v>
      </c>
      <c r="Z14" s="90">
        <f t="shared" si="2"/>
        <v>0</v>
      </c>
      <c r="AA14" s="94">
        <f t="shared" si="3"/>
        <v>0</v>
      </c>
      <c r="AB14" s="34"/>
      <c r="AC14" s="143" t="str">
        <f t="shared" si="24"/>
        <v/>
      </c>
      <c r="AD14" s="68"/>
      <c r="AE14" s="41"/>
      <c r="AF14" s="41"/>
      <c r="AG14" s="41"/>
      <c r="AH14" s="19" t="str">
        <f t="shared" si="36"/>
        <v/>
      </c>
      <c r="AI14" s="87" t="str">
        <f>IF(ISNUMBER(AC14)=FALSE,"",SUM(AL14:AL$15))</f>
        <v/>
      </c>
      <c r="AJ14" s="91"/>
      <c r="AK14" s="95"/>
      <c r="AL14" s="98" t="str">
        <f t="shared" si="25"/>
        <v/>
      </c>
      <c r="AM14" s="129" t="str">
        <f t="shared" ref="AM14:AM28" si="45">IF(ISNUMBER(AC14)=FALSE,"",SUMIF($E$6:$E$28,AD14,$D$6:$D$28))</f>
        <v/>
      </c>
      <c r="AN14" s="131" t="str">
        <f t="shared" ref="AN14:AN28" si="46">IF(ISNUMBER(AC14)=FALSE,"",SUMIF($E$6:$E$28,AD14,$I$6:$I$28))</f>
        <v/>
      </c>
      <c r="AO14" s="86">
        <f t="shared" si="4"/>
        <v>0</v>
      </c>
      <c r="AP14" s="90">
        <f t="shared" si="5"/>
        <v>0</v>
      </c>
      <c r="AQ14" s="94">
        <f t="shared" si="6"/>
        <v>0</v>
      </c>
      <c r="AR14" s="34"/>
      <c r="AS14" s="148">
        <f t="shared" si="31"/>
        <v>9</v>
      </c>
      <c r="AT14" s="63" t="s">
        <v>70</v>
      </c>
      <c r="AU14" s="63">
        <v>356</v>
      </c>
      <c r="AV14" s="64">
        <v>1.7444444444444445</v>
      </c>
      <c r="AW14" s="17">
        <f t="shared" si="37"/>
        <v>2</v>
      </c>
      <c r="AX14" s="87">
        <f>IF(ISNUMBER(AS14)=FALSE,"",SUM(BA14:BA$15))</f>
        <v>2</v>
      </c>
      <c r="AY14" s="91"/>
      <c r="AZ14" s="95"/>
      <c r="BA14" s="98">
        <f t="shared" si="32"/>
        <v>1</v>
      </c>
      <c r="BB14" s="128">
        <f t="shared" si="33"/>
        <v>17</v>
      </c>
      <c r="BC14" s="241">
        <v>2</v>
      </c>
      <c r="BD14" s="86">
        <f t="shared" si="7"/>
        <v>2</v>
      </c>
      <c r="BE14" s="90">
        <f t="shared" si="8"/>
        <v>0</v>
      </c>
      <c r="BF14" s="94">
        <f t="shared" si="9"/>
        <v>0</v>
      </c>
      <c r="BG14" s="34"/>
      <c r="BH14" s="143">
        <f t="shared" si="26"/>
        <v>9</v>
      </c>
      <c r="BI14" s="164" t="s">
        <v>46</v>
      </c>
      <c r="BJ14" s="247" t="s">
        <v>48</v>
      </c>
      <c r="BK14" s="19" t="str">
        <f t="shared" si="38"/>
        <v/>
      </c>
      <c r="BL14" s="87">
        <f>IF(ISNUMBER(BH14)=FALSE,"",SUM(BO14:BO$15))</f>
        <v>0</v>
      </c>
      <c r="BM14" s="91"/>
      <c r="BN14" s="95"/>
      <c r="BO14" s="98"/>
      <c r="BP14" s="129">
        <f t="shared" si="10"/>
        <v>6</v>
      </c>
      <c r="BQ14" s="131">
        <f t="shared" ref="BQ14:BQ28" si="47">IF(ISNUMBER(BH14)=FALSE,"",SUMIF($E$6:$E$28,BI14,$I$6:$I$28))</f>
        <v>5</v>
      </c>
      <c r="BR14" s="86">
        <f t="shared" si="11"/>
        <v>0</v>
      </c>
      <c r="BS14" s="90">
        <f t="shared" si="12"/>
        <v>0</v>
      </c>
      <c r="BT14" s="94">
        <f t="shared" si="13"/>
        <v>0</v>
      </c>
      <c r="BU14" s="34"/>
      <c r="BV14" s="148" t="str">
        <f t="shared" si="40"/>
        <v/>
      </c>
      <c r="BW14" s="63"/>
      <c r="BX14" s="64"/>
      <c r="BY14" s="17" t="str">
        <f t="shared" si="41"/>
        <v/>
      </c>
      <c r="BZ14" s="87" t="str">
        <f>IF(ISNUMBER(BV14)=FALSE,"",SUM(CC14:CC$15))</f>
        <v/>
      </c>
      <c r="CA14" s="91"/>
      <c r="CB14" s="95"/>
      <c r="CC14" s="98" t="str">
        <f t="shared" si="42"/>
        <v/>
      </c>
      <c r="CD14" s="128" t="str">
        <f t="shared" si="43"/>
        <v/>
      </c>
      <c r="CE14" s="61" t="str">
        <f t="shared" si="44"/>
        <v/>
      </c>
      <c r="CF14" s="86">
        <f t="shared" si="14"/>
        <v>0</v>
      </c>
      <c r="CG14" s="90">
        <f t="shared" si="15"/>
        <v>0</v>
      </c>
      <c r="CH14" s="94">
        <f t="shared" si="16"/>
        <v>0</v>
      </c>
      <c r="CI14" s="10"/>
      <c r="CJ14" s="152" t="str">
        <f t="shared" si="34"/>
        <v/>
      </c>
      <c r="CK14" s="15"/>
      <c r="CL14" s="41"/>
      <c r="CM14" s="19" t="str">
        <f t="shared" si="39"/>
        <v/>
      </c>
      <c r="CN14" s="87" t="str">
        <f>IF(ISNUMBER(CJ14)=FALSE,"",SUM(CQ14:CQ$15))</f>
        <v/>
      </c>
      <c r="CO14" s="91"/>
      <c r="CP14" s="95"/>
      <c r="CQ14" s="98" t="str">
        <f t="shared" si="28"/>
        <v/>
      </c>
      <c r="CR14" s="129" t="str">
        <f t="shared" si="17"/>
        <v/>
      </c>
      <c r="CS14" s="131" t="str">
        <f t="shared" si="18"/>
        <v/>
      </c>
      <c r="CT14" s="86">
        <f t="shared" si="19"/>
        <v>0</v>
      </c>
      <c r="CU14" s="90">
        <f t="shared" si="20"/>
        <v>0</v>
      </c>
      <c r="CV14" s="94">
        <f t="shared" si="21"/>
        <v>0</v>
      </c>
      <c r="CW14" s="34"/>
      <c r="CX14" s="97"/>
    </row>
    <row r="15" spans="1:102" ht="15" customHeight="1">
      <c r="A15" s="30"/>
      <c r="B15" s="260"/>
      <c r="C15" s="3">
        <v>10</v>
      </c>
      <c r="D15" s="101">
        <f t="shared" si="0"/>
        <v>10</v>
      </c>
      <c r="E15" s="4" t="s">
        <v>115</v>
      </c>
      <c r="F15" s="3">
        <v>1995</v>
      </c>
      <c r="G15" s="117">
        <f>SUMIF($O$6:$O$28,E15,$V$6:$V$28)+SUMIF($AD$6:$AD$28,E15,$AL$6:$AL$28)+SUMIF($AT$6:$AT$28,E15,$BA$6:$BA$28)+SUMIF($BI$6:$BI$28,E15,$BO$6:$BO$28)+SUMIF($BW$6:$BW$28,E15,$CC$6:$CC$28)+SUMIF($CK$6:$CK$28,E15,$CQ$6:$CQ$28)</f>
        <v>1</v>
      </c>
      <c r="H15" s="117"/>
      <c r="I15" s="3">
        <f>SUMIF($O$6:$O$10,E15,$R$6:$R$10)+SUMIF($AD$6:$AD$10,E15,$AH$6:$AH$10)+SUMIF($AT$6:$AT$10,E15,$AW$6:$AW$10)+SUMIF($BI$6:$BI$10,E15,$BK$6:$BK$10)+SUMIF($BW$6:$BW$10,E15,$BY$6:$BY$10)+SUMIF($CK$6:$CK$10,E15,$CM$6:$CM$10)</f>
        <v>4</v>
      </c>
      <c r="J15" s="122">
        <f>SUMIF($O$6:$O$28,E15,$S$6:$S$28)+SUMIF($AD$6:$AD$28,E15,$AI$6:$AI$28)+SUMIF($AT$6:$AT$28,E15,$AX$6:$AX$28)+SUMIF($BI$6:$BI$28,E15,$BL$6:$BL$28)+SUMIF($BW$6:$BW$28,E15,$BZ$6:$BZ$28)+SUMIF($CK$6:$CK$28,E15,$CN$6:$CN$28)</f>
        <v>0</v>
      </c>
      <c r="K15" s="124">
        <f>SUMIF($O$6:$O$28,E15,$T$6:$T$28)+SUMIF($AD$6:$AD$28,E15,$AJ$6:$AJ$28)+SUMIF($AT$6:$AT$28,E15,$AY$6:$AY$28)+SUMIF($BI$6:$BI$28,E15,$BM$6:$BM$28)+SUMIF($BW$6:$BW$28,E15,$CA$6:$CA$28)+SUMIF($CK$6:$CK$28,E15,$CO$6:$CO$28)</f>
        <v>0</v>
      </c>
      <c r="L15" s="126">
        <f>SUMIF($O$6:$O$28,E15,$U$6:$U$28)+SUMIF($AD$6:$AD$28,E15,$AK$6:$AK$28)+SUMIF($AT$6:$AT$28,E15,$AZ$6:$AZ$28)+SUMIF($BI$6:$BI$28,E15,$BN$6:$BN$28)+SUMIF($BW$6:$BW$28,E15,$CB$6:$CB$28)+SUMIF($CK$6:$CK$28,E15,$CP$6:$CP$28)</f>
        <v>0</v>
      </c>
      <c r="M15" s="58"/>
      <c r="N15" s="135" t="str">
        <f t="shared" si="22"/>
        <v/>
      </c>
      <c r="O15" s="63"/>
      <c r="P15" s="231"/>
      <c r="Q15" s="64"/>
      <c r="R15" s="17" t="str">
        <f t="shared" si="35"/>
        <v/>
      </c>
      <c r="S15" s="87" t="str">
        <f>IF(ISNUMBER(N15)=FALSE,"",SUM(V15:$V$15))</f>
        <v/>
      </c>
      <c r="T15" s="91"/>
      <c r="U15" s="95"/>
      <c r="V15" s="98" t="str">
        <f t="shared" si="23"/>
        <v/>
      </c>
      <c r="W15" s="128" t="str">
        <f t="shared" si="29"/>
        <v/>
      </c>
      <c r="X15" s="61" t="str">
        <f t="shared" si="30"/>
        <v/>
      </c>
      <c r="Y15" s="86">
        <f t="shared" si="1"/>
        <v>0</v>
      </c>
      <c r="Z15" s="90">
        <f t="shared" si="2"/>
        <v>0</v>
      </c>
      <c r="AA15" s="94">
        <f t="shared" si="3"/>
        <v>0</v>
      </c>
      <c r="AB15" s="34"/>
      <c r="AC15" s="143" t="str">
        <f t="shared" si="24"/>
        <v/>
      </c>
      <c r="AD15" s="68"/>
      <c r="AE15" s="41"/>
      <c r="AF15" s="41"/>
      <c r="AG15" s="41"/>
      <c r="AH15" s="19" t="str">
        <f t="shared" si="36"/>
        <v/>
      </c>
      <c r="AI15" s="87" t="str">
        <f>IF(ISNUMBER(AC15)=FALSE,"",SUM(AL15:AL$15))</f>
        <v/>
      </c>
      <c r="AJ15" s="91"/>
      <c r="AK15" s="95"/>
      <c r="AL15" s="98" t="str">
        <f t="shared" si="25"/>
        <v/>
      </c>
      <c r="AM15" s="129" t="str">
        <f t="shared" si="45"/>
        <v/>
      </c>
      <c r="AN15" s="131" t="str">
        <f t="shared" si="46"/>
        <v/>
      </c>
      <c r="AO15" s="86">
        <f t="shared" si="4"/>
        <v>0</v>
      </c>
      <c r="AP15" s="90">
        <f t="shared" si="5"/>
        <v>0</v>
      </c>
      <c r="AQ15" s="94">
        <f t="shared" si="6"/>
        <v>0</v>
      </c>
      <c r="AR15" s="34"/>
      <c r="AS15" s="148">
        <f t="shared" si="31"/>
        <v>10</v>
      </c>
      <c r="AT15" s="63" t="s">
        <v>71</v>
      </c>
      <c r="AU15" s="63">
        <v>362</v>
      </c>
      <c r="AV15" s="64">
        <v>1.7805555555555554</v>
      </c>
      <c r="AW15" s="17">
        <f t="shared" si="37"/>
        <v>1</v>
      </c>
      <c r="AX15" s="87">
        <f>IF(ISNUMBER(AS15)=FALSE,"",SUM(BA15:BA$15))</f>
        <v>1</v>
      </c>
      <c r="AY15" s="91"/>
      <c r="AZ15" s="95"/>
      <c r="BA15" s="98">
        <f t="shared" si="32"/>
        <v>1</v>
      </c>
      <c r="BB15" s="128">
        <f t="shared" si="33"/>
        <v>20</v>
      </c>
      <c r="BC15" s="241">
        <v>1</v>
      </c>
      <c r="BD15" s="86">
        <f t="shared" si="7"/>
        <v>1</v>
      </c>
      <c r="BE15" s="90">
        <f t="shared" si="8"/>
        <v>0</v>
      </c>
      <c r="BF15" s="94">
        <f t="shared" si="9"/>
        <v>0</v>
      </c>
      <c r="BG15" s="34"/>
      <c r="BH15" s="143">
        <f t="shared" si="26"/>
        <v>10</v>
      </c>
      <c r="BI15" s="164" t="s">
        <v>120</v>
      </c>
      <c r="BJ15" s="247" t="s">
        <v>48</v>
      </c>
      <c r="BK15" s="19" t="str">
        <f t="shared" si="38"/>
        <v/>
      </c>
      <c r="BL15" s="87">
        <f>IF(ISNUMBER(BH15)=FALSE,"",SUM(BO15:BO$15))</f>
        <v>0</v>
      </c>
      <c r="BM15" s="91"/>
      <c r="BN15" s="95"/>
      <c r="BO15" s="98"/>
      <c r="BP15" s="129"/>
      <c r="BQ15" s="131"/>
      <c r="BR15" s="86">
        <f t="shared" si="11"/>
        <v>0</v>
      </c>
      <c r="BS15" s="90">
        <f t="shared" si="12"/>
        <v>0</v>
      </c>
      <c r="BT15" s="94">
        <f t="shared" si="13"/>
        <v>0</v>
      </c>
      <c r="BU15" s="34"/>
      <c r="BV15" s="148" t="str">
        <f t="shared" si="40"/>
        <v/>
      </c>
      <c r="BW15" s="63"/>
      <c r="BX15" s="64"/>
      <c r="BY15" s="17" t="str">
        <f t="shared" si="41"/>
        <v/>
      </c>
      <c r="BZ15" s="87" t="str">
        <f>IF(ISNUMBER(BV15)=FALSE,"",SUM(CC15:CC$15))</f>
        <v/>
      </c>
      <c r="CA15" s="91"/>
      <c r="CB15" s="95"/>
      <c r="CC15" s="98" t="str">
        <f t="shared" si="42"/>
        <v/>
      </c>
      <c r="CD15" s="128" t="str">
        <f t="shared" si="43"/>
        <v/>
      </c>
      <c r="CE15" s="61" t="str">
        <f t="shared" si="44"/>
        <v/>
      </c>
      <c r="CF15" s="86">
        <f t="shared" si="14"/>
        <v>0</v>
      </c>
      <c r="CG15" s="90">
        <f t="shared" si="15"/>
        <v>0</v>
      </c>
      <c r="CH15" s="94">
        <f t="shared" si="16"/>
        <v>0</v>
      </c>
      <c r="CI15" s="10"/>
      <c r="CJ15" s="152" t="str">
        <f t="shared" si="34"/>
        <v/>
      </c>
      <c r="CK15" s="15"/>
      <c r="CL15" s="41"/>
      <c r="CM15" s="19" t="str">
        <f t="shared" si="39"/>
        <v/>
      </c>
      <c r="CN15" s="87" t="str">
        <f>IF(ISNUMBER(CJ15)=FALSE,"",SUM(CQ15:CQ$15))</f>
        <v/>
      </c>
      <c r="CO15" s="91"/>
      <c r="CP15" s="95"/>
      <c r="CQ15" s="98" t="str">
        <f t="shared" si="28"/>
        <v/>
      </c>
      <c r="CR15" s="129" t="str">
        <f t="shared" si="17"/>
        <v/>
      </c>
      <c r="CS15" s="131" t="str">
        <f t="shared" si="18"/>
        <v/>
      </c>
      <c r="CT15" s="86">
        <f t="shared" si="19"/>
        <v>0</v>
      </c>
      <c r="CU15" s="90">
        <f t="shared" si="20"/>
        <v>0</v>
      </c>
      <c r="CV15" s="94">
        <f t="shared" si="21"/>
        <v>0</v>
      </c>
      <c r="CW15" s="34"/>
      <c r="CX15" s="97"/>
    </row>
    <row r="16" spans="1:102" ht="15" customHeight="1">
      <c r="A16" s="30"/>
      <c r="B16" s="260"/>
      <c r="C16" s="3">
        <v>11</v>
      </c>
      <c r="D16" s="101">
        <f t="shared" si="0"/>
        <v>11</v>
      </c>
      <c r="E16" s="4" t="s">
        <v>44</v>
      </c>
      <c r="F16" s="3">
        <v>1986</v>
      </c>
      <c r="G16" s="117">
        <f>SUMIF($O$6:$O$28,E16,$V$6:$V$28)+SUMIF($AD$6:$AD$28,E16,$AL$6:$AL$28)+SUMIF($AT$6:$AT$28,E16,$BA$6:$BA$28)+SUMIF($BI$6:$BI$28,E16,$BO$6:$BO$28)+SUMIF($BW$6:$BW$28,E16,$CC$6:$CC$28)+SUMIF($CK$6:$CK$28,E16,$CQ$6:$CQ$28)</f>
        <v>2</v>
      </c>
      <c r="H16" s="117"/>
      <c r="I16" s="3">
        <f>SUMIF($O$6:$O$10,E16,$R$6:$R$10)+SUMIF($AD$6:$AD$10,E16,$AH$6:$AH$10)+SUMIF($AT$6:$AT$10,E16,$AW$6:$AW$10)+SUMIF($BI$6:$BI$10,E16,$BK$6:$BK$10)+SUMIF($BW$6:$BW$10,E16,$BY$6:$BY$10)+SUMIF($CK$6:$CK$10,E16,$CM$6:$CM$10)</f>
        <v>2</v>
      </c>
      <c r="J16" s="122">
        <f>SUMIF($O$6:$O$28,E16,$S$6:$S$28)+SUMIF($AD$6:$AD$28,E16,$AI$6:$AI$28)+SUMIF($AT$6:$AT$28,E16,$AX$6:$AX$28)+SUMIF($BI$6:$BI$28,E16,$BL$6:$BL$28)+SUMIF($BW$6:$BW$28,E16,$BZ$6:$BZ$28)+SUMIF($CK$6:$CK$28,E16,$CN$6:$CN$28)</f>
        <v>0</v>
      </c>
      <c r="K16" s="124">
        <f>SUMIF($O$6:$O$28,E16,$T$6:$T$28)+SUMIF($AD$6:$AD$28,E16,$AJ$6:$AJ$28)+SUMIF($AT$6:$AT$28,E16,$AY$6:$AY$28)+SUMIF($BI$6:$BI$28,E16,$BM$6:$BM$28)+SUMIF($BW$6:$BW$28,E16,$CA$6:$CA$28)+SUMIF($CK$6:$CK$28,E16,$CO$6:$CO$28)</f>
        <v>0</v>
      </c>
      <c r="L16" s="126">
        <f>SUMIF($O$6:$O$28,E16,$U$6:$U$28)+SUMIF($AD$6:$AD$28,E16,$AK$6:$AK$28)+SUMIF($AT$6:$AT$28,E16,$AZ$6:$AZ$28)+SUMIF($BI$6:$BI$28,E16,$BN$6:$BN$28)+SUMIF($BW$6:$BW$28,E16,$CB$6:$CB$28)+SUMIF($CK$6:$CK$28,E16,$CP$6:$CP$28)</f>
        <v>0</v>
      </c>
      <c r="M16" s="58"/>
      <c r="N16" s="135" t="str">
        <f t="shared" si="22"/>
        <v/>
      </c>
      <c r="O16" s="63"/>
      <c r="P16" s="231"/>
      <c r="Q16" s="64"/>
      <c r="R16" s="45" t="str">
        <f t="shared" si="35"/>
        <v/>
      </c>
      <c r="S16" s="87"/>
      <c r="T16" s="91" t="str">
        <f>IF(ISNUMBER(N16)=FALSE,"",SUM(V16:$V$20))</f>
        <v/>
      </c>
      <c r="U16" s="95"/>
      <c r="V16" s="98" t="str">
        <f t="shared" si="23"/>
        <v/>
      </c>
      <c r="W16" s="128" t="str">
        <f t="shared" si="29"/>
        <v/>
      </c>
      <c r="X16" s="61" t="str">
        <f t="shared" si="30"/>
        <v/>
      </c>
      <c r="Y16" s="86">
        <f t="shared" si="1"/>
        <v>0</v>
      </c>
      <c r="Z16" s="90">
        <f t="shared" si="2"/>
        <v>0</v>
      </c>
      <c r="AA16" s="94">
        <f t="shared" si="3"/>
        <v>0</v>
      </c>
      <c r="AB16" s="34"/>
      <c r="AC16" s="143" t="str">
        <f t="shared" si="24"/>
        <v/>
      </c>
      <c r="AD16" s="68"/>
      <c r="AE16" s="41"/>
      <c r="AF16" s="41"/>
      <c r="AG16" s="41"/>
      <c r="AH16" s="42" t="str">
        <f t="shared" si="36"/>
        <v/>
      </c>
      <c r="AI16" s="87"/>
      <c r="AJ16" s="91" t="str">
        <f>IF(ISNUMBER(AC16)=FALSE,"",SUM(AL16:AL$20))</f>
        <v/>
      </c>
      <c r="AK16" s="95"/>
      <c r="AL16" s="98" t="str">
        <f t="shared" si="25"/>
        <v/>
      </c>
      <c r="AM16" s="129" t="str">
        <f t="shared" si="45"/>
        <v/>
      </c>
      <c r="AN16" s="131" t="str">
        <f t="shared" si="46"/>
        <v/>
      </c>
      <c r="AO16" s="86">
        <f t="shared" si="4"/>
        <v>0</v>
      </c>
      <c r="AP16" s="90">
        <f t="shared" si="5"/>
        <v>0</v>
      </c>
      <c r="AQ16" s="94">
        <f t="shared" si="6"/>
        <v>0</v>
      </c>
      <c r="AR16" s="34"/>
      <c r="AS16" s="148">
        <f t="shared" si="31"/>
        <v>11</v>
      </c>
      <c r="AT16" s="63" t="s">
        <v>72</v>
      </c>
      <c r="AU16" s="63">
        <v>358</v>
      </c>
      <c r="AV16" s="181">
        <v>1.9756944444444444</v>
      </c>
      <c r="AW16" s="45">
        <f t="shared" si="37"/>
        <v>1</v>
      </c>
      <c r="AX16" s="87"/>
      <c r="AY16" s="91">
        <f>IF(ISNUMBER(AS16)=FALSE,"",SUM(BA16:BA$20))</f>
        <v>1</v>
      </c>
      <c r="AZ16" s="95"/>
      <c r="BA16" s="98">
        <f t="shared" si="32"/>
        <v>1</v>
      </c>
      <c r="BB16" s="128">
        <f t="shared" si="33"/>
        <v>22</v>
      </c>
      <c r="BC16" s="242">
        <v>1</v>
      </c>
      <c r="BD16" s="86">
        <f t="shared" si="7"/>
        <v>0</v>
      </c>
      <c r="BE16" s="90">
        <f t="shared" si="8"/>
        <v>1</v>
      </c>
      <c r="BF16" s="94">
        <f t="shared" si="9"/>
        <v>0</v>
      </c>
      <c r="BG16" s="34"/>
      <c r="BH16" s="143" t="str">
        <f t="shared" si="26"/>
        <v/>
      </c>
      <c r="BI16" s="15"/>
      <c r="BJ16" s="41"/>
      <c r="BK16" s="42" t="str">
        <f t="shared" si="38"/>
        <v/>
      </c>
      <c r="BL16" s="87"/>
      <c r="BM16" s="91" t="str">
        <f>IF(ISNUMBER(BH16)=FALSE,"",SUM(BO16:BO$20))</f>
        <v/>
      </c>
      <c r="BN16" s="95"/>
      <c r="BO16" s="98" t="str">
        <f t="shared" si="27"/>
        <v/>
      </c>
      <c r="BP16" s="129" t="str">
        <f t="shared" si="10"/>
        <v/>
      </c>
      <c r="BQ16" s="131" t="str">
        <f t="shared" si="47"/>
        <v/>
      </c>
      <c r="BR16" s="86">
        <f t="shared" si="11"/>
        <v>0</v>
      </c>
      <c r="BS16" s="90">
        <f t="shared" si="12"/>
        <v>0</v>
      </c>
      <c r="BT16" s="94">
        <f t="shared" si="13"/>
        <v>0</v>
      </c>
      <c r="BU16" s="34"/>
      <c r="BV16" s="148" t="str">
        <f t="shared" si="40"/>
        <v/>
      </c>
      <c r="BW16" s="63"/>
      <c r="BX16" s="64"/>
      <c r="BY16" s="45" t="str">
        <f t="shared" si="41"/>
        <v/>
      </c>
      <c r="BZ16" s="87"/>
      <c r="CA16" s="91" t="str">
        <f>IF(ISNUMBER(BV16)=FALSE,"",SUM(CC16:CC$20))</f>
        <v/>
      </c>
      <c r="CB16" s="95"/>
      <c r="CC16" s="98" t="str">
        <f t="shared" si="42"/>
        <v/>
      </c>
      <c r="CD16" s="128" t="str">
        <f t="shared" si="43"/>
        <v/>
      </c>
      <c r="CE16" s="61" t="str">
        <f t="shared" si="44"/>
        <v/>
      </c>
      <c r="CF16" s="86">
        <f t="shared" si="14"/>
        <v>0</v>
      </c>
      <c r="CG16" s="90">
        <f t="shared" si="15"/>
        <v>0</v>
      </c>
      <c r="CH16" s="94">
        <f t="shared" si="16"/>
        <v>0</v>
      </c>
      <c r="CI16" s="10"/>
      <c r="CJ16" s="152" t="str">
        <f t="shared" si="34"/>
        <v/>
      </c>
      <c r="CK16" s="15"/>
      <c r="CL16" s="41"/>
      <c r="CM16" s="42" t="str">
        <f t="shared" si="39"/>
        <v/>
      </c>
      <c r="CN16" s="87"/>
      <c r="CO16" s="91" t="str">
        <f>IF(ISNUMBER(CJ16)=FALSE,"",SUM(CQ16:CQ$20))</f>
        <v/>
      </c>
      <c r="CP16" s="95"/>
      <c r="CQ16" s="98" t="str">
        <f t="shared" si="28"/>
        <v/>
      </c>
      <c r="CR16" s="129" t="str">
        <f t="shared" si="17"/>
        <v/>
      </c>
      <c r="CS16" s="131" t="str">
        <f t="shared" si="18"/>
        <v/>
      </c>
      <c r="CT16" s="86">
        <f t="shared" si="19"/>
        <v>0</v>
      </c>
      <c r="CU16" s="90">
        <f t="shared" si="20"/>
        <v>0</v>
      </c>
      <c r="CV16" s="94">
        <f t="shared" si="21"/>
        <v>0</v>
      </c>
      <c r="CW16" s="34"/>
    </row>
    <row r="17" spans="1:102" ht="15" customHeight="1">
      <c r="A17" s="30"/>
      <c r="B17" s="260"/>
      <c r="C17" s="3">
        <v>12</v>
      </c>
      <c r="D17" s="101">
        <f t="shared" si="0"/>
        <v>12</v>
      </c>
      <c r="E17" s="4" t="s">
        <v>116</v>
      </c>
      <c r="F17" s="3"/>
      <c r="G17" s="117">
        <f>SUMIF($O$6:$O$28,E17,$V$6:$V$28)+SUMIF($AD$6:$AD$28,E17,$AL$6:$AL$28)+SUMIF($AT$6:$AT$28,E17,$BA$6:$BA$28)+SUMIF($BI$6:$BI$28,E17,$BO$6:$BO$28)+SUMIF($BW$6:$BW$28,E17,$CC$6:$CC$28)+SUMIF($CK$6:$CK$28,E17,$CQ$6:$CQ$28)</f>
        <v>1</v>
      </c>
      <c r="H17" s="117"/>
      <c r="I17" s="3">
        <f>SUMIF($O$6:$O$10,E17,$R$6:$R$10)+SUMIF($AD$6:$AD$10,E17,$AH$6:$AH$10)+SUMIF($AT$6:$AT$10,E17,$AW$6:$AW$10)+SUMIF($BI$6:$BI$10,E17,$BK$6:$BK$10)+SUMIF($BW$6:$BW$10,E17,$BY$6:$BY$10)+SUMIF($CK$6:$CK$10,E17,$CM$6:$CM$10)</f>
        <v>2</v>
      </c>
      <c r="J17" s="122">
        <f>SUMIF($O$6:$O$28,E17,$S$6:$S$28)+SUMIF($AD$6:$AD$28,E17,$AI$6:$AI$28)+SUMIF($AT$6:$AT$28,E17,$AX$6:$AX$28)+SUMIF($BI$6:$BI$28,E17,$BL$6:$BL$28)+SUMIF($BW$6:$BW$28,E17,$BZ$6:$BZ$28)+SUMIF($CK$6:$CK$28,E17,$CN$6:$CN$28)</f>
        <v>0</v>
      </c>
      <c r="K17" s="124">
        <f>SUMIF($O$6:$O$28,E17,$T$6:$T$28)+SUMIF($AD$6:$AD$28,E17,$AJ$6:$AJ$28)+SUMIF($AT$6:$AT$28,E17,$AY$6:$AY$28)+SUMIF($BI$6:$BI$28,E17,$BM$6:$BM$28)+SUMIF($BW$6:$BW$28,E17,$CA$6:$CA$28)+SUMIF($CK$6:$CK$28,E17,$CO$6:$CO$28)</f>
        <v>0</v>
      </c>
      <c r="L17" s="126">
        <f>SUMIF($O$6:$O$28,E17,$U$6:$U$28)+SUMIF($AD$6:$AD$28,E17,$AK$6:$AK$28)+SUMIF($AT$6:$AT$28,E17,$AZ$6:$AZ$28)+SUMIF($BI$6:$BI$28,E17,$BN$6:$BN$28)+SUMIF($BW$6:$BW$28,E17,$CB$6:$CB$28)+SUMIF($CK$6:$CK$28,E17,$CP$6:$CP$28)</f>
        <v>0</v>
      </c>
      <c r="M17" s="32"/>
      <c r="N17" s="135" t="str">
        <f t="shared" si="22"/>
        <v/>
      </c>
      <c r="O17" s="63"/>
      <c r="P17" s="231"/>
      <c r="Q17" s="64"/>
      <c r="R17" s="45" t="str">
        <f t="shared" si="35"/>
        <v/>
      </c>
      <c r="S17" s="87"/>
      <c r="T17" s="91" t="str">
        <f>IF(ISNUMBER(N17)=FALSE,"",SUM(V17:$V$20))</f>
        <v/>
      </c>
      <c r="U17" s="95"/>
      <c r="V17" s="98" t="str">
        <f t="shared" si="23"/>
        <v/>
      </c>
      <c r="W17" s="128" t="str">
        <f t="shared" si="29"/>
        <v/>
      </c>
      <c r="X17" s="61" t="str">
        <f t="shared" si="30"/>
        <v/>
      </c>
      <c r="Y17" s="86">
        <f t="shared" si="1"/>
        <v>0</v>
      </c>
      <c r="Z17" s="90">
        <f t="shared" si="2"/>
        <v>0</v>
      </c>
      <c r="AA17" s="94">
        <f t="shared" si="3"/>
        <v>0</v>
      </c>
      <c r="AB17" s="34"/>
      <c r="AC17" s="143" t="str">
        <f t="shared" si="24"/>
        <v/>
      </c>
      <c r="AD17" s="68"/>
      <c r="AE17" s="41"/>
      <c r="AF17" s="41"/>
      <c r="AG17" s="41"/>
      <c r="AH17" s="42" t="str">
        <f t="shared" si="36"/>
        <v/>
      </c>
      <c r="AI17" s="87"/>
      <c r="AJ17" s="91" t="str">
        <f>IF(ISNUMBER(AC17)=FALSE,"",SUM(AL17:AL$20))</f>
        <v/>
      </c>
      <c r="AK17" s="95"/>
      <c r="AL17" s="98" t="str">
        <f t="shared" si="25"/>
        <v/>
      </c>
      <c r="AM17" s="129" t="str">
        <f t="shared" si="45"/>
        <v/>
      </c>
      <c r="AN17" s="131" t="str">
        <f t="shared" si="46"/>
        <v/>
      </c>
      <c r="AO17" s="86">
        <f t="shared" si="4"/>
        <v>0</v>
      </c>
      <c r="AP17" s="90">
        <f t="shared" si="5"/>
        <v>0</v>
      </c>
      <c r="AQ17" s="94">
        <f t="shared" si="6"/>
        <v>0</v>
      </c>
      <c r="AR17" s="34"/>
      <c r="AS17" s="148">
        <f t="shared" si="31"/>
        <v>12</v>
      </c>
      <c r="AT17" s="63" t="s">
        <v>75</v>
      </c>
      <c r="AU17" s="63">
        <v>325</v>
      </c>
      <c r="AV17" s="63" t="s">
        <v>48</v>
      </c>
      <c r="AW17" s="45"/>
      <c r="AX17" s="87"/>
      <c r="AY17" s="91"/>
      <c r="AZ17" s="95"/>
      <c r="BA17" s="98"/>
      <c r="BB17" s="128"/>
      <c r="BC17" s="61"/>
      <c r="BD17" s="86">
        <f t="shared" si="7"/>
        <v>0</v>
      </c>
      <c r="BE17" s="90">
        <f t="shared" si="8"/>
        <v>0</v>
      </c>
      <c r="BF17" s="94">
        <f t="shared" si="9"/>
        <v>0</v>
      </c>
      <c r="BG17" s="34"/>
      <c r="BH17" s="143" t="str">
        <f t="shared" si="26"/>
        <v/>
      </c>
      <c r="BI17" s="15"/>
      <c r="BJ17" s="41"/>
      <c r="BK17" s="42" t="str">
        <f t="shared" si="38"/>
        <v/>
      </c>
      <c r="BL17" s="87"/>
      <c r="BM17" s="91" t="str">
        <f>IF(ISNUMBER(BH17)=FALSE,"",SUM(BO17:BO$20))</f>
        <v/>
      </c>
      <c r="BN17" s="95"/>
      <c r="BO17" s="98" t="str">
        <f t="shared" si="27"/>
        <v/>
      </c>
      <c r="BP17" s="129" t="str">
        <f t="shared" si="10"/>
        <v/>
      </c>
      <c r="BQ17" s="131" t="str">
        <f t="shared" si="47"/>
        <v/>
      </c>
      <c r="BR17" s="86">
        <f t="shared" si="11"/>
        <v>0</v>
      </c>
      <c r="BS17" s="90">
        <f t="shared" si="12"/>
        <v>0</v>
      </c>
      <c r="BT17" s="94">
        <f t="shared" si="13"/>
        <v>0</v>
      </c>
      <c r="BU17" s="34"/>
      <c r="BV17" s="148" t="str">
        <f t="shared" si="40"/>
        <v/>
      </c>
      <c r="BW17" s="63"/>
      <c r="BX17" s="64"/>
      <c r="BY17" s="45" t="str">
        <f t="shared" si="41"/>
        <v/>
      </c>
      <c r="BZ17" s="87"/>
      <c r="CA17" s="91" t="str">
        <f>IF(ISNUMBER(BV17)=FALSE,"",SUM(CC17:CC$20))</f>
        <v/>
      </c>
      <c r="CB17" s="95"/>
      <c r="CC17" s="98" t="str">
        <f t="shared" si="42"/>
        <v/>
      </c>
      <c r="CD17" s="128" t="str">
        <f t="shared" si="43"/>
        <v/>
      </c>
      <c r="CE17" s="61" t="str">
        <f t="shared" si="44"/>
        <v/>
      </c>
      <c r="CF17" s="86">
        <f t="shared" si="14"/>
        <v>0</v>
      </c>
      <c r="CG17" s="90">
        <f t="shared" si="15"/>
        <v>0</v>
      </c>
      <c r="CH17" s="94">
        <f t="shared" si="16"/>
        <v>0</v>
      </c>
      <c r="CI17" s="10"/>
      <c r="CJ17" s="152" t="str">
        <f t="shared" si="34"/>
        <v/>
      </c>
      <c r="CK17" s="15"/>
      <c r="CL17" s="41"/>
      <c r="CM17" s="42" t="str">
        <f t="shared" si="39"/>
        <v/>
      </c>
      <c r="CN17" s="87"/>
      <c r="CO17" s="91" t="str">
        <f>IF(ISNUMBER(CJ17)=FALSE,"",SUM(CQ17:CQ$20))</f>
        <v/>
      </c>
      <c r="CP17" s="95"/>
      <c r="CQ17" s="98" t="str">
        <f t="shared" si="28"/>
        <v/>
      </c>
      <c r="CR17" s="129" t="str">
        <f t="shared" si="17"/>
        <v/>
      </c>
      <c r="CS17" s="131" t="str">
        <f t="shared" si="18"/>
        <v/>
      </c>
      <c r="CT17" s="86">
        <f t="shared" si="19"/>
        <v>0</v>
      </c>
      <c r="CU17" s="90">
        <f t="shared" si="20"/>
        <v>0</v>
      </c>
      <c r="CV17" s="94">
        <f t="shared" si="21"/>
        <v>0</v>
      </c>
      <c r="CW17" s="34"/>
    </row>
    <row r="18" spans="1:102" ht="15" customHeight="1">
      <c r="A18" s="30"/>
      <c r="B18" s="260"/>
      <c r="C18" s="3">
        <v>13</v>
      </c>
      <c r="D18" s="101">
        <f t="shared" si="0"/>
        <v>13</v>
      </c>
      <c r="E18" s="4" t="s">
        <v>137</v>
      </c>
      <c r="F18" s="3">
        <v>1971</v>
      </c>
      <c r="G18" s="117">
        <f>SUMIF($O$6:$O$28,E18,$V$6:$V$28)+SUMIF($AD$6:$AD$28,E18,$AL$6:$AL$28)+SUMIF($AT$6:$AT$28,E18,$BA$6:$BA$28)+SUMIF($BI$6:$BI$28,E18,$BO$6:$BO$28)+SUMIF($BW$6:$BW$28,E18,$CC$6:$CC$28)+SUMIF($CK$6:$CK$28,E18,$CQ$6:$CQ$28)</f>
        <v>1</v>
      </c>
      <c r="H18" s="117"/>
      <c r="I18" s="3">
        <f>SUMIF($O$6:$O$10,E18,$R$6:$R$10)+SUMIF($AD$6:$AD$10,E18,$AH$6:$AH$10)+SUMIF($AT$6:$AT$10,E18,$AW$6:$AW$10)+SUMIF($BI$6:$BI$10,E18,$BK$6:$BK$10)+SUMIF($BW$6:$BW$10,E18,$BY$6:$BY$10)+SUMIF($CK$6:$CK$10,E18,$CM$6:$CM$10)</f>
        <v>1.5</v>
      </c>
      <c r="J18" s="122">
        <f>SUMIF($O$6:$O$28,E18,$S$6:$S$28)+SUMIF($AD$6:$AD$28,E18,$AI$6:$AI$28)+SUMIF($AT$6:$AT$28,E18,$AX$6:$AX$28)+SUMIF($BI$6:$BI$28,E18,$BL$6:$BL$28)+SUMIF($BW$6:$BW$28,E18,$BZ$6:$BZ$28)+SUMIF($CK$6:$CK$28,E18,$CN$6:$CN$28)</f>
        <v>0</v>
      </c>
      <c r="K18" s="124">
        <f>SUMIF($O$6:$O$28,E18,$T$6:$T$28)+SUMIF($AD$6:$AD$28,E18,$AJ$6:$AJ$28)+SUMIF($AT$6:$AT$28,E18,$AY$6:$AY$28)+SUMIF($BI$6:$BI$28,E18,$BM$6:$BM$28)+SUMIF($BW$6:$BW$28,E18,$CA$6:$CA$28)+SUMIF($CK$6:$CK$28,E18,$CO$6:$CO$28)</f>
        <v>0</v>
      </c>
      <c r="L18" s="126">
        <f>SUMIF($O$6:$O$28,E18,$U$6:$U$28)+SUMIF($AD$6:$AD$28,E18,$AK$6:$AK$28)+SUMIF($AT$6:$AT$28,E18,$AZ$6:$AZ$28)+SUMIF($BI$6:$BI$28,E18,$BN$6:$BN$28)+SUMIF($BW$6:$BW$28,E18,$CB$6:$CB$28)+SUMIF($CK$6:$CK$28,E18,$CP$6:$CP$28)</f>
        <v>0</v>
      </c>
      <c r="M18" s="32"/>
      <c r="N18" s="135" t="str">
        <f t="shared" si="22"/>
        <v/>
      </c>
      <c r="O18" s="63"/>
      <c r="P18" s="231"/>
      <c r="Q18" s="64"/>
      <c r="R18" s="45" t="str">
        <f t="shared" si="35"/>
        <v/>
      </c>
      <c r="S18" s="87"/>
      <c r="T18" s="91" t="str">
        <f>IF(ISNUMBER(N18)=FALSE,"",SUM(V18:$V$20))</f>
        <v/>
      </c>
      <c r="U18" s="95"/>
      <c r="V18" s="98" t="str">
        <f t="shared" si="23"/>
        <v/>
      </c>
      <c r="W18" s="128" t="str">
        <f t="shared" si="29"/>
        <v/>
      </c>
      <c r="X18" s="61" t="str">
        <f t="shared" si="30"/>
        <v/>
      </c>
      <c r="Y18" s="86">
        <f t="shared" si="1"/>
        <v>0</v>
      </c>
      <c r="Z18" s="90">
        <f t="shared" si="2"/>
        <v>0</v>
      </c>
      <c r="AA18" s="94">
        <f t="shared" si="3"/>
        <v>0</v>
      </c>
      <c r="AB18" s="34"/>
      <c r="AC18" s="143" t="str">
        <f t="shared" si="24"/>
        <v/>
      </c>
      <c r="AD18" s="15"/>
      <c r="AE18" s="41"/>
      <c r="AF18" s="41"/>
      <c r="AG18" s="41"/>
      <c r="AH18" s="42" t="str">
        <f t="shared" si="36"/>
        <v/>
      </c>
      <c r="AI18" s="87"/>
      <c r="AJ18" s="91" t="str">
        <f>IF(ISNUMBER(AC18)=FALSE,"",SUM(AL18:AL$20))</f>
        <v/>
      </c>
      <c r="AK18" s="95"/>
      <c r="AL18" s="98" t="str">
        <f t="shared" si="25"/>
        <v/>
      </c>
      <c r="AM18" s="129" t="str">
        <f t="shared" si="45"/>
        <v/>
      </c>
      <c r="AN18" s="131" t="str">
        <f t="shared" si="46"/>
        <v/>
      </c>
      <c r="AO18" s="86">
        <f t="shared" si="4"/>
        <v>0</v>
      </c>
      <c r="AP18" s="90">
        <f t="shared" si="5"/>
        <v>0</v>
      </c>
      <c r="AQ18" s="94">
        <f t="shared" si="6"/>
        <v>0</v>
      </c>
      <c r="AR18" s="34"/>
      <c r="AS18" s="148">
        <f t="shared" si="31"/>
        <v>13</v>
      </c>
      <c r="AT18" s="63" t="s">
        <v>73</v>
      </c>
      <c r="AU18" s="63">
        <v>175</v>
      </c>
      <c r="AV18" s="63" t="s">
        <v>48</v>
      </c>
      <c r="AW18" s="45"/>
      <c r="AX18" s="87"/>
      <c r="AY18" s="91"/>
      <c r="AZ18" s="95"/>
      <c r="BA18" s="98"/>
      <c r="BB18" s="128"/>
      <c r="BC18" s="61"/>
      <c r="BD18" s="86">
        <f t="shared" si="7"/>
        <v>0</v>
      </c>
      <c r="BE18" s="90">
        <f t="shared" si="8"/>
        <v>0</v>
      </c>
      <c r="BF18" s="94">
        <f t="shared" si="9"/>
        <v>0</v>
      </c>
      <c r="BG18" s="34"/>
      <c r="BH18" s="143" t="str">
        <f t="shared" si="26"/>
        <v/>
      </c>
      <c r="BI18" s="15"/>
      <c r="BJ18" s="41"/>
      <c r="BK18" s="42" t="str">
        <f t="shared" si="38"/>
        <v/>
      </c>
      <c r="BL18" s="87"/>
      <c r="BM18" s="91" t="str">
        <f>IF(ISNUMBER(BH18)=FALSE,"",SUM(BO18:BO$20))</f>
        <v/>
      </c>
      <c r="BN18" s="95"/>
      <c r="BO18" s="98" t="str">
        <f t="shared" si="27"/>
        <v/>
      </c>
      <c r="BP18" s="129" t="str">
        <f t="shared" si="10"/>
        <v/>
      </c>
      <c r="BQ18" s="131" t="str">
        <f t="shared" si="47"/>
        <v/>
      </c>
      <c r="BR18" s="86">
        <f t="shared" si="11"/>
        <v>0</v>
      </c>
      <c r="BS18" s="90">
        <f t="shared" si="12"/>
        <v>0</v>
      </c>
      <c r="BT18" s="94">
        <f t="shared" si="13"/>
        <v>0</v>
      </c>
      <c r="BU18" s="34"/>
      <c r="BV18" s="148" t="str">
        <f t="shared" si="40"/>
        <v/>
      </c>
      <c r="BW18" s="63"/>
      <c r="BX18" s="64"/>
      <c r="BY18" s="45" t="str">
        <f t="shared" si="41"/>
        <v/>
      </c>
      <c r="BZ18" s="87"/>
      <c r="CA18" s="91" t="str">
        <f>IF(ISNUMBER(BV18)=FALSE,"",SUM(CC18:CC$20))</f>
        <v/>
      </c>
      <c r="CB18" s="95"/>
      <c r="CC18" s="98" t="str">
        <f t="shared" si="42"/>
        <v/>
      </c>
      <c r="CD18" s="128" t="str">
        <f t="shared" si="43"/>
        <v/>
      </c>
      <c r="CE18" s="61" t="str">
        <f t="shared" si="44"/>
        <v/>
      </c>
      <c r="CF18" s="86">
        <f t="shared" si="14"/>
        <v>0</v>
      </c>
      <c r="CG18" s="90">
        <f t="shared" si="15"/>
        <v>0</v>
      </c>
      <c r="CH18" s="94">
        <f t="shared" si="16"/>
        <v>0</v>
      </c>
      <c r="CI18" s="10"/>
      <c r="CJ18" s="152" t="str">
        <f t="shared" si="34"/>
        <v/>
      </c>
      <c r="CK18" s="15"/>
      <c r="CL18" s="41"/>
      <c r="CM18" s="42" t="str">
        <f t="shared" si="39"/>
        <v/>
      </c>
      <c r="CN18" s="87"/>
      <c r="CO18" s="91" t="str">
        <f>IF(ISNUMBER(CJ18)=FALSE,"",SUM(CQ18:CQ$20))</f>
        <v/>
      </c>
      <c r="CP18" s="95"/>
      <c r="CQ18" s="98" t="str">
        <f t="shared" si="28"/>
        <v/>
      </c>
      <c r="CR18" s="129" t="str">
        <f t="shared" si="17"/>
        <v/>
      </c>
      <c r="CS18" s="131" t="str">
        <f t="shared" si="18"/>
        <v/>
      </c>
      <c r="CT18" s="86">
        <f t="shared" si="19"/>
        <v>0</v>
      </c>
      <c r="CU18" s="90">
        <f t="shared" si="20"/>
        <v>0</v>
      </c>
      <c r="CV18" s="94">
        <f t="shared" si="21"/>
        <v>0</v>
      </c>
      <c r="CW18" s="34"/>
    </row>
    <row r="19" spans="1:102" ht="15" customHeight="1">
      <c r="A19" s="30"/>
      <c r="B19" s="260"/>
      <c r="C19" s="3">
        <v>14</v>
      </c>
      <c r="D19" s="101">
        <f t="shared" si="0"/>
        <v>14</v>
      </c>
      <c r="E19" s="4" t="s">
        <v>138</v>
      </c>
      <c r="F19" s="3">
        <v>1974</v>
      </c>
      <c r="G19" s="117">
        <f>SUMIF($O$6:$O$28,E19,$V$6:$V$28)+SUMIF($AD$6:$AD$28,E19,$AL$6:$AL$28)+SUMIF($AT$6:$AT$28,E19,$BA$6:$BA$28)+SUMIF($BI$6:$BI$28,E19,$BO$6:$BO$28)+SUMIF($BW$6:$BW$28,E19,$CC$6:$CC$28)+SUMIF($CK$6:$CK$28,E19,$CQ$6:$CQ$28)</f>
        <v>1</v>
      </c>
      <c r="H19" s="117"/>
      <c r="I19" s="3">
        <f>SUMIF($O$6:$O$10,E19,$R$6:$R$10)+SUMIF($AD$6:$AD$10,E19,$AH$6:$AH$10)+SUMIF($AT$6:$AT$10,E19,$AW$6:$AW$10)+SUMIF($BI$6:$BI$10,E19,$BK$6:$BK$10)+SUMIF($BW$6:$BW$10,E19,$BY$6:$BY$10)+SUMIF($CK$6:$CK$10,E19,$CM$6:$CM$10)</f>
        <v>1.5</v>
      </c>
      <c r="J19" s="122">
        <f>SUMIF($O$6:$O$28,E19,$S$6:$S$28)+SUMIF($AD$6:$AD$28,E19,$AI$6:$AI$28)+SUMIF($AT$6:$AT$28,E19,$AX$6:$AX$28)+SUMIF($BI$6:$BI$28,E19,$BL$6:$BL$28)+SUMIF($BW$6:$BW$28,E19,$BZ$6:$BZ$28)+SUMIF($CK$6:$CK$28,E19,$CN$6:$CN$28)</f>
        <v>0</v>
      </c>
      <c r="K19" s="124">
        <f>SUMIF($O$6:$O$28,E19,$T$6:$T$28)+SUMIF($AD$6:$AD$28,E19,$AJ$6:$AJ$28)+SUMIF($AT$6:$AT$28,E19,$AY$6:$AY$28)+SUMIF($BI$6:$BI$28,E19,$BM$6:$BM$28)+SUMIF($BW$6:$BW$28,E19,$CA$6:$CA$28)+SUMIF($CK$6:$CK$28,E19,$CO$6:$CO$28)</f>
        <v>0</v>
      </c>
      <c r="L19" s="126">
        <f>SUMIF($O$6:$O$28,E19,$U$6:$U$28)+SUMIF($AD$6:$AD$28,E19,$AK$6:$AK$28)+SUMIF($AT$6:$AT$28,E19,$AZ$6:$AZ$28)+SUMIF($BI$6:$BI$28,E19,$BN$6:$BN$28)+SUMIF($BW$6:$BW$28,E19,$CB$6:$CB$28)+SUMIF($CK$6:$CK$28,E19,$CP$6:$CP$28)</f>
        <v>0</v>
      </c>
      <c r="M19" s="32"/>
      <c r="N19" s="135" t="str">
        <f t="shared" si="22"/>
        <v/>
      </c>
      <c r="O19" s="63"/>
      <c r="P19" s="231"/>
      <c r="Q19" s="64"/>
      <c r="R19" s="45" t="str">
        <f t="shared" si="35"/>
        <v/>
      </c>
      <c r="S19" s="87"/>
      <c r="T19" s="91" t="str">
        <f>IF(ISNUMBER(N19)=FALSE,"",SUM(V19:$V$20))</f>
        <v/>
      </c>
      <c r="U19" s="95"/>
      <c r="V19" s="98" t="str">
        <f t="shared" si="23"/>
        <v/>
      </c>
      <c r="W19" s="128" t="str">
        <f t="shared" si="29"/>
        <v/>
      </c>
      <c r="X19" s="61" t="str">
        <f t="shared" si="30"/>
        <v/>
      </c>
      <c r="Y19" s="86">
        <f t="shared" si="1"/>
        <v>0</v>
      </c>
      <c r="Z19" s="90">
        <f t="shared" si="2"/>
        <v>0</v>
      </c>
      <c r="AA19" s="94">
        <f t="shared" si="3"/>
        <v>0</v>
      </c>
      <c r="AB19" s="34"/>
      <c r="AC19" s="143" t="str">
        <f t="shared" si="24"/>
        <v/>
      </c>
      <c r="AD19" s="15"/>
      <c r="AE19" s="41"/>
      <c r="AF19" s="41"/>
      <c r="AG19" s="41"/>
      <c r="AH19" s="42" t="str">
        <f t="shared" si="36"/>
        <v/>
      </c>
      <c r="AI19" s="87"/>
      <c r="AJ19" s="91" t="str">
        <f>IF(ISNUMBER(AC19)=FALSE,"",SUM(AL19:AL$20))</f>
        <v/>
      </c>
      <c r="AK19" s="95"/>
      <c r="AL19" s="98" t="str">
        <f t="shared" si="25"/>
        <v/>
      </c>
      <c r="AM19" s="129" t="str">
        <f t="shared" si="45"/>
        <v/>
      </c>
      <c r="AN19" s="131" t="str">
        <f t="shared" si="46"/>
        <v/>
      </c>
      <c r="AO19" s="86">
        <f t="shared" si="4"/>
        <v>0</v>
      </c>
      <c r="AP19" s="90">
        <f t="shared" si="5"/>
        <v>0</v>
      </c>
      <c r="AQ19" s="94">
        <f t="shared" si="6"/>
        <v>0</v>
      </c>
      <c r="AR19" s="34"/>
      <c r="AS19" s="148">
        <f t="shared" si="31"/>
        <v>14</v>
      </c>
      <c r="AT19" s="63" t="s">
        <v>74</v>
      </c>
      <c r="AU19" s="63">
        <v>150</v>
      </c>
      <c r="AV19" s="63" t="s">
        <v>48</v>
      </c>
      <c r="AW19" s="45"/>
      <c r="AX19" s="87"/>
      <c r="AY19" s="91"/>
      <c r="AZ19" s="95"/>
      <c r="BA19" s="98"/>
      <c r="BB19" s="128"/>
      <c r="BC19" s="61"/>
      <c r="BD19" s="86">
        <f t="shared" si="7"/>
        <v>0</v>
      </c>
      <c r="BE19" s="90">
        <f t="shared" si="8"/>
        <v>0</v>
      </c>
      <c r="BF19" s="94">
        <f t="shared" si="9"/>
        <v>0</v>
      </c>
      <c r="BG19" s="34"/>
      <c r="BH19" s="143" t="str">
        <f t="shared" si="26"/>
        <v/>
      </c>
      <c r="BI19" s="15"/>
      <c r="BJ19" s="41"/>
      <c r="BK19" s="42" t="str">
        <f t="shared" si="38"/>
        <v/>
      </c>
      <c r="BL19" s="87"/>
      <c r="BM19" s="91" t="str">
        <f>IF(ISNUMBER(BH19)=FALSE,"",SUM(BO19:BO$20))</f>
        <v/>
      </c>
      <c r="BN19" s="95"/>
      <c r="BO19" s="98" t="str">
        <f t="shared" si="27"/>
        <v/>
      </c>
      <c r="BP19" s="129" t="str">
        <f t="shared" si="10"/>
        <v/>
      </c>
      <c r="BQ19" s="131" t="str">
        <f t="shared" si="47"/>
        <v/>
      </c>
      <c r="BR19" s="86">
        <f t="shared" si="11"/>
        <v>0</v>
      </c>
      <c r="BS19" s="90">
        <f t="shared" si="12"/>
        <v>0</v>
      </c>
      <c r="BT19" s="94">
        <f t="shared" si="13"/>
        <v>0</v>
      </c>
      <c r="BU19" s="34"/>
      <c r="BV19" s="148" t="str">
        <f t="shared" si="40"/>
        <v/>
      </c>
      <c r="BW19" s="63"/>
      <c r="BX19" s="64"/>
      <c r="BY19" s="45" t="str">
        <f t="shared" si="41"/>
        <v/>
      </c>
      <c r="BZ19" s="87"/>
      <c r="CA19" s="91" t="str">
        <f>IF(ISNUMBER(BV19)=FALSE,"",SUM(CC19:CC$20))</f>
        <v/>
      </c>
      <c r="CB19" s="95"/>
      <c r="CC19" s="98" t="str">
        <f t="shared" si="42"/>
        <v/>
      </c>
      <c r="CD19" s="128" t="str">
        <f t="shared" si="43"/>
        <v/>
      </c>
      <c r="CE19" s="61" t="str">
        <f t="shared" si="44"/>
        <v/>
      </c>
      <c r="CF19" s="86">
        <f t="shared" si="14"/>
        <v>0</v>
      </c>
      <c r="CG19" s="90">
        <f t="shared" si="15"/>
        <v>0</v>
      </c>
      <c r="CH19" s="94">
        <f t="shared" si="16"/>
        <v>0</v>
      </c>
      <c r="CI19" s="10"/>
      <c r="CJ19" s="152" t="str">
        <f t="shared" si="34"/>
        <v/>
      </c>
      <c r="CK19" s="15"/>
      <c r="CL19" s="41"/>
      <c r="CM19" s="42" t="str">
        <f t="shared" si="39"/>
        <v/>
      </c>
      <c r="CN19" s="87"/>
      <c r="CO19" s="91" t="str">
        <f>IF(ISNUMBER(CJ19)=FALSE,"",SUM(CQ19:CQ$20))</f>
        <v/>
      </c>
      <c r="CP19" s="95"/>
      <c r="CQ19" s="98" t="str">
        <f t="shared" si="28"/>
        <v/>
      </c>
      <c r="CR19" s="129" t="str">
        <f t="shared" si="17"/>
        <v/>
      </c>
      <c r="CS19" s="131" t="str">
        <f t="shared" si="18"/>
        <v/>
      </c>
      <c r="CT19" s="86">
        <f t="shared" si="19"/>
        <v>0</v>
      </c>
      <c r="CU19" s="90">
        <f t="shared" si="20"/>
        <v>0</v>
      </c>
      <c r="CV19" s="94">
        <f t="shared" si="21"/>
        <v>0</v>
      </c>
      <c r="CW19" s="34"/>
    </row>
    <row r="20" spans="1:102" ht="15" customHeight="1">
      <c r="A20" s="30"/>
      <c r="B20" s="260"/>
      <c r="C20" s="3">
        <v>15</v>
      </c>
      <c r="D20" s="101">
        <f t="shared" si="0"/>
        <v>15</v>
      </c>
      <c r="E20" s="4" t="s">
        <v>43</v>
      </c>
      <c r="F20" s="3">
        <v>1970</v>
      </c>
      <c r="G20" s="117">
        <f>SUMIF($O$6:$O$28,E20,$V$6:$V$28)+SUMIF($AD$6:$AD$28,E20,$AL$6:$AL$28)+SUMIF($AT$6:$AT$28,E20,$BA$6:$BA$28)+SUMIF($BI$6:$BI$28,E20,$BO$6:$BO$28)+SUMIF($BW$6:$BW$28,E20,$CC$6:$CC$28)+SUMIF($CK$6:$CK$28,E20,$CQ$6:$CQ$28)</f>
        <v>1</v>
      </c>
      <c r="H20" s="117"/>
      <c r="I20" s="3">
        <f>SUMIF($O$6:$O$10,E20,$R$6:$R$10)+SUMIF($AD$6:$AD$10,E20,$AH$6:$AH$10)+SUMIF($AT$6:$AT$10,E20,$AW$6:$AW$10)+SUMIF($BI$6:$BI$10,E20,$BK$6:$BK$10)+SUMIF($BW$6:$BW$10,E20,$BY$6:$BY$10)+SUMIF($CK$6:$CK$10,E20,$CM$6:$CM$10)</f>
        <v>0</v>
      </c>
      <c r="J20" s="122">
        <f>SUMIF($O$6:$O$28,E20,$S$6:$S$28)+SUMIF($AD$6:$AD$28,E20,$AI$6:$AI$28)+SUMIF($AT$6:$AT$28,E20,$AX$6:$AX$28)+SUMIF($BI$6:$BI$28,E20,$BL$6:$BL$28)+SUMIF($BW$6:$BW$28,E20,$BZ$6:$BZ$28)+SUMIF($CK$6:$CK$28,E20,$CN$6:$CN$28)</f>
        <v>5</v>
      </c>
      <c r="K20" s="124">
        <f>SUMIF($O$6:$O$28,E20,$T$6:$T$28)+SUMIF($AD$6:$AD$28,E20,$AJ$6:$AJ$28)+SUMIF($AT$6:$AT$28,E20,$AY$6:$AY$28)+SUMIF($BI$6:$BI$28,E20,$BM$6:$BM$28)+SUMIF($BW$6:$BW$28,E20,$CA$6:$CA$28)+SUMIF($CK$6:$CK$28,E20,$CO$6:$CO$28)</f>
        <v>0</v>
      </c>
      <c r="L20" s="126">
        <f>SUMIF($O$6:$O$28,E20,$U$6:$U$28)+SUMIF($AD$6:$AD$28,E20,$AK$6:$AK$28)+SUMIF($AT$6:$AT$28,E20,$AZ$6:$AZ$28)+SUMIF($BI$6:$BI$28,E20,$BN$6:$BN$28)+SUMIF($BW$6:$BW$28,E20,$CB$6:$CB$28)+SUMIF($CK$6:$CK$28,E20,$CP$6:$CP$28)</f>
        <v>0</v>
      </c>
      <c r="M20" s="32"/>
      <c r="N20" s="135" t="str">
        <f t="shared" si="22"/>
        <v/>
      </c>
      <c r="O20" s="63"/>
      <c r="P20" s="231"/>
      <c r="Q20" s="64"/>
      <c r="R20" s="45" t="str">
        <f t="shared" si="35"/>
        <v/>
      </c>
      <c r="S20" s="87"/>
      <c r="T20" s="91" t="str">
        <f>IF(ISNUMBER(N20)=FALSE,"",SUM(V20:$V$20))</f>
        <v/>
      </c>
      <c r="U20" s="95"/>
      <c r="V20" s="98" t="str">
        <f t="shared" si="23"/>
        <v/>
      </c>
      <c r="W20" s="128" t="str">
        <f t="shared" si="29"/>
        <v/>
      </c>
      <c r="X20" s="61" t="str">
        <f t="shared" si="30"/>
        <v/>
      </c>
      <c r="Y20" s="86">
        <f t="shared" si="1"/>
        <v>0</v>
      </c>
      <c r="Z20" s="90">
        <f t="shared" si="2"/>
        <v>0</v>
      </c>
      <c r="AA20" s="94">
        <f t="shared" si="3"/>
        <v>0</v>
      </c>
      <c r="AB20" s="34"/>
      <c r="AC20" s="143" t="str">
        <f t="shared" si="24"/>
        <v/>
      </c>
      <c r="AD20" s="15"/>
      <c r="AE20" s="41"/>
      <c r="AF20" s="41"/>
      <c r="AG20" s="41"/>
      <c r="AH20" s="42" t="str">
        <f t="shared" si="36"/>
        <v/>
      </c>
      <c r="AI20" s="87"/>
      <c r="AJ20" s="91" t="str">
        <f>IF(ISNUMBER(AC20)=FALSE,"",SUM(AL20:AL$20))</f>
        <v/>
      </c>
      <c r="AK20" s="95"/>
      <c r="AL20" s="98" t="str">
        <f t="shared" si="25"/>
        <v/>
      </c>
      <c r="AM20" s="129" t="str">
        <f t="shared" si="45"/>
        <v/>
      </c>
      <c r="AN20" s="131" t="str">
        <f t="shared" si="46"/>
        <v/>
      </c>
      <c r="AO20" s="86">
        <f t="shared" si="4"/>
        <v>0</v>
      </c>
      <c r="AP20" s="90">
        <f t="shared" si="5"/>
        <v>0</v>
      </c>
      <c r="AQ20" s="94">
        <f t="shared" si="6"/>
        <v>0</v>
      </c>
      <c r="AR20" s="34"/>
      <c r="AS20" s="148" t="str">
        <f t="shared" si="31"/>
        <v/>
      </c>
      <c r="AT20" s="63"/>
      <c r="AU20" s="63"/>
      <c r="AV20" s="64"/>
      <c r="AW20" s="45" t="str">
        <f t="shared" si="37"/>
        <v/>
      </c>
      <c r="AX20" s="87"/>
      <c r="AY20" s="91" t="str">
        <f>IF(ISNUMBER(AS20)=FALSE,"",SUM(BA20:BA$20))</f>
        <v/>
      </c>
      <c r="AZ20" s="95"/>
      <c r="BA20" s="98" t="str">
        <f t="shared" si="32"/>
        <v/>
      </c>
      <c r="BB20" s="128" t="str">
        <f t="shared" ref="BB20:BB28" si="48">IF(ISNUMBER(AS20)=FALSE,"",SUMIF($E$6:$E$28,AT20,$D$6:$D$28))</f>
        <v/>
      </c>
      <c r="BC20" s="61" t="str">
        <f t="shared" ref="BC20:BC28" si="49">IF(ISNUMBER(AS20)=FALSE,"",SUMIF($E$6:$E$28,AT20,$I$6:$I$28))</f>
        <v/>
      </c>
      <c r="BD20" s="86">
        <f t="shared" si="7"/>
        <v>0</v>
      </c>
      <c r="BE20" s="90">
        <f t="shared" si="8"/>
        <v>0</v>
      </c>
      <c r="BF20" s="94">
        <f t="shared" si="9"/>
        <v>0</v>
      </c>
      <c r="BG20" s="34"/>
      <c r="BH20" s="143" t="str">
        <f t="shared" si="26"/>
        <v/>
      </c>
      <c r="BI20" s="15"/>
      <c r="BJ20" s="41"/>
      <c r="BK20" s="42" t="str">
        <f t="shared" si="38"/>
        <v/>
      </c>
      <c r="BL20" s="87"/>
      <c r="BM20" s="91" t="str">
        <f>IF(ISNUMBER(BH20)=FALSE,"",SUM(BO20:BO$20))</f>
        <v/>
      </c>
      <c r="BN20" s="95"/>
      <c r="BO20" s="98" t="str">
        <f t="shared" si="27"/>
        <v/>
      </c>
      <c r="BP20" s="129" t="str">
        <f t="shared" si="10"/>
        <v/>
      </c>
      <c r="BQ20" s="131" t="str">
        <f t="shared" si="47"/>
        <v/>
      </c>
      <c r="BR20" s="86">
        <f t="shared" si="11"/>
        <v>0</v>
      </c>
      <c r="BS20" s="90">
        <f t="shared" si="12"/>
        <v>0</v>
      </c>
      <c r="BT20" s="94">
        <f t="shared" si="13"/>
        <v>0</v>
      </c>
      <c r="BU20" s="34"/>
      <c r="BV20" s="148" t="str">
        <f t="shared" si="40"/>
        <v/>
      </c>
      <c r="BW20" s="63"/>
      <c r="BX20" s="64"/>
      <c r="BY20" s="45" t="str">
        <f t="shared" si="41"/>
        <v/>
      </c>
      <c r="BZ20" s="87"/>
      <c r="CA20" s="91" t="str">
        <f>IF(ISNUMBER(BV20)=FALSE,"",SUM(CC20:CC$20))</f>
        <v/>
      </c>
      <c r="CB20" s="95"/>
      <c r="CC20" s="98" t="str">
        <f t="shared" si="42"/>
        <v/>
      </c>
      <c r="CD20" s="128" t="str">
        <f t="shared" si="43"/>
        <v/>
      </c>
      <c r="CE20" s="61" t="str">
        <f t="shared" si="44"/>
        <v/>
      </c>
      <c r="CF20" s="86">
        <f t="shared" si="14"/>
        <v>0</v>
      </c>
      <c r="CG20" s="90">
        <f t="shared" si="15"/>
        <v>0</v>
      </c>
      <c r="CH20" s="94">
        <f t="shared" si="16"/>
        <v>0</v>
      </c>
      <c r="CI20" s="10"/>
      <c r="CJ20" s="152" t="str">
        <f t="shared" si="34"/>
        <v/>
      </c>
      <c r="CK20" s="15"/>
      <c r="CL20" s="41"/>
      <c r="CM20" s="42" t="str">
        <f t="shared" si="39"/>
        <v/>
      </c>
      <c r="CN20" s="87"/>
      <c r="CO20" s="91" t="str">
        <f>IF(ISNUMBER(CJ20)=FALSE,"",SUM(CQ20:CQ$20))</f>
        <v/>
      </c>
      <c r="CP20" s="95"/>
      <c r="CQ20" s="98" t="str">
        <f t="shared" si="28"/>
        <v/>
      </c>
      <c r="CR20" s="129" t="str">
        <f t="shared" si="17"/>
        <v/>
      </c>
      <c r="CS20" s="131" t="str">
        <f t="shared" si="18"/>
        <v/>
      </c>
      <c r="CT20" s="86">
        <f t="shared" si="19"/>
        <v>0</v>
      </c>
      <c r="CU20" s="90">
        <f t="shared" si="20"/>
        <v>0</v>
      </c>
      <c r="CV20" s="94">
        <f t="shared" si="21"/>
        <v>0</v>
      </c>
      <c r="CW20" s="34"/>
    </row>
    <row r="21" spans="1:102" ht="15" customHeight="1">
      <c r="A21" s="30"/>
      <c r="B21" s="260"/>
      <c r="C21" s="3">
        <v>16</v>
      </c>
      <c r="D21" s="101">
        <f t="shared" si="0"/>
        <v>16</v>
      </c>
      <c r="E21" s="4" t="s">
        <v>68</v>
      </c>
      <c r="F21" s="3">
        <v>1979</v>
      </c>
      <c r="G21" s="117">
        <f>SUMIF($O$6:$O$28,E21,$V$6:$V$28)+SUMIF($AD$6:$AD$28,E21,$AL$6:$AL$28)+SUMIF($AT$6:$AT$28,E21,$BA$6:$BA$28)+SUMIF($BI$6:$BI$28,E21,$BO$6:$BO$28)+SUMIF($BW$6:$BW$28,E21,$CC$6:$CC$28)+SUMIF($CK$6:$CK$28,E21,$CQ$6:$CQ$28)</f>
        <v>1</v>
      </c>
      <c r="H21" s="117"/>
      <c r="I21" s="3">
        <f>SUMIF($O$6:$O$10,E21,$R$6:$R$10)+SUMIF($AD$6:$AD$10,E21,$AH$6:$AH$10)+SUMIF($AT$6:$AT$10,E21,$AW$6:$AW$10)+SUMIF($BI$6:$BI$10,E21,$BK$6:$BK$10)+SUMIF($BW$6:$BW$10,E21,$BY$6:$BY$10)+SUMIF($CK$6:$CK$10,E21,$CM$6:$CM$10)</f>
        <v>0</v>
      </c>
      <c r="J21" s="122">
        <f>SUMIF($O$6:$O$28,E21,$S$6:$S$28)+SUMIF($AD$6:$AD$28,E21,$AI$6:$AI$28)+SUMIF($AT$6:$AT$28,E21,$AX$6:$AX$28)+SUMIF($BI$6:$BI$28,E21,$BL$6:$BL$28)+SUMIF($BW$6:$BW$28,E21,$BZ$6:$BZ$28)+SUMIF($CK$6:$CK$28,E21,$CN$6:$CN$28)</f>
        <v>4</v>
      </c>
      <c r="K21" s="124">
        <f>SUMIF($O$6:$O$28,E21,$T$6:$T$28)+SUMIF($AD$6:$AD$28,E21,$AJ$6:$AJ$28)+SUMIF($AT$6:$AT$28,E21,$AY$6:$AY$28)+SUMIF($BI$6:$BI$28,E21,$BM$6:$BM$28)+SUMIF($BW$6:$BW$28,E21,$CA$6:$CA$28)+SUMIF($CK$6:$CK$28,E21,$CO$6:$CO$28)</f>
        <v>0</v>
      </c>
      <c r="L21" s="126">
        <f>SUMIF($O$6:$O$28,E21,$U$6:$U$28)+SUMIF($AD$6:$AD$28,E21,$AK$6:$AK$28)+SUMIF($AT$6:$AT$28,E21,$AZ$6:$AZ$28)+SUMIF($BI$6:$BI$28,E21,$BN$6:$BN$28)+SUMIF($BW$6:$BW$28,E21,$CB$6:$CB$28)+SUMIF($CK$6:$CK$28,E21,$CP$6:$CP$28)</f>
        <v>0</v>
      </c>
      <c r="M21" s="32"/>
      <c r="N21" s="135" t="str">
        <f t="shared" si="22"/>
        <v/>
      </c>
      <c r="O21" s="63"/>
      <c r="P21" s="231"/>
      <c r="Q21" s="64"/>
      <c r="R21" s="44" t="str">
        <f t="shared" si="35"/>
        <v/>
      </c>
      <c r="S21" s="87"/>
      <c r="T21" s="91"/>
      <c r="U21" s="95" t="str">
        <f>IF(ISNUMBER(N21)=FALSE,"",SUM(V21:$V$28))</f>
        <v/>
      </c>
      <c r="V21" s="98" t="str">
        <f t="shared" si="23"/>
        <v/>
      </c>
      <c r="W21" s="128" t="str">
        <f t="shared" si="29"/>
        <v/>
      </c>
      <c r="X21" s="61" t="str">
        <f t="shared" si="30"/>
        <v/>
      </c>
      <c r="Y21" s="86">
        <f t="shared" si="1"/>
        <v>0</v>
      </c>
      <c r="Z21" s="90">
        <f t="shared" si="2"/>
        <v>0</v>
      </c>
      <c r="AA21" s="94">
        <f t="shared" si="3"/>
        <v>0</v>
      </c>
      <c r="AB21" s="34"/>
      <c r="AC21" s="143" t="str">
        <f t="shared" si="24"/>
        <v/>
      </c>
      <c r="AD21" s="15"/>
      <c r="AE21" s="41"/>
      <c r="AF21" s="41"/>
      <c r="AG21" s="41"/>
      <c r="AH21" s="26" t="str">
        <f t="shared" si="36"/>
        <v/>
      </c>
      <c r="AI21" s="87"/>
      <c r="AJ21" s="91"/>
      <c r="AK21" s="95" t="str">
        <f>IF(ISNUMBER(AC21)=FALSE,"",SUM(AL21:AL$28))</f>
        <v/>
      </c>
      <c r="AL21" s="98" t="str">
        <f t="shared" si="25"/>
        <v/>
      </c>
      <c r="AM21" s="129" t="str">
        <f t="shared" si="45"/>
        <v/>
      </c>
      <c r="AN21" s="131" t="str">
        <f t="shared" si="46"/>
        <v/>
      </c>
      <c r="AO21" s="86">
        <f t="shared" si="4"/>
        <v>0</v>
      </c>
      <c r="AP21" s="90">
        <f t="shared" si="5"/>
        <v>0</v>
      </c>
      <c r="AQ21" s="94">
        <f t="shared" si="6"/>
        <v>0</v>
      </c>
      <c r="AR21" s="34"/>
      <c r="AS21" s="148" t="str">
        <f t="shared" si="31"/>
        <v/>
      </c>
      <c r="AT21" s="63"/>
      <c r="AU21" s="63"/>
      <c r="AV21" s="63"/>
      <c r="AW21" s="44" t="str">
        <f t="shared" si="37"/>
        <v/>
      </c>
      <c r="AX21" s="87"/>
      <c r="AY21" s="91"/>
      <c r="AZ21" s="95" t="str">
        <f>IF(ISNUMBER(AS21)=FALSE,"",SUM(BA21:BA$28))</f>
        <v/>
      </c>
      <c r="BA21" s="98" t="str">
        <f t="shared" si="32"/>
        <v/>
      </c>
      <c r="BB21" s="128" t="str">
        <f t="shared" si="48"/>
        <v/>
      </c>
      <c r="BC21" s="61" t="str">
        <f t="shared" si="49"/>
        <v/>
      </c>
      <c r="BD21" s="86">
        <f t="shared" si="7"/>
        <v>0</v>
      </c>
      <c r="BE21" s="90">
        <f t="shared" si="8"/>
        <v>0</v>
      </c>
      <c r="BF21" s="94">
        <f t="shared" si="9"/>
        <v>0</v>
      </c>
      <c r="BG21" s="34"/>
      <c r="BH21" s="143" t="str">
        <f t="shared" si="26"/>
        <v/>
      </c>
      <c r="BI21" s="15"/>
      <c r="BJ21" s="41"/>
      <c r="BK21" s="26" t="str">
        <f t="shared" si="38"/>
        <v/>
      </c>
      <c r="BL21" s="87"/>
      <c r="BM21" s="91"/>
      <c r="BN21" s="95" t="str">
        <f>IF(ISNUMBER(BH21)=FALSE,"",SUM(BO21:BO$28))</f>
        <v/>
      </c>
      <c r="BO21" s="98" t="str">
        <f t="shared" si="27"/>
        <v/>
      </c>
      <c r="BP21" s="129" t="str">
        <f t="shared" si="10"/>
        <v/>
      </c>
      <c r="BQ21" s="131" t="str">
        <f t="shared" si="47"/>
        <v/>
      </c>
      <c r="BR21" s="86">
        <f t="shared" si="11"/>
        <v>0</v>
      </c>
      <c r="BS21" s="90">
        <f t="shared" si="12"/>
        <v>0</v>
      </c>
      <c r="BT21" s="94">
        <f t="shared" si="13"/>
        <v>0</v>
      </c>
      <c r="BU21" s="34"/>
      <c r="BV21" s="148" t="str">
        <f t="shared" si="40"/>
        <v/>
      </c>
      <c r="BW21" s="63"/>
      <c r="BX21" s="64"/>
      <c r="BY21" s="44" t="str">
        <f t="shared" si="41"/>
        <v/>
      </c>
      <c r="BZ21" s="87"/>
      <c r="CA21" s="91"/>
      <c r="CB21" s="95" t="str">
        <f>IF(ISNUMBER(BV21)=FALSE,"",SUM(CC21:CC$28))</f>
        <v/>
      </c>
      <c r="CC21" s="98" t="str">
        <f t="shared" si="42"/>
        <v/>
      </c>
      <c r="CD21" s="128" t="str">
        <f t="shared" si="43"/>
        <v/>
      </c>
      <c r="CE21" s="61" t="str">
        <f t="shared" si="44"/>
        <v/>
      </c>
      <c r="CF21" s="86">
        <f t="shared" si="14"/>
        <v>0</v>
      </c>
      <c r="CG21" s="90">
        <f t="shared" si="15"/>
        <v>0</v>
      </c>
      <c r="CH21" s="94">
        <f t="shared" si="16"/>
        <v>0</v>
      </c>
      <c r="CI21" s="34"/>
      <c r="CJ21" s="152" t="str">
        <f t="shared" si="34"/>
        <v/>
      </c>
      <c r="CK21" s="15"/>
      <c r="CL21" s="41"/>
      <c r="CM21" s="26" t="str">
        <f t="shared" si="39"/>
        <v/>
      </c>
      <c r="CN21" s="87"/>
      <c r="CO21" s="91"/>
      <c r="CP21" s="95" t="str">
        <f>IF(ISNUMBER(CJ21)=FALSE,"",SUM(CQ21:CQ$28))</f>
        <v/>
      </c>
      <c r="CQ21" s="98" t="str">
        <f t="shared" si="28"/>
        <v/>
      </c>
      <c r="CR21" s="129" t="str">
        <f t="shared" si="17"/>
        <v/>
      </c>
      <c r="CS21" s="131" t="str">
        <f t="shared" si="18"/>
        <v/>
      </c>
      <c r="CT21" s="86">
        <f t="shared" si="19"/>
        <v>0</v>
      </c>
      <c r="CU21" s="90">
        <f t="shared" si="20"/>
        <v>0</v>
      </c>
      <c r="CV21" s="94">
        <f t="shared" si="21"/>
        <v>0</v>
      </c>
      <c r="CW21" s="34"/>
    </row>
    <row r="22" spans="1:102" ht="15" customHeight="1">
      <c r="A22" s="30"/>
      <c r="B22" s="260"/>
      <c r="C22" s="3">
        <v>17</v>
      </c>
      <c r="D22" s="101">
        <f t="shared" si="0"/>
        <v>17</v>
      </c>
      <c r="E22" s="4" t="s">
        <v>70</v>
      </c>
      <c r="F22" s="3">
        <v>1980</v>
      </c>
      <c r="G22" s="117">
        <f>SUMIF($O$6:$O$28,E22,$V$6:$V$28)+SUMIF($AD$6:$AD$28,E22,$AL$6:$AL$28)+SUMIF($AT$6:$AT$28,E22,$BA$6:$BA$28)+SUMIF($BI$6:$BI$28,E22,$BO$6:$BO$28)+SUMIF($BW$6:$BW$28,E22,$CC$6:$CC$28)+SUMIF($CK$6:$CK$28,E22,$CQ$6:$CQ$28)</f>
        <v>2</v>
      </c>
      <c r="H22" s="117"/>
      <c r="I22" s="3">
        <f>SUMIF($O$6:$O$10,E22,$R$6:$R$10)+SUMIF($AD$6:$AD$10,E22,$AH$6:$AH$10)+SUMIF($AT$6:$AT$10,E22,$AW$6:$AW$10)+SUMIF($BI$6:$BI$10,E22,$BK$6:$BK$10)+SUMIF($BW$6:$BW$10,E22,$BY$6:$BY$10)+SUMIF($CK$6:$CK$10,E22,$CM$6:$CM$10)</f>
        <v>0</v>
      </c>
      <c r="J22" s="122">
        <f>SUMIF($O$6:$O$28,E22,$S$6:$S$28)+SUMIF($AD$6:$AD$28,E22,$AI$6:$AI$28)+SUMIF($AT$6:$AT$28,E22,$AX$6:$AX$28)+SUMIF($BI$6:$BI$28,E22,$BL$6:$BL$28)+SUMIF($BW$6:$BW$28,E22,$BZ$6:$BZ$28)+SUMIF($CK$6:$CK$28,E22,$CN$6:$CN$28)</f>
        <v>4</v>
      </c>
      <c r="K22" s="124">
        <f>SUMIF($O$6:$O$28,E22,$T$6:$T$28)+SUMIF($AD$6:$AD$28,E22,$AJ$6:$AJ$28)+SUMIF($AT$6:$AT$28,E22,$AY$6:$AY$28)+SUMIF($BI$6:$BI$28,E22,$BM$6:$BM$28)+SUMIF($BW$6:$BW$28,E22,$CA$6:$CA$28)+SUMIF($CK$6:$CK$28,E22,$CO$6:$CO$28)</f>
        <v>0</v>
      </c>
      <c r="L22" s="126">
        <f>SUMIF($O$6:$O$28,E22,$U$6:$U$28)+SUMIF($AD$6:$AD$28,E22,$AK$6:$AK$28)+SUMIF($AT$6:$AT$28,E22,$AZ$6:$AZ$28)+SUMIF($BI$6:$BI$28,E22,$BN$6:$BN$28)+SUMIF($BW$6:$BW$28,E22,$CB$6:$CB$28)+SUMIF($CK$6:$CK$28,E22,$CP$6:$CP$28)</f>
        <v>0</v>
      </c>
      <c r="M22" s="32"/>
      <c r="N22" s="135" t="str">
        <f t="shared" si="22"/>
        <v/>
      </c>
      <c r="O22" s="63"/>
      <c r="P22" s="231"/>
      <c r="Q22" s="64"/>
      <c r="R22" s="44" t="str">
        <f t="shared" si="35"/>
        <v/>
      </c>
      <c r="S22" s="87"/>
      <c r="T22" s="91"/>
      <c r="U22" s="95" t="str">
        <f>IF(ISNUMBER(N22)=FALSE,"",SUM(V22:$V$28))</f>
        <v/>
      </c>
      <c r="V22" s="98" t="str">
        <f t="shared" si="23"/>
        <v/>
      </c>
      <c r="W22" s="128" t="str">
        <f t="shared" si="29"/>
        <v/>
      </c>
      <c r="X22" s="61" t="str">
        <f t="shared" si="30"/>
        <v/>
      </c>
      <c r="Y22" s="86">
        <f t="shared" si="1"/>
        <v>0</v>
      </c>
      <c r="Z22" s="90">
        <f t="shared" si="2"/>
        <v>0</v>
      </c>
      <c r="AA22" s="94">
        <f t="shared" si="3"/>
        <v>0</v>
      </c>
      <c r="AB22" s="34"/>
      <c r="AC22" s="143" t="str">
        <f t="shared" si="24"/>
        <v/>
      </c>
      <c r="AD22" s="15"/>
      <c r="AE22" s="41"/>
      <c r="AF22" s="41"/>
      <c r="AG22" s="41"/>
      <c r="AH22" s="26" t="str">
        <f t="shared" si="36"/>
        <v/>
      </c>
      <c r="AI22" s="87"/>
      <c r="AJ22" s="91"/>
      <c r="AK22" s="95" t="str">
        <f>IF(ISNUMBER(AC22)=FALSE,"",SUM(AL22:AL$28))</f>
        <v/>
      </c>
      <c r="AL22" s="98" t="str">
        <f t="shared" si="25"/>
        <v/>
      </c>
      <c r="AM22" s="129" t="str">
        <f t="shared" si="45"/>
        <v/>
      </c>
      <c r="AN22" s="131" t="str">
        <f t="shared" si="46"/>
        <v/>
      </c>
      <c r="AO22" s="86">
        <f t="shared" si="4"/>
        <v>0</v>
      </c>
      <c r="AP22" s="90">
        <f t="shared" si="5"/>
        <v>0</v>
      </c>
      <c r="AQ22" s="94">
        <f t="shared" si="6"/>
        <v>0</v>
      </c>
      <c r="AR22" s="34"/>
      <c r="AS22" s="148" t="str">
        <f t="shared" si="31"/>
        <v/>
      </c>
      <c r="AT22" s="63"/>
      <c r="AU22" s="63"/>
      <c r="AV22" s="63"/>
      <c r="AW22" s="44" t="str">
        <f t="shared" si="37"/>
        <v/>
      </c>
      <c r="AX22" s="87"/>
      <c r="AY22" s="91"/>
      <c r="AZ22" s="95" t="str">
        <f>IF(ISNUMBER(AS22)=FALSE,"",SUM(BA22:BA$28))</f>
        <v/>
      </c>
      <c r="BA22" s="98" t="str">
        <f t="shared" si="32"/>
        <v/>
      </c>
      <c r="BB22" s="128" t="str">
        <f t="shared" si="48"/>
        <v/>
      </c>
      <c r="BC22" s="61" t="str">
        <f t="shared" si="49"/>
        <v/>
      </c>
      <c r="BD22" s="86">
        <f t="shared" si="7"/>
        <v>0</v>
      </c>
      <c r="BE22" s="90">
        <f t="shared" si="8"/>
        <v>0</v>
      </c>
      <c r="BF22" s="94">
        <f t="shared" si="9"/>
        <v>0</v>
      </c>
      <c r="BG22" s="34"/>
      <c r="BH22" s="143" t="str">
        <f t="shared" si="26"/>
        <v/>
      </c>
      <c r="BI22" s="15"/>
      <c r="BJ22" s="41"/>
      <c r="BK22" s="26" t="str">
        <f t="shared" si="38"/>
        <v/>
      </c>
      <c r="BL22" s="87"/>
      <c r="BM22" s="91"/>
      <c r="BN22" s="95" t="str">
        <f>IF(ISNUMBER(BH22)=FALSE,"",SUM(BO22:BO$28))</f>
        <v/>
      </c>
      <c r="BO22" s="98" t="str">
        <f t="shared" si="27"/>
        <v/>
      </c>
      <c r="BP22" s="129" t="str">
        <f t="shared" si="10"/>
        <v/>
      </c>
      <c r="BQ22" s="131" t="str">
        <f t="shared" si="47"/>
        <v/>
      </c>
      <c r="BR22" s="86">
        <f t="shared" si="11"/>
        <v>0</v>
      </c>
      <c r="BS22" s="90">
        <f t="shared" si="12"/>
        <v>0</v>
      </c>
      <c r="BT22" s="94">
        <f t="shared" si="13"/>
        <v>0</v>
      </c>
      <c r="BU22" s="34"/>
      <c r="BV22" s="148" t="str">
        <f t="shared" si="40"/>
        <v/>
      </c>
      <c r="BW22" s="63"/>
      <c r="BX22" s="64"/>
      <c r="BY22" s="44" t="str">
        <f t="shared" si="41"/>
        <v/>
      </c>
      <c r="BZ22" s="87"/>
      <c r="CA22" s="91"/>
      <c r="CB22" s="95" t="str">
        <f>IF(ISNUMBER(BV22)=FALSE,"",SUM(CC22:CC$28))</f>
        <v/>
      </c>
      <c r="CC22" s="98" t="str">
        <f t="shared" si="42"/>
        <v/>
      </c>
      <c r="CD22" s="128" t="str">
        <f t="shared" si="43"/>
        <v/>
      </c>
      <c r="CE22" s="61" t="str">
        <f t="shared" si="44"/>
        <v/>
      </c>
      <c r="CF22" s="86">
        <f t="shared" si="14"/>
        <v>0</v>
      </c>
      <c r="CG22" s="90">
        <f t="shared" si="15"/>
        <v>0</v>
      </c>
      <c r="CH22" s="94">
        <f t="shared" si="16"/>
        <v>0</v>
      </c>
      <c r="CI22" s="34"/>
      <c r="CJ22" s="152" t="str">
        <f t="shared" si="34"/>
        <v/>
      </c>
      <c r="CK22" s="15"/>
      <c r="CL22" s="41"/>
      <c r="CM22" s="26" t="str">
        <f t="shared" si="39"/>
        <v/>
      </c>
      <c r="CN22" s="87"/>
      <c r="CO22" s="91"/>
      <c r="CP22" s="95" t="str">
        <f>IF(ISNUMBER(CJ22)=FALSE,"",SUM(CQ22:CQ$28))</f>
        <v/>
      </c>
      <c r="CQ22" s="98" t="str">
        <f t="shared" si="28"/>
        <v/>
      </c>
      <c r="CR22" s="129" t="str">
        <f t="shared" si="17"/>
        <v/>
      </c>
      <c r="CS22" s="131" t="str">
        <f t="shared" si="18"/>
        <v/>
      </c>
      <c r="CT22" s="86">
        <f t="shared" si="19"/>
        <v>0</v>
      </c>
      <c r="CU22" s="90">
        <f t="shared" si="20"/>
        <v>0</v>
      </c>
      <c r="CV22" s="94">
        <f t="shared" si="21"/>
        <v>0</v>
      </c>
      <c r="CW22" s="34"/>
    </row>
    <row r="23" spans="1:102" ht="15" customHeight="1">
      <c r="A23" s="30"/>
      <c r="B23" s="260"/>
      <c r="C23" s="3">
        <v>18</v>
      </c>
      <c r="D23" s="101">
        <f t="shared" si="0"/>
        <v>18</v>
      </c>
      <c r="E23" s="4" t="s">
        <v>69</v>
      </c>
      <c r="F23" s="3">
        <v>1971</v>
      </c>
      <c r="G23" s="117">
        <f>SUMIF($O$6:$O$28,E23,$V$6:$V$28)+SUMIF($AD$6:$AD$28,E23,$AL$6:$AL$28)+SUMIF($AT$6:$AT$28,E23,$BA$6:$BA$28)+SUMIF($BI$6:$BI$28,E23,$BO$6:$BO$28)+SUMIF($BW$6:$BW$28,E23,$CC$6:$CC$28)+SUMIF($CK$6:$CK$28,E23,$CQ$6:$CQ$28)</f>
        <v>1</v>
      </c>
      <c r="H23" s="117"/>
      <c r="I23" s="3">
        <f>SUMIF($O$6:$O$10,E23,$R$6:$R$10)+SUMIF($AD$6:$AD$10,E23,$AH$6:$AH$10)+SUMIF($AT$6:$AT$10,E23,$AW$6:$AW$10)+SUMIF($BI$6:$BI$10,E23,$BK$6:$BK$10)+SUMIF($BW$6:$BW$10,E23,$BY$6:$BY$10)+SUMIF($CK$6:$CK$10,E23,$CM$6:$CM$10)</f>
        <v>0</v>
      </c>
      <c r="J23" s="122">
        <f>SUMIF($O$6:$O$28,E23,$S$6:$S$28)+SUMIF($AD$6:$AD$28,E23,$AI$6:$AI$28)+SUMIF($AT$6:$AT$28,E23,$AX$6:$AX$28)+SUMIF($BI$6:$BI$28,E23,$BL$6:$BL$28)+SUMIF($BW$6:$BW$28,E23,$BZ$6:$BZ$28)+SUMIF($CK$6:$CK$28,E23,$CN$6:$CN$28)</f>
        <v>3</v>
      </c>
      <c r="K23" s="124">
        <f>SUMIF($O$6:$O$28,E23,$T$6:$T$28)+SUMIF($AD$6:$AD$28,E23,$AJ$6:$AJ$28)+SUMIF($AT$6:$AT$28,E23,$AY$6:$AY$28)+SUMIF($BI$6:$BI$28,E23,$BM$6:$BM$28)+SUMIF($BW$6:$BW$28,E23,$CA$6:$CA$28)+SUMIF($CK$6:$CK$28,E23,$CO$6:$CO$28)</f>
        <v>0</v>
      </c>
      <c r="L23" s="126">
        <f>SUMIF($O$6:$O$28,E23,$U$6:$U$28)+SUMIF($AD$6:$AD$28,E23,$AK$6:$AK$28)+SUMIF($AT$6:$AT$28,E23,$AZ$6:$AZ$28)+SUMIF($BI$6:$BI$28,E23,$BN$6:$BN$28)+SUMIF($BW$6:$BW$28,E23,$CB$6:$CB$28)+SUMIF($CK$6:$CK$28,E23,$CP$6:$CP$28)</f>
        <v>0</v>
      </c>
      <c r="M23" s="32"/>
      <c r="N23" s="135" t="str">
        <f t="shared" si="22"/>
        <v/>
      </c>
      <c r="O23" s="63"/>
      <c r="P23" s="231"/>
      <c r="Q23" s="64"/>
      <c r="R23" s="44" t="str">
        <f t="shared" si="35"/>
        <v/>
      </c>
      <c r="S23" s="87"/>
      <c r="T23" s="91"/>
      <c r="U23" s="95" t="str">
        <f>IF(ISNUMBER(N23)=FALSE,"",SUM(V23:$V$28))</f>
        <v/>
      </c>
      <c r="V23" s="98" t="str">
        <f t="shared" si="23"/>
        <v/>
      </c>
      <c r="W23" s="128" t="str">
        <f t="shared" si="29"/>
        <v/>
      </c>
      <c r="X23" s="61" t="str">
        <f t="shared" si="30"/>
        <v/>
      </c>
      <c r="Y23" s="86">
        <f t="shared" si="1"/>
        <v>0</v>
      </c>
      <c r="Z23" s="90">
        <f t="shared" si="2"/>
        <v>0</v>
      </c>
      <c r="AA23" s="94">
        <f t="shared" si="3"/>
        <v>0</v>
      </c>
      <c r="AB23" s="34"/>
      <c r="AC23" s="143" t="str">
        <f t="shared" si="24"/>
        <v/>
      </c>
      <c r="AD23" s="15"/>
      <c r="AE23" s="41"/>
      <c r="AF23" s="41"/>
      <c r="AG23" s="41"/>
      <c r="AH23" s="26" t="str">
        <f t="shared" si="36"/>
        <v/>
      </c>
      <c r="AI23" s="87"/>
      <c r="AJ23" s="91"/>
      <c r="AK23" s="95" t="str">
        <f>IF(ISNUMBER(AC23)=FALSE,"",SUM(AL23:AL$28))</f>
        <v/>
      </c>
      <c r="AL23" s="98" t="str">
        <f t="shared" si="25"/>
        <v/>
      </c>
      <c r="AM23" s="129" t="str">
        <f t="shared" si="45"/>
        <v/>
      </c>
      <c r="AN23" s="131" t="str">
        <f t="shared" si="46"/>
        <v/>
      </c>
      <c r="AO23" s="86">
        <f t="shared" si="4"/>
        <v>0</v>
      </c>
      <c r="AP23" s="90">
        <f t="shared" si="5"/>
        <v>0</v>
      </c>
      <c r="AQ23" s="94">
        <f t="shared" si="6"/>
        <v>0</v>
      </c>
      <c r="AR23" s="34"/>
      <c r="AS23" s="148" t="str">
        <f t="shared" si="31"/>
        <v/>
      </c>
      <c r="AT23" s="63"/>
      <c r="AU23" s="63"/>
      <c r="AV23" s="63"/>
      <c r="AW23" s="44" t="str">
        <f t="shared" si="37"/>
        <v/>
      </c>
      <c r="AX23" s="87"/>
      <c r="AY23" s="91"/>
      <c r="AZ23" s="95" t="str">
        <f>IF(ISNUMBER(AS23)=FALSE,"",SUM(BA23:BA$28))</f>
        <v/>
      </c>
      <c r="BA23" s="98" t="str">
        <f t="shared" si="32"/>
        <v/>
      </c>
      <c r="BB23" s="128" t="str">
        <f t="shared" si="48"/>
        <v/>
      </c>
      <c r="BC23" s="61" t="str">
        <f t="shared" si="49"/>
        <v/>
      </c>
      <c r="BD23" s="86">
        <f t="shared" si="7"/>
        <v>0</v>
      </c>
      <c r="BE23" s="90">
        <f t="shared" si="8"/>
        <v>0</v>
      </c>
      <c r="BF23" s="94">
        <f t="shared" si="9"/>
        <v>0</v>
      </c>
      <c r="BG23" s="34"/>
      <c r="BH23" s="143" t="str">
        <f t="shared" si="26"/>
        <v/>
      </c>
      <c r="BI23" s="15"/>
      <c r="BJ23" s="41"/>
      <c r="BK23" s="26" t="str">
        <f t="shared" si="38"/>
        <v/>
      </c>
      <c r="BL23" s="87"/>
      <c r="BM23" s="91"/>
      <c r="BN23" s="95" t="str">
        <f>IF(ISNUMBER(BH23)=FALSE,"",SUM(BO23:BO$28))</f>
        <v/>
      </c>
      <c r="BO23" s="98" t="str">
        <f t="shared" si="27"/>
        <v/>
      </c>
      <c r="BP23" s="129" t="str">
        <f t="shared" si="10"/>
        <v/>
      </c>
      <c r="BQ23" s="131" t="str">
        <f t="shared" si="47"/>
        <v/>
      </c>
      <c r="BR23" s="86">
        <f t="shared" si="11"/>
        <v>0</v>
      </c>
      <c r="BS23" s="90">
        <f t="shared" si="12"/>
        <v>0</v>
      </c>
      <c r="BT23" s="94">
        <f t="shared" si="13"/>
        <v>0</v>
      </c>
      <c r="BU23" s="34"/>
      <c r="BV23" s="148" t="str">
        <f t="shared" si="40"/>
        <v/>
      </c>
      <c r="BW23" s="63"/>
      <c r="BX23" s="64"/>
      <c r="BY23" s="44" t="str">
        <f t="shared" si="41"/>
        <v/>
      </c>
      <c r="BZ23" s="87"/>
      <c r="CA23" s="91"/>
      <c r="CB23" s="95" t="str">
        <f>IF(ISNUMBER(BV23)=FALSE,"",SUM(CC23:CC$28))</f>
        <v/>
      </c>
      <c r="CC23" s="98" t="str">
        <f t="shared" si="42"/>
        <v/>
      </c>
      <c r="CD23" s="128" t="str">
        <f t="shared" si="43"/>
        <v/>
      </c>
      <c r="CE23" s="61" t="str">
        <f t="shared" si="44"/>
        <v/>
      </c>
      <c r="CF23" s="86">
        <f t="shared" si="14"/>
        <v>0</v>
      </c>
      <c r="CG23" s="90">
        <f t="shared" si="15"/>
        <v>0</v>
      </c>
      <c r="CH23" s="94">
        <f t="shared" si="16"/>
        <v>0</v>
      </c>
      <c r="CI23" s="34"/>
      <c r="CJ23" s="152" t="str">
        <f t="shared" si="34"/>
        <v/>
      </c>
      <c r="CK23" s="15"/>
      <c r="CL23" s="41"/>
      <c r="CM23" s="26" t="str">
        <f t="shared" si="39"/>
        <v/>
      </c>
      <c r="CN23" s="87"/>
      <c r="CO23" s="91"/>
      <c r="CP23" s="95" t="str">
        <f>IF(ISNUMBER(CJ23)=FALSE,"",SUM(CQ23:CQ$28))</f>
        <v/>
      </c>
      <c r="CQ23" s="98" t="str">
        <f t="shared" si="28"/>
        <v/>
      </c>
      <c r="CR23" s="129" t="str">
        <f t="shared" si="17"/>
        <v/>
      </c>
      <c r="CS23" s="131" t="str">
        <f t="shared" si="18"/>
        <v/>
      </c>
      <c r="CT23" s="86">
        <f t="shared" si="19"/>
        <v>0</v>
      </c>
      <c r="CU23" s="90">
        <f t="shared" si="20"/>
        <v>0</v>
      </c>
      <c r="CV23" s="94">
        <f t="shared" si="21"/>
        <v>0</v>
      </c>
      <c r="CW23" s="34"/>
    </row>
    <row r="24" spans="1:102" s="167" customFormat="1" ht="15" customHeight="1">
      <c r="A24" s="30"/>
      <c r="B24" s="260"/>
      <c r="C24" s="3">
        <v>19</v>
      </c>
      <c r="D24" s="101">
        <f t="shared" si="0"/>
        <v>19</v>
      </c>
      <c r="E24" s="4" t="s">
        <v>117</v>
      </c>
      <c r="F24" s="3"/>
      <c r="G24" s="117">
        <f>SUMIF($O$6:$O$28,E24,$V$6:$V$28)+SUMIF($AD$6:$AD$28,E24,$AL$6:$AL$28)+SUMIF($AT$6:$AT$28,E24,$BA$6:$BA$28)+SUMIF($BI$6:$BI$28,E24,$BO$6:$BO$28)+SUMIF($BW$6:$BW$28,E24,$CC$6:$CC$28)+SUMIF($CK$6:$CK$28,E24,$CQ$6:$CQ$28)</f>
        <v>1</v>
      </c>
      <c r="H24" s="117"/>
      <c r="I24" s="3">
        <f>SUMIF($O$6:$O$10,E24,$R$6:$R$10)+SUMIF($AD$6:$AD$10,E24,$AH$6:$AH$10)+SUMIF($AT$6:$AT$10,E24,$AW$6:$AW$10)+SUMIF($BI$6:$BI$10,E24,$BK$6:$BK$10)+SUMIF($BW$6:$BW$10,E24,$BY$6:$BY$10)+SUMIF($CK$6:$CK$10,E24,$CM$6:$CM$10)</f>
        <v>0</v>
      </c>
      <c r="J24" s="122">
        <f>SUMIF($O$6:$O$28,E24,$S$6:$S$28)+SUMIF($AD$6:$AD$28,E24,$AI$6:$AI$28)+SUMIF($AT$6:$AT$28,E24,$AX$6:$AX$28)+SUMIF($BI$6:$BI$28,E24,$BL$6:$BL$28)+SUMIF($BW$6:$BW$28,E24,$BZ$6:$BZ$28)+SUMIF($CK$6:$CK$28,E24,$CN$6:$CN$28)</f>
        <v>2</v>
      </c>
      <c r="K24" s="124">
        <f>SUMIF($O$6:$O$28,E24,$T$6:$T$28)+SUMIF($AD$6:$AD$28,E24,$AJ$6:$AJ$28)+SUMIF($AT$6:$AT$28,E24,$AY$6:$AY$28)+SUMIF($BI$6:$BI$28,E24,$BM$6:$BM$28)+SUMIF($BW$6:$BW$28,E24,$CA$6:$CA$28)+SUMIF($CK$6:$CK$28,E24,$CO$6:$CO$28)</f>
        <v>0</v>
      </c>
      <c r="L24" s="126">
        <f>SUMIF($O$6:$O$28,E24,$U$6:$U$28)+SUMIF($AD$6:$AD$28,E24,$AK$6:$AK$28)+SUMIF($AT$6:$AT$28,E24,$AZ$6:$AZ$28)+SUMIF($BI$6:$BI$28,E24,$BN$6:$BN$28)+SUMIF($BW$6:$BW$28,E24,$CB$6:$CB$28)+SUMIF($CK$6:$CK$28,E24,$CP$6:$CP$28)</f>
        <v>0</v>
      </c>
      <c r="M24" s="32"/>
      <c r="N24" s="210"/>
      <c r="O24" s="180"/>
      <c r="P24" s="231"/>
      <c r="Q24" s="181"/>
      <c r="R24" s="44"/>
      <c r="S24" s="188"/>
      <c r="T24" s="190"/>
      <c r="U24" s="193"/>
      <c r="V24" s="194"/>
      <c r="W24" s="205"/>
      <c r="X24" s="178"/>
      <c r="Y24" s="187"/>
      <c r="Z24" s="189"/>
      <c r="AA24" s="192"/>
      <c r="AB24" s="168"/>
      <c r="AC24" s="212"/>
      <c r="AD24" s="164"/>
      <c r="AE24" s="171"/>
      <c r="AF24" s="171"/>
      <c r="AG24" s="171"/>
      <c r="AH24" s="26"/>
      <c r="AI24" s="188"/>
      <c r="AJ24" s="190"/>
      <c r="AK24" s="193"/>
      <c r="AL24" s="194"/>
      <c r="AM24" s="206"/>
      <c r="AN24" s="208"/>
      <c r="AO24" s="187"/>
      <c r="AP24" s="189"/>
      <c r="AQ24" s="192"/>
      <c r="AR24" s="168"/>
      <c r="AS24" s="213"/>
      <c r="AT24" s="180"/>
      <c r="AU24" s="180"/>
      <c r="AV24" s="180"/>
      <c r="AW24" s="44"/>
      <c r="AX24" s="188"/>
      <c r="AY24" s="190"/>
      <c r="AZ24" s="193"/>
      <c r="BA24" s="194"/>
      <c r="BB24" s="205"/>
      <c r="BC24" s="178"/>
      <c r="BD24" s="187"/>
      <c r="BE24" s="189"/>
      <c r="BF24" s="192"/>
      <c r="BG24" s="168"/>
      <c r="BH24" s="212"/>
      <c r="BI24" s="164"/>
      <c r="BJ24" s="171"/>
      <c r="BK24" s="26"/>
      <c r="BL24" s="188"/>
      <c r="BM24" s="190"/>
      <c r="BN24" s="193"/>
      <c r="BO24" s="194"/>
      <c r="BP24" s="206"/>
      <c r="BQ24" s="208"/>
      <c r="BR24" s="187"/>
      <c r="BS24" s="189"/>
      <c r="BT24" s="192"/>
      <c r="BU24" s="168"/>
      <c r="BV24" s="213"/>
      <c r="BW24" s="180"/>
      <c r="BX24" s="181"/>
      <c r="BY24" s="44"/>
      <c r="BZ24" s="188"/>
      <c r="CA24" s="190"/>
      <c r="CB24" s="193"/>
      <c r="CC24" s="194"/>
      <c r="CD24" s="205"/>
      <c r="CE24" s="178"/>
      <c r="CF24" s="187"/>
      <c r="CG24" s="189"/>
      <c r="CH24" s="192"/>
      <c r="CI24" s="168"/>
      <c r="CJ24" s="214"/>
      <c r="CK24" s="164"/>
      <c r="CL24" s="171"/>
      <c r="CM24" s="26"/>
      <c r="CN24" s="188"/>
      <c r="CO24" s="190"/>
      <c r="CP24" s="193"/>
      <c r="CQ24" s="194"/>
      <c r="CR24" s="206"/>
      <c r="CS24" s="208"/>
      <c r="CT24" s="187"/>
      <c r="CU24" s="189"/>
      <c r="CV24" s="192"/>
      <c r="CW24" s="168"/>
      <c r="CX24" s="159"/>
    </row>
    <row r="25" spans="1:102" s="167" customFormat="1" ht="15" customHeight="1">
      <c r="A25" s="30"/>
      <c r="B25" s="260"/>
      <c r="C25" s="3">
        <v>20</v>
      </c>
      <c r="D25" s="101">
        <f t="shared" ref="D25:D27" si="50">IF(E25="","",C25)</f>
        <v>20</v>
      </c>
      <c r="E25" s="4" t="s">
        <v>71</v>
      </c>
      <c r="F25" s="3">
        <v>1987</v>
      </c>
      <c r="G25" s="117">
        <f>SUMIF($O$6:$O$28,E25,$V$6:$V$28)+SUMIF($AD$6:$AD$28,E25,$AL$6:$AL$28)+SUMIF($AT$6:$AT$28,E25,$BA$6:$BA$28)+SUMIF($BI$6:$BI$28,E25,$BO$6:$BO$28)+SUMIF($BW$6:$BW$28,E25,$CC$6:$CC$28)+SUMIF($CK$6:$CK$28,E25,$CQ$6:$CQ$28)</f>
        <v>1</v>
      </c>
      <c r="H25" s="117"/>
      <c r="I25" s="3">
        <f>SUMIF($O$6:$O$10,E25,$R$6:$R$10)+SUMIF($AD$6:$AD$10,E25,$AH$6:$AH$10)+SUMIF($AT$6:$AT$10,E25,$AW$6:$AW$10)+SUMIF($BI$6:$BI$10,E25,$BK$6:$BK$10)+SUMIF($BW$6:$BW$10,E25,$BY$6:$BY$10)+SUMIF($CK$6:$CK$10,E25,$CM$6:$CM$10)</f>
        <v>0</v>
      </c>
      <c r="J25" s="122">
        <f>SUMIF($O$6:$O$28,E25,$S$6:$S$28)+SUMIF($AD$6:$AD$28,E25,$AI$6:$AI$28)+SUMIF($AT$6:$AT$28,E25,$AX$6:$AX$28)+SUMIF($BI$6:$BI$28,E25,$BL$6:$BL$28)+SUMIF($BW$6:$BW$28,E25,$BZ$6:$BZ$28)+SUMIF($CK$6:$CK$28,E25,$CN$6:$CN$28)</f>
        <v>1</v>
      </c>
      <c r="K25" s="124">
        <f>SUMIF($O$6:$O$28,E25,$T$6:$T$28)+SUMIF($AD$6:$AD$28,E25,$AJ$6:$AJ$28)+SUMIF($AT$6:$AT$28,E25,$AY$6:$AY$28)+SUMIF($BI$6:$BI$28,E25,$BM$6:$BM$28)+SUMIF($BW$6:$BW$28,E25,$CA$6:$CA$28)+SUMIF($CK$6:$CK$28,E25,$CO$6:$CO$28)</f>
        <v>0</v>
      </c>
      <c r="L25" s="126">
        <f>SUMIF($O$6:$O$28,E25,$U$6:$U$28)+SUMIF($AD$6:$AD$28,E25,$AK$6:$AK$28)+SUMIF($AT$6:$AT$28,E25,$AZ$6:$AZ$28)+SUMIF($BI$6:$BI$28,E25,$BN$6:$BN$28)+SUMIF($BW$6:$BW$28,E25,$CB$6:$CB$28)+SUMIF($CK$6:$CK$28,E25,$CP$6:$CP$28)</f>
        <v>0</v>
      </c>
      <c r="M25" s="32"/>
      <c r="N25" s="210"/>
      <c r="O25" s="180"/>
      <c r="P25" s="231"/>
      <c r="Q25" s="181"/>
      <c r="R25" s="44"/>
      <c r="S25" s="188"/>
      <c r="T25" s="190"/>
      <c r="U25" s="193"/>
      <c r="V25" s="194"/>
      <c r="W25" s="205"/>
      <c r="X25" s="178"/>
      <c r="Y25" s="187"/>
      <c r="Z25" s="189"/>
      <c r="AA25" s="192"/>
      <c r="AB25" s="168"/>
      <c r="AC25" s="212"/>
      <c r="AD25" s="164"/>
      <c r="AE25" s="171"/>
      <c r="AF25" s="171"/>
      <c r="AG25" s="171"/>
      <c r="AH25" s="26"/>
      <c r="AI25" s="188"/>
      <c r="AJ25" s="190"/>
      <c r="AK25" s="193"/>
      <c r="AL25" s="194"/>
      <c r="AM25" s="206"/>
      <c r="AN25" s="208"/>
      <c r="AO25" s="187"/>
      <c r="AP25" s="189"/>
      <c r="AQ25" s="192"/>
      <c r="AR25" s="168"/>
      <c r="AS25" s="213"/>
      <c r="AT25" s="180"/>
      <c r="AU25" s="180"/>
      <c r="AV25" s="180"/>
      <c r="AW25" s="44"/>
      <c r="AX25" s="188"/>
      <c r="AY25" s="190"/>
      <c r="AZ25" s="193"/>
      <c r="BA25" s="194"/>
      <c r="BB25" s="205"/>
      <c r="BC25" s="178"/>
      <c r="BD25" s="187"/>
      <c r="BE25" s="189"/>
      <c r="BF25" s="192"/>
      <c r="BG25" s="168"/>
      <c r="BH25" s="212"/>
      <c r="BI25" s="164"/>
      <c r="BJ25" s="171"/>
      <c r="BK25" s="26"/>
      <c r="BL25" s="188"/>
      <c r="BM25" s="190"/>
      <c r="BN25" s="193"/>
      <c r="BO25" s="194"/>
      <c r="BP25" s="206"/>
      <c r="BQ25" s="208"/>
      <c r="BR25" s="187"/>
      <c r="BS25" s="189"/>
      <c r="BT25" s="192"/>
      <c r="BU25" s="168"/>
      <c r="BV25" s="213"/>
      <c r="BW25" s="180"/>
      <c r="BX25" s="181"/>
      <c r="BY25" s="44"/>
      <c r="BZ25" s="188"/>
      <c r="CA25" s="190"/>
      <c r="CB25" s="193"/>
      <c r="CC25" s="194"/>
      <c r="CD25" s="205"/>
      <c r="CE25" s="178"/>
      <c r="CF25" s="187"/>
      <c r="CG25" s="189"/>
      <c r="CH25" s="192"/>
      <c r="CI25" s="168"/>
      <c r="CJ25" s="214"/>
      <c r="CK25" s="164"/>
      <c r="CL25" s="171"/>
      <c r="CM25" s="26"/>
      <c r="CN25" s="188"/>
      <c r="CO25" s="190"/>
      <c r="CP25" s="193"/>
      <c r="CQ25" s="194"/>
      <c r="CR25" s="206"/>
      <c r="CS25" s="208"/>
      <c r="CT25" s="187"/>
      <c r="CU25" s="189"/>
      <c r="CV25" s="192"/>
      <c r="CW25" s="168"/>
      <c r="CX25" s="159"/>
    </row>
    <row r="26" spans="1:102" s="167" customFormat="1" ht="15" customHeight="1">
      <c r="A26" s="30"/>
      <c r="B26" s="260"/>
      <c r="C26" s="3">
        <v>21</v>
      </c>
      <c r="D26" s="101">
        <f t="shared" si="50"/>
        <v>21</v>
      </c>
      <c r="E26" s="4" t="s">
        <v>118</v>
      </c>
      <c r="F26" s="3"/>
      <c r="G26" s="117">
        <f>SUMIF($O$6:$O$28,E26,$V$6:$V$28)+SUMIF($AD$6:$AD$28,E26,$AL$6:$AL$28)+SUMIF($AT$6:$AT$28,E26,$BA$6:$BA$28)+SUMIF($BI$6:$BI$28,E26,$BO$6:$BO$28)+SUMIF($BW$6:$BW$28,E26,$CC$6:$CC$28)+SUMIF($CK$6:$CK$28,E26,$CQ$6:$CQ$28)</f>
        <v>1</v>
      </c>
      <c r="H26" s="117"/>
      <c r="I26" s="3">
        <f>SUMIF($O$6:$O$10,E26,$R$6:$R$10)+SUMIF($AD$6:$AD$10,E26,$AH$6:$AH$10)+SUMIF($AT$6:$AT$10,E26,$AW$6:$AW$10)+SUMIF($BI$6:$BI$10,E26,$BK$6:$BK$10)+SUMIF($BW$6:$BW$10,E26,$BY$6:$BY$10)+SUMIF($CK$6:$CK$10,E26,$CM$6:$CM$10)</f>
        <v>0</v>
      </c>
      <c r="J26" s="122">
        <f>SUMIF($O$6:$O$28,E26,$S$6:$S$28)+SUMIF($AD$6:$AD$28,E26,$AI$6:$AI$28)+SUMIF($AT$6:$AT$28,E26,$AX$6:$AX$28)+SUMIF($BI$6:$BI$28,E26,$BL$6:$BL$28)+SUMIF($BW$6:$BW$28,E26,$BZ$6:$BZ$28)+SUMIF($CK$6:$CK$28,E26,$CN$6:$CN$28)</f>
        <v>1</v>
      </c>
      <c r="K26" s="124">
        <f>SUMIF($O$6:$O$28,E26,$T$6:$T$28)+SUMIF($AD$6:$AD$28,E26,$AJ$6:$AJ$28)+SUMIF($AT$6:$AT$28,E26,$AY$6:$AY$28)+SUMIF($BI$6:$BI$28,E26,$BM$6:$BM$28)+SUMIF($BW$6:$BW$28,E26,$CA$6:$CA$28)+SUMIF($CK$6:$CK$28,E26,$CO$6:$CO$28)</f>
        <v>0</v>
      </c>
      <c r="L26" s="126">
        <f>SUMIF($O$6:$O$28,E26,$U$6:$U$28)+SUMIF($AD$6:$AD$28,E26,$AK$6:$AK$28)+SUMIF($AT$6:$AT$28,E26,$AZ$6:$AZ$28)+SUMIF($BI$6:$BI$28,E26,$BN$6:$BN$28)+SUMIF($BW$6:$BW$28,E26,$CB$6:$CB$28)+SUMIF($CK$6:$CK$28,E26,$CP$6:$CP$28)</f>
        <v>0</v>
      </c>
      <c r="M26" s="32"/>
      <c r="N26" s="210"/>
      <c r="O26" s="180"/>
      <c r="P26" s="231"/>
      <c r="Q26" s="181"/>
      <c r="R26" s="44"/>
      <c r="S26" s="188"/>
      <c r="T26" s="190"/>
      <c r="U26" s="193"/>
      <c r="V26" s="194"/>
      <c r="W26" s="205"/>
      <c r="X26" s="178"/>
      <c r="Y26" s="187"/>
      <c r="Z26" s="189"/>
      <c r="AA26" s="192"/>
      <c r="AB26" s="168"/>
      <c r="AC26" s="212"/>
      <c r="AD26" s="164"/>
      <c r="AE26" s="171"/>
      <c r="AF26" s="171"/>
      <c r="AG26" s="171"/>
      <c r="AH26" s="26"/>
      <c r="AI26" s="188"/>
      <c r="AJ26" s="190"/>
      <c r="AK26" s="193"/>
      <c r="AL26" s="194"/>
      <c r="AM26" s="206"/>
      <c r="AN26" s="208"/>
      <c r="AO26" s="187"/>
      <c r="AP26" s="189"/>
      <c r="AQ26" s="192"/>
      <c r="AR26" s="168"/>
      <c r="AS26" s="213"/>
      <c r="AT26" s="180"/>
      <c r="AU26" s="180"/>
      <c r="AV26" s="180"/>
      <c r="AW26" s="44"/>
      <c r="AX26" s="188"/>
      <c r="AY26" s="190"/>
      <c r="AZ26" s="193"/>
      <c r="BA26" s="194"/>
      <c r="BB26" s="205"/>
      <c r="BC26" s="178"/>
      <c r="BD26" s="187"/>
      <c r="BE26" s="189"/>
      <c r="BF26" s="192"/>
      <c r="BG26" s="168"/>
      <c r="BH26" s="212"/>
      <c r="BI26" s="164"/>
      <c r="BJ26" s="171"/>
      <c r="BK26" s="26"/>
      <c r="BL26" s="188"/>
      <c r="BM26" s="190"/>
      <c r="BN26" s="193"/>
      <c r="BO26" s="194"/>
      <c r="BP26" s="206"/>
      <c r="BQ26" s="208"/>
      <c r="BR26" s="187"/>
      <c r="BS26" s="189"/>
      <c r="BT26" s="192"/>
      <c r="BU26" s="168"/>
      <c r="BV26" s="213"/>
      <c r="BW26" s="180"/>
      <c r="BX26" s="181"/>
      <c r="BY26" s="44"/>
      <c r="BZ26" s="188"/>
      <c r="CA26" s="190"/>
      <c r="CB26" s="193"/>
      <c r="CC26" s="194"/>
      <c r="CD26" s="205"/>
      <c r="CE26" s="178"/>
      <c r="CF26" s="187"/>
      <c r="CG26" s="189"/>
      <c r="CH26" s="192"/>
      <c r="CI26" s="168"/>
      <c r="CJ26" s="214"/>
      <c r="CK26" s="164"/>
      <c r="CL26" s="171"/>
      <c r="CM26" s="26"/>
      <c r="CN26" s="188"/>
      <c r="CO26" s="190"/>
      <c r="CP26" s="193"/>
      <c r="CQ26" s="194"/>
      <c r="CR26" s="206"/>
      <c r="CS26" s="208"/>
      <c r="CT26" s="187"/>
      <c r="CU26" s="189"/>
      <c r="CV26" s="192"/>
      <c r="CW26" s="168"/>
      <c r="CX26" s="159"/>
    </row>
    <row r="27" spans="1:102" ht="15" customHeight="1">
      <c r="A27" s="30"/>
      <c r="B27" s="260"/>
      <c r="C27" s="3">
        <v>22</v>
      </c>
      <c r="D27" s="101">
        <f t="shared" si="50"/>
        <v>22</v>
      </c>
      <c r="E27" s="4" t="s">
        <v>72</v>
      </c>
      <c r="F27" s="3">
        <v>1967</v>
      </c>
      <c r="G27" s="117">
        <f>SUMIF($O$6:$O$28,E27,$V$6:$V$28)+SUMIF($AD$6:$AD$28,E27,$AL$6:$AL$28)+SUMIF($AT$6:$AT$28,E27,$BA$6:$BA$28)+SUMIF($BI$6:$BI$28,E27,$BO$6:$BO$28)+SUMIF($BW$6:$BW$28,E27,$CC$6:$CC$28)+SUMIF($CK$6:$CK$28,E27,$CQ$6:$CQ$28)</f>
        <v>1</v>
      </c>
      <c r="H27" s="117"/>
      <c r="I27" s="3">
        <f>SUMIF($O$6:$O$10,E27,$R$6:$R$10)+SUMIF($AD$6:$AD$10,E27,$AH$6:$AH$10)+SUMIF($AT$6:$AT$10,E27,$AW$6:$AW$10)+SUMIF($BI$6:$BI$10,E27,$BK$6:$BK$10)+SUMIF($BW$6:$BW$10,E27,$BY$6:$BY$10)+SUMIF($CK$6:$CK$10,E27,$CM$6:$CM$10)</f>
        <v>0</v>
      </c>
      <c r="J27" s="122">
        <f>SUMIF($O$6:$O$28,E27,$S$6:$S$28)+SUMIF($AD$6:$AD$28,E27,$AI$6:$AI$28)+SUMIF($AT$6:$AT$28,E27,$AX$6:$AX$28)+SUMIF($BI$6:$BI$28,E27,$BL$6:$BL$28)+SUMIF($BW$6:$BW$28,E27,$BZ$6:$BZ$28)+SUMIF($CK$6:$CK$28,E27,$CN$6:$CN$28)</f>
        <v>0</v>
      </c>
      <c r="K27" s="124">
        <f>SUMIF($O$6:$O$28,E27,$T$6:$T$28)+SUMIF($AD$6:$AD$28,E27,$AJ$6:$AJ$28)+SUMIF($AT$6:$AT$28,E27,$AY$6:$AY$28)+SUMIF($BI$6:$BI$28,E27,$BM$6:$BM$28)+SUMIF($BW$6:$BW$28,E27,$CA$6:$CA$28)+SUMIF($CK$6:$CK$28,E27,$CO$6:$CO$28)</f>
        <v>1</v>
      </c>
      <c r="L27" s="126">
        <f>SUMIF($O$6:$O$28,E27,$U$6:$U$28)+SUMIF($AD$6:$AD$28,E27,$AK$6:$AK$28)+SUMIF($AT$6:$AT$28,E27,$AZ$6:$AZ$28)+SUMIF($BI$6:$BI$28,E27,$BN$6:$BN$28)+SUMIF($BW$6:$BW$28,E27,$CB$6:$CB$28)+SUMIF($CK$6:$CK$28,E27,$CP$6:$CP$28)</f>
        <v>0</v>
      </c>
      <c r="M27" s="32"/>
      <c r="N27" s="135" t="str">
        <f t="shared" si="22"/>
        <v/>
      </c>
      <c r="O27" s="63"/>
      <c r="P27" s="231"/>
      <c r="Q27" s="64"/>
      <c r="R27" s="44" t="str">
        <f t="shared" si="35"/>
        <v/>
      </c>
      <c r="S27" s="87"/>
      <c r="T27" s="91"/>
      <c r="U27" s="95" t="str">
        <f>IF(ISNUMBER(N27)=FALSE,"",SUM(V27:$V$28))</f>
        <v/>
      </c>
      <c r="V27" s="98" t="str">
        <f t="shared" si="23"/>
        <v/>
      </c>
      <c r="W27" s="128" t="str">
        <f t="shared" si="29"/>
        <v/>
      </c>
      <c r="X27" s="61" t="str">
        <f t="shared" si="30"/>
        <v/>
      </c>
      <c r="Y27" s="86">
        <f t="shared" si="1"/>
        <v>0</v>
      </c>
      <c r="Z27" s="90">
        <f t="shared" si="2"/>
        <v>0</v>
      </c>
      <c r="AA27" s="94">
        <f t="shared" si="3"/>
        <v>0</v>
      </c>
      <c r="AB27" s="34"/>
      <c r="AC27" s="143" t="str">
        <f t="shared" si="24"/>
        <v/>
      </c>
      <c r="AD27" s="15"/>
      <c r="AE27" s="41"/>
      <c r="AF27" s="41"/>
      <c r="AG27" s="41"/>
      <c r="AH27" s="26" t="str">
        <f t="shared" si="36"/>
        <v/>
      </c>
      <c r="AI27" s="87"/>
      <c r="AJ27" s="91"/>
      <c r="AK27" s="95" t="str">
        <f>IF(ISNUMBER(AC27)=FALSE,"",SUM(AL27:AL$28))</f>
        <v/>
      </c>
      <c r="AL27" s="98" t="str">
        <f t="shared" si="25"/>
        <v/>
      </c>
      <c r="AM27" s="129" t="str">
        <f t="shared" si="45"/>
        <v/>
      </c>
      <c r="AN27" s="131" t="str">
        <f t="shared" si="46"/>
        <v/>
      </c>
      <c r="AO27" s="86">
        <f t="shared" si="4"/>
        <v>0</v>
      </c>
      <c r="AP27" s="90">
        <f t="shared" si="5"/>
        <v>0</v>
      </c>
      <c r="AQ27" s="94">
        <f t="shared" si="6"/>
        <v>0</v>
      </c>
      <c r="AR27" s="34"/>
      <c r="AS27" s="148" t="str">
        <f t="shared" si="31"/>
        <v/>
      </c>
      <c r="AT27" s="63"/>
      <c r="AU27" s="63"/>
      <c r="AV27" s="63"/>
      <c r="AW27" s="44" t="str">
        <f t="shared" si="37"/>
        <v/>
      </c>
      <c r="AX27" s="87"/>
      <c r="AY27" s="91"/>
      <c r="AZ27" s="95" t="str">
        <f>IF(ISNUMBER(AS27)=FALSE,"",SUM(BA27:BA$28))</f>
        <v/>
      </c>
      <c r="BA27" s="98" t="str">
        <f t="shared" si="32"/>
        <v/>
      </c>
      <c r="BB27" s="128" t="str">
        <f t="shared" si="48"/>
        <v/>
      </c>
      <c r="BC27" s="61" t="str">
        <f t="shared" si="49"/>
        <v/>
      </c>
      <c r="BD27" s="86">
        <f t="shared" si="7"/>
        <v>0</v>
      </c>
      <c r="BE27" s="90">
        <f t="shared" si="8"/>
        <v>0</v>
      </c>
      <c r="BF27" s="94">
        <f t="shared" si="9"/>
        <v>0</v>
      </c>
      <c r="BG27" s="34"/>
      <c r="BH27" s="143" t="str">
        <f t="shared" si="26"/>
        <v/>
      </c>
      <c r="BI27" s="15"/>
      <c r="BJ27" s="41"/>
      <c r="BK27" s="26" t="str">
        <f t="shared" si="38"/>
        <v/>
      </c>
      <c r="BL27" s="87"/>
      <c r="BM27" s="91"/>
      <c r="BN27" s="95" t="str">
        <f>IF(ISNUMBER(BH27)=FALSE,"",SUM(BO27:BO$28))</f>
        <v/>
      </c>
      <c r="BO27" s="98" t="str">
        <f t="shared" si="27"/>
        <v/>
      </c>
      <c r="BP27" s="129" t="str">
        <f t="shared" si="10"/>
        <v/>
      </c>
      <c r="BQ27" s="131" t="str">
        <f t="shared" si="47"/>
        <v/>
      </c>
      <c r="BR27" s="86">
        <f t="shared" si="11"/>
        <v>0</v>
      </c>
      <c r="BS27" s="90">
        <f t="shared" si="12"/>
        <v>0</v>
      </c>
      <c r="BT27" s="94">
        <f t="shared" si="13"/>
        <v>0</v>
      </c>
      <c r="BU27" s="34"/>
      <c r="BV27" s="148" t="str">
        <f t="shared" si="40"/>
        <v/>
      </c>
      <c r="BW27" s="63"/>
      <c r="BX27" s="64"/>
      <c r="BY27" s="44" t="str">
        <f t="shared" si="41"/>
        <v/>
      </c>
      <c r="BZ27" s="87"/>
      <c r="CA27" s="91"/>
      <c r="CB27" s="95" t="str">
        <f>IF(ISNUMBER(BV27)=FALSE,"",SUM(CC27:CC$28))</f>
        <v/>
      </c>
      <c r="CC27" s="98" t="str">
        <f t="shared" si="42"/>
        <v/>
      </c>
      <c r="CD27" s="128" t="str">
        <f t="shared" si="43"/>
        <v/>
      </c>
      <c r="CE27" s="61" t="str">
        <f t="shared" si="44"/>
        <v/>
      </c>
      <c r="CF27" s="86">
        <f t="shared" si="14"/>
        <v>0</v>
      </c>
      <c r="CG27" s="90">
        <f t="shared" si="15"/>
        <v>0</v>
      </c>
      <c r="CH27" s="94">
        <f t="shared" si="16"/>
        <v>0</v>
      </c>
      <c r="CI27" s="34"/>
      <c r="CJ27" s="152" t="str">
        <f t="shared" si="34"/>
        <v/>
      </c>
      <c r="CK27" s="15"/>
      <c r="CL27" s="41"/>
      <c r="CM27" s="26" t="str">
        <f t="shared" si="39"/>
        <v/>
      </c>
      <c r="CN27" s="87"/>
      <c r="CO27" s="91"/>
      <c r="CP27" s="95" t="str">
        <f>IF(ISNUMBER(CJ27)=FALSE,"",SUM(CQ27:CQ$28))</f>
        <v/>
      </c>
      <c r="CQ27" s="98" t="str">
        <f t="shared" si="28"/>
        <v/>
      </c>
      <c r="CR27" s="129" t="str">
        <f t="shared" si="17"/>
        <v/>
      </c>
      <c r="CS27" s="131" t="str">
        <f t="shared" si="18"/>
        <v/>
      </c>
      <c r="CT27" s="86">
        <f t="shared" si="19"/>
        <v>0</v>
      </c>
      <c r="CU27" s="90">
        <f t="shared" si="20"/>
        <v>0</v>
      </c>
      <c r="CV27" s="94">
        <f t="shared" si="21"/>
        <v>0</v>
      </c>
      <c r="CW27" s="34"/>
    </row>
    <row r="28" spans="1:102" ht="15" customHeight="1" thickBot="1">
      <c r="A28" s="30"/>
      <c r="B28" s="260"/>
      <c r="C28" s="116"/>
      <c r="D28" s="101" t="str">
        <f t="shared" si="0"/>
        <v/>
      </c>
      <c r="E28" s="4"/>
      <c r="F28" s="3"/>
      <c r="G28" s="117">
        <f>SUMIF($O$6:$O$28,E28,$V$6:$V$28)+SUMIF($AD$6:$AD$28,E28,$AL$6:$AL$28)+SUMIF($AT$6:$AT$28,E28,$BA$6:$BA$28)+SUMIF($BI$6:$BI$28,E28,$BO$6:$BO$28)+SUMIF($BW$6:$BW$28,E28,$CC$6:$CC$28)+SUMIF($CK$6:$CK$28,E28,$CQ$6:$CQ$28)</f>
        <v>0</v>
      </c>
      <c r="H28" s="117"/>
      <c r="I28" s="3">
        <f t="shared" ref="I28" si="51">SUMIF($O$6:$O$10,E28,$R$6:$R$10)+SUMIF($AD$6:$AD$10,E28,$AH$6:$AH$10)+SUMIF($AT$6:$AT$10,E28,$AW$6:$AW$10)+SUMIF($BI$6:$BI$10,E28,$BK$6:$BK$10)+SUMIF($BW$6:$BW$10,E28,$BY$6:$BY$10)+SUMIF($CK$6:$CK$10,E28,$CM$6:$CM$10)</f>
        <v>0</v>
      </c>
      <c r="J28" s="122">
        <f t="shared" ref="J6:J28" si="52">SUMIF($O$6:$O$28,E28,$S$6:$S$28)+SUMIF($AD$6:$AD$28,E28,$AI$6:$AI$28)+SUMIF($AT$6:$AT$28,E28,$AX$6:$AX$28)+SUMIF($BI$6:$BI$28,E28,$BL$6:$BL$28)+SUMIF($BW$6:$BW$28,E28,$BZ$6:$BZ$28)+SUMIF($CK$6:$CK$28,E28,$CN$6:$CN$28)</f>
        <v>0</v>
      </c>
      <c r="K28" s="124">
        <f t="shared" ref="K6:K28" si="53">SUMIF($O$6:$O$28,E28,$T$6:$T$28)+SUMIF($AD$6:$AD$28,E28,$AJ$6:$AJ$28)+SUMIF($AT$6:$AT$28,E28,$AY$6:$AY$28)+SUMIF($BI$6:$BI$28,E28,$BM$6:$BM$28)+SUMIF($BW$6:$BW$28,E28,$CA$6:$CA$28)+SUMIF($CK$6:$CK$28,E28,$CO$6:$CO$28)</f>
        <v>0</v>
      </c>
      <c r="L28" s="126">
        <f t="shared" ref="L6:L28" si="54">SUMIF($O$6:$O$28,E28,$U$6:$U$28)+SUMIF($AD$6:$AD$28,E28,$AK$6:$AK$28)+SUMIF($AT$6:$AT$28,E28,$AZ$6:$AZ$28)+SUMIF($BI$6:$BI$28,E28,$BN$6:$BN$28)+SUMIF($BW$6:$BW$28,E28,$CB$6:$CB$28)+SUMIF($CK$6:$CK$28,E28,$CP$6:$CP$28)</f>
        <v>0</v>
      </c>
      <c r="M28" s="32"/>
      <c r="N28" s="136" t="str">
        <f t="shared" si="22"/>
        <v/>
      </c>
      <c r="O28" s="71"/>
      <c r="P28" s="232"/>
      <c r="Q28" s="78"/>
      <c r="R28" s="102" t="str">
        <f t="shared" si="35"/>
        <v/>
      </c>
      <c r="S28" s="88"/>
      <c r="T28" s="92"/>
      <c r="U28" s="96" t="str">
        <f>IF(ISNUMBER(N28)=FALSE,"",SUM(V28:$V$28))</f>
        <v/>
      </c>
      <c r="V28" s="103" t="str">
        <f t="shared" si="23"/>
        <v/>
      </c>
      <c r="W28" s="128" t="str">
        <f t="shared" si="29"/>
        <v/>
      </c>
      <c r="X28" s="61" t="str">
        <f t="shared" si="30"/>
        <v/>
      </c>
      <c r="Y28" s="104">
        <f t="shared" si="1"/>
        <v>0</v>
      </c>
      <c r="Z28" s="105">
        <f t="shared" si="2"/>
        <v>0</v>
      </c>
      <c r="AA28" s="106">
        <f t="shared" si="3"/>
        <v>0</v>
      </c>
      <c r="AB28" s="34"/>
      <c r="AC28" s="144" t="str">
        <f t="shared" si="24"/>
        <v/>
      </c>
      <c r="AD28" s="52"/>
      <c r="AE28" s="53"/>
      <c r="AF28" s="53"/>
      <c r="AG28" s="53"/>
      <c r="AH28" s="107" t="str">
        <f t="shared" si="36"/>
        <v/>
      </c>
      <c r="AI28" s="88"/>
      <c r="AJ28" s="92"/>
      <c r="AK28" s="96" t="str">
        <f>IF(ISNUMBER(AC28)=FALSE,"",SUM(AL28:AL$28))</f>
        <v/>
      </c>
      <c r="AL28" s="103" t="str">
        <f t="shared" si="25"/>
        <v/>
      </c>
      <c r="AM28" s="129" t="str">
        <f t="shared" si="45"/>
        <v/>
      </c>
      <c r="AN28" s="131" t="str">
        <f t="shared" si="46"/>
        <v/>
      </c>
      <c r="AO28" s="104">
        <f t="shared" si="4"/>
        <v>0</v>
      </c>
      <c r="AP28" s="105">
        <f t="shared" si="5"/>
        <v>0</v>
      </c>
      <c r="AQ28" s="106">
        <f t="shared" si="6"/>
        <v>0</v>
      </c>
      <c r="AR28" s="34"/>
      <c r="AS28" s="149" t="str">
        <f t="shared" si="31"/>
        <v/>
      </c>
      <c r="AT28" s="71"/>
      <c r="AU28" s="71"/>
      <c r="AV28" s="78"/>
      <c r="AW28" s="102" t="str">
        <f t="shared" si="37"/>
        <v/>
      </c>
      <c r="AX28" s="88"/>
      <c r="AY28" s="92"/>
      <c r="AZ28" s="96" t="str">
        <f>IF(ISNUMBER(AS28)=FALSE,"",SUM(BA28:BA$28))</f>
        <v/>
      </c>
      <c r="BA28" s="103" t="str">
        <f t="shared" si="32"/>
        <v/>
      </c>
      <c r="BB28" s="128" t="str">
        <f t="shared" si="48"/>
        <v/>
      </c>
      <c r="BC28" s="61" t="str">
        <f t="shared" si="49"/>
        <v/>
      </c>
      <c r="BD28" s="104">
        <f t="shared" si="7"/>
        <v>0</v>
      </c>
      <c r="BE28" s="105">
        <f t="shared" si="8"/>
        <v>0</v>
      </c>
      <c r="BF28" s="106">
        <f t="shared" si="9"/>
        <v>0</v>
      </c>
      <c r="BG28" s="34"/>
      <c r="BH28" s="144" t="str">
        <f t="shared" si="26"/>
        <v/>
      </c>
      <c r="BI28" s="52"/>
      <c r="BJ28" s="53"/>
      <c r="BK28" s="107" t="str">
        <f t="shared" si="38"/>
        <v/>
      </c>
      <c r="BL28" s="88"/>
      <c r="BM28" s="92"/>
      <c r="BN28" s="96" t="str">
        <f>IF(ISNUMBER(BH28)=FALSE,"",SUM(BO28:BO$28))</f>
        <v/>
      </c>
      <c r="BO28" s="103" t="str">
        <f t="shared" si="27"/>
        <v/>
      </c>
      <c r="BP28" s="129" t="str">
        <f t="shared" si="10"/>
        <v/>
      </c>
      <c r="BQ28" s="131" t="str">
        <f t="shared" si="47"/>
        <v/>
      </c>
      <c r="BR28" s="104">
        <f t="shared" si="11"/>
        <v>0</v>
      </c>
      <c r="BS28" s="105">
        <f t="shared" si="12"/>
        <v>0</v>
      </c>
      <c r="BT28" s="106">
        <f t="shared" si="13"/>
        <v>0</v>
      </c>
      <c r="BU28" s="34"/>
      <c r="BV28" s="149" t="str">
        <f t="shared" si="40"/>
        <v/>
      </c>
      <c r="BW28" s="71"/>
      <c r="BX28" s="78"/>
      <c r="BY28" s="102" t="str">
        <f t="shared" si="41"/>
        <v/>
      </c>
      <c r="BZ28" s="88"/>
      <c r="CA28" s="92"/>
      <c r="CB28" s="96" t="str">
        <f>IF(ISNUMBER(BV28)=FALSE,"",SUM(CC28:CC$28))</f>
        <v/>
      </c>
      <c r="CC28" s="103" t="str">
        <f t="shared" si="42"/>
        <v/>
      </c>
      <c r="CD28" s="128" t="str">
        <f t="shared" si="43"/>
        <v/>
      </c>
      <c r="CE28" s="61" t="str">
        <f t="shared" si="44"/>
        <v/>
      </c>
      <c r="CF28" s="104">
        <f t="shared" si="14"/>
        <v>0</v>
      </c>
      <c r="CG28" s="105">
        <f t="shared" si="15"/>
        <v>0</v>
      </c>
      <c r="CH28" s="106">
        <f t="shared" si="16"/>
        <v>0</v>
      </c>
      <c r="CI28" s="34"/>
      <c r="CJ28" s="153" t="str">
        <f t="shared" si="34"/>
        <v/>
      </c>
      <c r="CK28" s="52"/>
      <c r="CL28" s="53"/>
      <c r="CM28" s="107" t="str">
        <f t="shared" si="39"/>
        <v/>
      </c>
      <c r="CN28" s="88"/>
      <c r="CO28" s="92"/>
      <c r="CP28" s="96" t="str">
        <f>IF(ISNUMBER(CJ28)=FALSE,"",SUM(CQ28:CQ$28))</f>
        <v/>
      </c>
      <c r="CQ28" s="103" t="str">
        <f t="shared" si="28"/>
        <v/>
      </c>
      <c r="CR28" s="129" t="str">
        <f t="shared" si="17"/>
        <v/>
      </c>
      <c r="CS28" s="131" t="str">
        <f t="shared" si="18"/>
        <v/>
      </c>
      <c r="CT28" s="104">
        <f t="shared" si="19"/>
        <v>0</v>
      </c>
      <c r="CU28" s="105">
        <f t="shared" si="20"/>
        <v>0</v>
      </c>
      <c r="CV28" s="106">
        <f t="shared" si="21"/>
        <v>0</v>
      </c>
      <c r="CW28" s="34"/>
    </row>
    <row r="29" spans="1:102" ht="3" customHeight="1" thickBot="1">
      <c r="A29" s="30"/>
      <c r="B29" s="111"/>
      <c r="C29" s="9"/>
      <c r="D29" s="9"/>
      <c r="E29" s="9"/>
      <c r="F29" s="9"/>
      <c r="G29" s="9"/>
      <c r="H29" s="9"/>
      <c r="I29" s="9"/>
      <c r="J29" s="112"/>
      <c r="K29" s="113"/>
      <c r="L29" s="114"/>
      <c r="M29" s="59"/>
      <c r="N29" s="137" t="str">
        <f t="shared" si="22"/>
        <v/>
      </c>
      <c r="O29" s="72"/>
      <c r="P29" s="72"/>
      <c r="Q29" s="72"/>
      <c r="R29" s="9"/>
      <c r="S29" s="72"/>
      <c r="T29" s="72"/>
      <c r="U29" s="72"/>
      <c r="V29" s="115" t="str">
        <f t="shared" si="23"/>
        <v/>
      </c>
      <c r="W29" s="157"/>
      <c r="X29" s="72"/>
      <c r="Y29" s="115"/>
      <c r="Z29" s="72"/>
      <c r="AA29" s="72"/>
      <c r="AB29" s="9"/>
      <c r="AC29" s="145" t="str">
        <f t="shared" si="24"/>
        <v/>
      </c>
      <c r="AD29" s="9"/>
      <c r="AE29" s="9"/>
      <c r="AF29" s="9"/>
      <c r="AG29" s="9"/>
      <c r="AH29" s="9"/>
      <c r="AI29" s="72"/>
      <c r="AJ29" s="72"/>
      <c r="AK29" s="72"/>
      <c r="AL29" s="115" t="str">
        <f t="shared" si="25"/>
        <v/>
      </c>
      <c r="AM29" s="155"/>
      <c r="AN29" s="9"/>
      <c r="AO29" s="115"/>
      <c r="AP29" s="72"/>
      <c r="AQ29" s="72"/>
      <c r="AR29" s="9"/>
      <c r="AS29" s="145" t="str">
        <f t="shared" si="31"/>
        <v/>
      </c>
      <c r="AT29" s="72"/>
      <c r="AU29" s="72"/>
      <c r="AV29" s="72"/>
      <c r="AW29" s="9"/>
      <c r="AX29" s="72"/>
      <c r="AY29" s="72"/>
      <c r="AZ29" s="72"/>
      <c r="BA29" s="115" t="str">
        <f t="shared" si="32"/>
        <v/>
      </c>
      <c r="BB29" s="157"/>
      <c r="BC29" s="72"/>
      <c r="BD29" s="115"/>
      <c r="BE29" s="72"/>
      <c r="BF29" s="72"/>
      <c r="BG29" s="9"/>
      <c r="BH29" s="145" t="str">
        <f t="shared" si="26"/>
        <v/>
      </c>
      <c r="BI29" s="9"/>
      <c r="BJ29" s="9"/>
      <c r="BK29" s="9"/>
      <c r="BL29" s="72"/>
      <c r="BM29" s="72"/>
      <c r="BN29" s="72"/>
      <c r="BO29" s="115" t="str">
        <f t="shared" si="27"/>
        <v/>
      </c>
      <c r="BP29" s="155"/>
      <c r="BQ29" s="9"/>
      <c r="BR29" s="115"/>
      <c r="BS29" s="72"/>
      <c r="BT29" s="72"/>
      <c r="BU29" s="9"/>
      <c r="BV29" s="145" t="str">
        <f t="shared" si="40"/>
        <v/>
      </c>
      <c r="BW29" s="72"/>
      <c r="BX29" s="72"/>
      <c r="BY29" s="9"/>
      <c r="BZ29" s="72"/>
      <c r="CA29" s="72"/>
      <c r="CB29" s="72"/>
      <c r="CC29" s="115" t="str">
        <f t="shared" si="42"/>
        <v/>
      </c>
      <c r="CD29" s="157"/>
      <c r="CE29" s="72"/>
      <c r="CF29" s="115"/>
      <c r="CG29" s="72"/>
      <c r="CH29" s="72"/>
      <c r="CI29" s="9"/>
      <c r="CJ29" s="145" t="str">
        <f t="shared" si="34"/>
        <v/>
      </c>
      <c r="CK29" s="9"/>
      <c r="CL29" s="9"/>
      <c r="CM29" s="9"/>
      <c r="CN29" s="72"/>
      <c r="CO29" s="72"/>
      <c r="CP29" s="72"/>
      <c r="CQ29" s="115" t="str">
        <f t="shared" si="28"/>
        <v/>
      </c>
      <c r="CR29" s="155"/>
      <c r="CS29" s="9"/>
      <c r="CT29" s="115"/>
      <c r="CU29" s="72"/>
      <c r="CV29" s="72"/>
      <c r="CW29" s="56"/>
    </row>
    <row r="30" spans="1:102" ht="15" customHeight="1">
      <c r="A30" s="36"/>
      <c r="B30" s="261" t="s">
        <v>21</v>
      </c>
      <c r="C30" s="221">
        <v>1</v>
      </c>
      <c r="D30" s="108">
        <f t="shared" ref="D30:D61" si="55">IF(E30="","",C30)</f>
        <v>1</v>
      </c>
      <c r="E30" s="233" t="s">
        <v>0</v>
      </c>
      <c r="F30" s="110">
        <v>1980</v>
      </c>
      <c r="G30" s="110">
        <f>SUMIF($O$30:$O$85,E30,$V$30:$V$85)+SUMIF($AD$30:$AD$85,E30,$AL$30:$AL$85)+SUMIF($AT$30:$AT$85,E30,$BA$30:$BA$85)+SUMIF($BI$30:$BI$85,E30,$BO$30:$BO$85)+SUMIF($BW$30:$BW$85,E30,$CC$30:$CC$85)+SUMIF($CK$30:$CK$85,E30,$CQ$30:$CQ$85)</f>
        <v>4</v>
      </c>
      <c r="H30" s="110"/>
      <c r="I30" s="14">
        <f>SUMIF($O$30:$O$44,E30,$R$30:$R$44)+SUMIF($AD$30:$AD$44,E30,$AH$30:$AH$44)+SUMIF($AT$30:$AT$44,E30,$AW$30:$AW$44)+SUMIF($BI$30:$BI$44,E30,$BK$30:$BK$44)+SUMIF($BW$30:$BW$44,E30,$BY$30:$BY$44)+SUMIF($CK$30:$CK$44,E30,$CM$30:$CM$44)</f>
        <v>52</v>
      </c>
      <c r="J30" s="123">
        <f>SUMIF($O$30:$O$85,E30,$S$30:$S$85)+SUMIF($AD$30:$AD$85,E30,$AI$30:$AI$85)+SUMIF($AT$30:$AT$85,E30,$AX$30:$AX$85)+SUMIF($BI$30:$BI$85,E30,$BL$30:$BL$85)+SUMIF($BW$30:$BW$85,E30,$BZ$30:$BZ$85)+SUMIF($CK$30:$CK$85,E30,$CN$30:$CN$85)</f>
        <v>0</v>
      </c>
      <c r="K30" s="125">
        <f>SUMIF($O$30:$O$85,E30,$T$30:$T$85)+SUMIF($AD$30:$AD$85,E30,$AJ$30:$AJ$85)+SUMIF($AT$30:$AT$85,E30,$AY$30:$AY$85)+SUMIF($BI$30:$BI$85,E30,$BM$30:$BM$85)+SUMIF($BW$30:$BW$85,E30,$CA$30:$CA$85)+SUMIF($CK$30:$CK$85,E30,$CO$30:$CO$85)</f>
        <v>0</v>
      </c>
      <c r="L30" s="127">
        <f>SUMIF($O$30:$O$85,E30,$U$30:$U$85)+SUMIF($AD$30:$AD$85,E30,$AK$30:$AK$85)+SUMIF($AT$30:$AT$85,E30,$AZ$30:$AZ$85)+SUMIF($BI$30:$BI$85,E30,$BN$30:$BN$85)+SUMIF($BW$30:$BW$85,E30,$CB$30:$CB$85)+SUMIF($CK$30:$CK$85,E30,$CP$30:$CP$85)</f>
        <v>0</v>
      </c>
      <c r="M30" s="60"/>
      <c r="N30" s="135">
        <f t="shared" si="22"/>
        <v>1</v>
      </c>
      <c r="O30" s="61" t="s">
        <v>0</v>
      </c>
      <c r="P30" s="230">
        <v>204</v>
      </c>
      <c r="Q30" s="62">
        <v>0.48541666666666666</v>
      </c>
      <c r="R30" s="61">
        <v>10</v>
      </c>
      <c r="S30" s="86"/>
      <c r="T30" s="90"/>
      <c r="U30" s="94"/>
      <c r="V30" s="98">
        <f t="shared" si="23"/>
        <v>1</v>
      </c>
      <c r="W30" s="128">
        <v>1</v>
      </c>
      <c r="X30" s="130">
        <v>10</v>
      </c>
      <c r="Y30" s="86">
        <f t="shared" ref="Y30:Y61" si="56">SUMIF($O$30:$O$85,O30,$S$30:$S$85)</f>
        <v>0</v>
      </c>
      <c r="Z30" s="90">
        <f t="shared" ref="Z30:Z61" si="57">SUMIF($O$30:$O$85,O30,$T$30:$T$85)</f>
        <v>0</v>
      </c>
      <c r="AA30" s="94">
        <f t="shared" ref="AA30:AA61" si="58">SUMIF($O$30:$O$85,O30,$U$30:$U$85)</f>
        <v>0</v>
      </c>
      <c r="AB30" s="34"/>
      <c r="AC30" s="143">
        <f t="shared" si="24"/>
        <v>1</v>
      </c>
      <c r="AD30" s="54" t="s">
        <v>51</v>
      </c>
      <c r="AE30" s="239">
        <v>0.18872685185185184</v>
      </c>
      <c r="AF30" s="239">
        <v>0.18358796296296298</v>
      </c>
      <c r="AG30" s="239">
        <v>0.37231481481481482</v>
      </c>
      <c r="AH30" s="66">
        <v>18</v>
      </c>
      <c r="AI30" s="86"/>
      <c r="AJ30" s="90"/>
      <c r="AK30" s="94"/>
      <c r="AL30" s="98">
        <v>1</v>
      </c>
      <c r="AM30" s="129">
        <v>3</v>
      </c>
      <c r="AN30" s="131">
        <v>18</v>
      </c>
      <c r="AO30" s="86">
        <f t="shared" ref="AO30:AO47" si="59">SUMIF($O$30:$O$85,AD30,$S$30:$S$85)+SUMIF($AD$30:$AD$85,AD30,$AI$30:$AI$85)</f>
        <v>0</v>
      </c>
      <c r="AP30" s="90">
        <f t="shared" ref="AP30:AP47" si="60">SUMIF($O$30:$O$85,AD30,$T$30:$T$85)+SUMIF($AD$30:$AD$85,AD30,$AJ$30:$AJ$85)</f>
        <v>0</v>
      </c>
      <c r="AQ30" s="94">
        <f t="shared" ref="AQ30:AQ47" si="61">SUMIF($O$30:$O$85,AD30,$U$30:$U$85)+SUMIF($AD$30:$AD$85,AD30,$AK$30:$AK$85)</f>
        <v>0</v>
      </c>
      <c r="AR30" s="34"/>
      <c r="AS30" s="148">
        <f t="shared" si="31"/>
        <v>1</v>
      </c>
      <c r="AT30" s="61" t="s">
        <v>52</v>
      </c>
      <c r="AU30" s="61">
        <v>355</v>
      </c>
      <c r="AV30" s="62">
        <v>0.77916666666666667</v>
      </c>
      <c r="AW30" s="61">
        <f>IF(ISNUMBER(AS30)=FALSE,"",SUM(BA30:BA$44)+3)</f>
        <v>18</v>
      </c>
      <c r="AX30" s="86"/>
      <c r="AY30" s="90"/>
      <c r="AZ30" s="94"/>
      <c r="BA30" s="98">
        <f t="shared" si="32"/>
        <v>1</v>
      </c>
      <c r="BB30" s="128">
        <f t="shared" ref="BB30:BB52" si="62">IF(ISNUMBER(AS30)=FALSE,"",SUMIF($E$30:$E$85,AT30,$D$30:$D$85))</f>
        <v>2</v>
      </c>
      <c r="BC30" s="130">
        <f t="shared" ref="BC30:BC44" si="63">IF(ISNUMBER(AS30)=FALSE,"",SUMIF($E$30:$E$85,AT30,$I$30:$I$85))</f>
        <v>50</v>
      </c>
      <c r="BD30" s="86">
        <f t="shared" ref="BD30:BD61" si="64">SUMIF($O$30:$O$85,AT30,$S$30:$S$85)+SUMIF($AD$30:$AD$85,AT30,$AI$30:$AI$85)+SUMIF($AT$30:$AT$85,AT30,$AX$30:$AX$85)</f>
        <v>0</v>
      </c>
      <c r="BE30" s="90">
        <f t="shared" ref="BE30:BE61" si="65">SUMIF($O$30:$O$85,AT30,$T$30:$T$85)+SUMIF($AD$30:$AD$85,AT30,$AJ$30:$AJ$85)+SUMIF($AT$30:$AT$85,AT30,$AY$30:$AY$85)</f>
        <v>0</v>
      </c>
      <c r="BF30" s="94">
        <f t="shared" ref="BF30:BF61" si="66">SUMIF($O$30:$O$85,AT30,$U$30:$U$85)+SUMIF($AD$30:$AD$85,AT30,$AK$30:$AK$85)+SUMIF($AT$30:$AT$85,AT30,$AZ$30:$AZ$85)</f>
        <v>0</v>
      </c>
      <c r="BG30" s="34"/>
      <c r="BH30" s="143">
        <f t="shared" si="26"/>
        <v>1</v>
      </c>
      <c r="BI30" s="183" t="s">
        <v>121</v>
      </c>
      <c r="BJ30" s="175">
        <v>0.1875</v>
      </c>
      <c r="BK30" s="66">
        <f>IF(ISNUMBER(BH30)=FALSE,"",SUM(BO30:BO$44)+3)</f>
        <v>18</v>
      </c>
      <c r="BL30" s="86"/>
      <c r="BM30" s="90"/>
      <c r="BN30" s="94"/>
      <c r="BO30" s="98">
        <f t="shared" si="27"/>
        <v>1</v>
      </c>
      <c r="BP30" s="129">
        <f t="shared" ref="BP30:BP36" si="67">IF(ISNUMBER(BH30)=FALSE,"",SUMIF($E$30:$E$85,BI30,$D$30:$D$85))</f>
        <v>10</v>
      </c>
      <c r="BQ30" s="131">
        <f t="shared" ref="BQ30:BQ36" si="68">IF(ISNUMBER(BH30)=FALSE,"",SUMIF($E$30:$E$85,BI30,$I$30:$I$85))</f>
        <v>18</v>
      </c>
      <c r="BR30" s="86">
        <f t="shared" ref="BR30:BR61" si="69">SUMIF($O$30:$O$85,BI30,$S$30:$S$85)+SUMIF($AD$30:$AD$85,BI30,$AI$30:$AI$85)+SUMIF($AT$30:$AT$85,BI30,$AX$30:$AX$85)+SUMIF($BI$30:$BI$85,BI30,$BL$30:$BL$85)</f>
        <v>0</v>
      </c>
      <c r="BS30" s="90">
        <f t="shared" ref="BS30:BS61" si="70">SUMIF($O$30:$O$85,BI30,$T$30:$T$85)+SUMIF($AD$30:$AD$85,BI30,$AJ$30:$AJ$85)+SUMIF($AT$30:$AT$85,BI30,$AY$30:$AY$85)+SUMIF($BI$30:$BI$85,BI30,$BM$30:$BM$85)</f>
        <v>0</v>
      </c>
      <c r="BT30" s="94">
        <f t="shared" ref="BT30:BT61" si="71">SUMIF($O$30:$O$85,BI30,$U$30:$U$85)+SUMIF($AD$30:$AD$85,BI30,$AK$30:$AK$85)+SUMIF($AT$30:$AT$85,BI30,$AZ$30:$AZ$85)+SUMIF($BI$30:$BI$85,BI30,$BN$30:$BN$85)</f>
        <v>0</v>
      </c>
      <c r="BU30" s="34"/>
      <c r="BV30" s="148">
        <f t="shared" si="40"/>
        <v>1</v>
      </c>
      <c r="BW30" s="61" t="s">
        <v>0</v>
      </c>
      <c r="BX30" s="62">
        <v>0.28541666666666665</v>
      </c>
      <c r="BY30" s="61">
        <v>14</v>
      </c>
      <c r="BZ30" s="86"/>
      <c r="CA30" s="90"/>
      <c r="CB30" s="94"/>
      <c r="CC30" s="98">
        <v>1</v>
      </c>
      <c r="CD30" s="128">
        <v>1</v>
      </c>
      <c r="CE30" s="130">
        <v>52</v>
      </c>
      <c r="CF30" s="86">
        <f t="shared" ref="CF30:CF61" si="72">SUMIF($O$30:$O$85,BW30,$S$30:$S$85)+SUMIF($AD$30:$AD$85,BW30,$AI$30:$AI$85)+SUMIF($AT$30:$AT$85,BW30,$AX$30:$AX$85)+SUMIF($BI$30:$BI$85,BW30,$BL$30:$BL$85)+SUMIF($BW$30:$BW$85,BW30,$BZ$30:$BZ$85)</f>
        <v>0</v>
      </c>
      <c r="CG30" s="90">
        <f t="shared" ref="CG30:CG61" si="73">SUMIF($O$30:$O$85,BW30,$T$30:$T$85)+SUMIF($AD$30:$AD$85,BW30,$AJ$30:$AJ$85)+SUMIF($AT$30:$AT$85,BW30,$AY$30:$AY$85)+SUMIF($BI$30:$BI$85,BW30,$BM$30:$BM$85)+SUMIF($BW$30:$BW$85,BW30,$CA$30:$CA$85)</f>
        <v>0</v>
      </c>
      <c r="CH30" s="94">
        <f t="shared" ref="CH30:CH61" si="74">SUMIF($O$30:$O$85,BW30,$U$30:$U$85)+SUMIF($AD$30:$AD$85,BW30,$AK$30:$AK$85)+SUMIF($AT$30:$AT$85,BW30,$AZ$30:$AZ$85)+SUMIF($BI$30:$BI$85,BW30,$BN$30:$BN$85)+SUMIF($BW$30:$BW$85,BW30,$CB$30:$CB$85)</f>
        <v>0</v>
      </c>
      <c r="CI30" s="34"/>
      <c r="CJ30" s="143" t="str">
        <f t="shared" si="34"/>
        <v/>
      </c>
      <c r="CK30" s="66"/>
      <c r="CL30" s="55"/>
      <c r="CM30" s="66" t="str">
        <f>IF(ISNUMBER(CJ30)=FALSE,"",SUM(CQ30:CQ$44)+3)</f>
        <v/>
      </c>
      <c r="CN30" s="86"/>
      <c r="CO30" s="90"/>
      <c r="CP30" s="94"/>
      <c r="CQ30" s="98" t="str">
        <f t="shared" si="28"/>
        <v/>
      </c>
      <c r="CR30" s="129" t="str">
        <f t="shared" ref="CR30:CR61" si="75">IF(ISNUMBER(CJ30)=FALSE,"",SUMIF($E$30:$E$85,CK30,$D$30:$D$85))</f>
        <v/>
      </c>
      <c r="CS30" s="131" t="str">
        <f t="shared" ref="CS30:CS61" si="76">IF(ISNUMBER(CJ30)=FALSE,"",SUMIF($E$30:$E$85,CK30,$I$30:$I$85))</f>
        <v/>
      </c>
      <c r="CT30" s="86">
        <f t="shared" ref="CT30:CT61" si="77">SUMIF($O$30:$O$85,CK30,$S$30:$S$85)+SUMIF($AD$30:$AD$85,CK30,$AI$30:$AI$85)+SUMIF($AT$30:$AT$85,CK30,$AX$30:$AX$85)+SUMIF($BI$30:$BI$85,CK30,$BL$30:$BL$85)+SUMIF($BW$30:$BW$85,CK30,$BZ$30:$BZ$85)+SUMIF($CK$30:$CK$85,CK30,$CN$30:$CN$85)</f>
        <v>0</v>
      </c>
      <c r="CU30" s="90">
        <f t="shared" ref="CU30:CU61" si="78">SUMIF($O$30:$O$85,CK30,$T$30:$T$85)+SUMIF($AD$30:$AD$85,CK30,$AJ$30:$AJ$85)+SUMIF($AT$30:$AT$85,CK30,$AY$30:$AY$85)+SUMIF($BI$30:$BI$85,CK30,$BM$30:$BM$85)+SUMIF($BW$30:$BW$85,CK30,$CA$30:$CA$85)+SUMIF($CK$30:$CK$85,CK30,$CO$30:$CO$85)</f>
        <v>0</v>
      </c>
      <c r="CV30" s="94">
        <f t="shared" ref="CV30:CV61" si="79">SUMIF($O$30:$O$85,CK30,$U$30:$U$85)+SUMIF($AD$30:$AD$85,CK30,$AK$30:$AK$85)+SUMIF($AT$30:$AT$85,CK30,$AZ$30:$AZ$85)+SUMIF($BI$30:$BI$85,CK30,$BN$30:$BN$85)+SUMIF($BW$30:$BW$85,CK30,$CB$30:$CB$85)+SUMIF($CK$30:$CK$85,CK30,$CP$30:$CP$85)</f>
        <v>0</v>
      </c>
      <c r="CW30" s="34"/>
    </row>
    <row r="31" spans="1:102" ht="15" customHeight="1">
      <c r="A31" s="36"/>
      <c r="B31" s="262"/>
      <c r="C31" s="163">
        <v>2</v>
      </c>
      <c r="D31" s="108">
        <f t="shared" si="55"/>
        <v>2</v>
      </c>
      <c r="E31" s="233" t="s">
        <v>52</v>
      </c>
      <c r="F31" s="110">
        <v>1990</v>
      </c>
      <c r="G31" s="110">
        <f>SUMIF($O$30:$O$85,E31,$V$30:$V$85)+SUMIF($AD$30:$AD$85,E31,$AL$30:$AL$85)+SUMIF($AT$30:$AT$85,E31,$BA$30:$BA$85)+SUMIF($BI$30:$BI$85,E31,$BO$30:$BO$85)+SUMIF($BW$30:$BW$85,E31,$CC$30:$CC$85)+SUMIF($CK$30:$CK$85,E31,$CQ$30:$CQ$85)</f>
        <v>3</v>
      </c>
      <c r="H31" s="110"/>
      <c r="I31" s="163">
        <f>SUMIF($O$30:$O$44,E31,$R$30:$R$44)+SUMIF($AD$30:$AD$44,E31,$AH$30:$AH$44)+SUMIF($AT$30:$AT$44,E31,$AW$30:$AW$44)+SUMIF($BI$30:$BI$44,E31,$BK$30:$BK$44)+SUMIF($BW$30:$BW$44,E31,$BY$30:$BY$44)+SUMIF($CK$30:$CK$44,E31,$CM$30:$CM$44)</f>
        <v>50</v>
      </c>
      <c r="J31" s="123">
        <f>SUMIF($O$30:$O$85,E31,$S$30:$S$85)+SUMIF($AD$30:$AD$85,E31,$AI$30:$AI$85)+SUMIF($AT$30:$AT$85,E31,$AX$30:$AX$85)+SUMIF($BI$30:$BI$85,E31,$BL$30:$BL$85)+SUMIF($BW$30:$BW$85,E31,$BZ$30:$BZ$85)+SUMIF($CK$30:$CK$85,E31,$CN$30:$CN$85)</f>
        <v>0</v>
      </c>
      <c r="K31" s="125">
        <f>SUMIF($O$30:$O$85,E31,$T$30:$T$85)+SUMIF($AD$30:$AD$85,E31,$AJ$30:$AJ$85)+SUMIF($AT$30:$AT$85,E31,$AY$30:$AY$85)+SUMIF($BI$30:$BI$85,E31,$BM$30:$BM$85)+SUMIF($BW$30:$BW$85,E31,$CA$30:$CA$85)+SUMIF($CK$30:$CK$85,E31,$CO$30:$CO$85)</f>
        <v>0</v>
      </c>
      <c r="L31" s="127">
        <f>SUMIF($O$30:$O$85,E31,$U$30:$U$85)+SUMIF($AD$30:$AD$85,E31,$AK$30:$AK$85)+SUMIF($AT$30:$AT$85,E31,$AZ$30:$AZ$85)+SUMIF($BI$30:$BI$85,E31,$BN$30:$BN$85)+SUMIF($BW$30:$BW$85,E31,$CB$30:$CB$85)+SUMIF($CK$30:$CK$85,E31,$CP$30:$CP$85)</f>
        <v>0</v>
      </c>
      <c r="M31" s="60"/>
      <c r="N31" s="135">
        <f t="shared" si="22"/>
        <v>2</v>
      </c>
      <c r="O31" s="63" t="s">
        <v>24</v>
      </c>
      <c r="P31" s="231">
        <v>183</v>
      </c>
      <c r="Q31" s="64">
        <v>0.46180555555555552</v>
      </c>
      <c r="R31" s="61">
        <v>8</v>
      </c>
      <c r="S31" s="87"/>
      <c r="T31" s="91"/>
      <c r="U31" s="95"/>
      <c r="V31" s="98">
        <f t="shared" si="23"/>
        <v>1</v>
      </c>
      <c r="W31" s="128">
        <v>2</v>
      </c>
      <c r="X31" s="130">
        <v>8</v>
      </c>
      <c r="Y31" s="86">
        <f t="shared" si="56"/>
        <v>0</v>
      </c>
      <c r="Z31" s="90">
        <f t="shared" si="57"/>
        <v>0</v>
      </c>
      <c r="AA31" s="94">
        <f t="shared" si="58"/>
        <v>0</v>
      </c>
      <c r="AB31" s="34"/>
      <c r="AC31" s="143">
        <f t="shared" si="24"/>
        <v>2</v>
      </c>
      <c r="AD31" s="15" t="s">
        <v>52</v>
      </c>
      <c r="AE31" s="237">
        <v>0.19165509259259267</v>
      </c>
      <c r="AF31" s="237">
        <v>0.18578703703703703</v>
      </c>
      <c r="AG31" s="237">
        <v>0.3774421296296297</v>
      </c>
      <c r="AH31" s="66">
        <v>16</v>
      </c>
      <c r="AI31" s="87"/>
      <c r="AJ31" s="91"/>
      <c r="AK31" s="95"/>
      <c r="AL31" s="98">
        <v>1</v>
      </c>
      <c r="AM31" s="129">
        <v>4</v>
      </c>
      <c r="AN31" s="131">
        <v>16</v>
      </c>
      <c r="AO31" s="86">
        <f t="shared" si="59"/>
        <v>0</v>
      </c>
      <c r="AP31" s="90">
        <f t="shared" si="60"/>
        <v>0</v>
      </c>
      <c r="AQ31" s="94">
        <f t="shared" si="61"/>
        <v>0</v>
      </c>
      <c r="AR31" s="34"/>
      <c r="AS31" s="148">
        <f t="shared" si="31"/>
        <v>2</v>
      </c>
      <c r="AT31" s="63" t="s">
        <v>51</v>
      </c>
      <c r="AU31" s="63">
        <v>371</v>
      </c>
      <c r="AV31" s="64">
        <v>0.78611111111111109</v>
      </c>
      <c r="AW31" s="61">
        <f>IF(ISNUMBER(AS31)=FALSE,"",SUM(BA31:BA$44)+2)</f>
        <v>16</v>
      </c>
      <c r="AX31" s="87"/>
      <c r="AY31" s="91"/>
      <c r="AZ31" s="95"/>
      <c r="BA31" s="98">
        <f t="shared" si="32"/>
        <v>1</v>
      </c>
      <c r="BB31" s="128">
        <f t="shared" si="62"/>
        <v>3</v>
      </c>
      <c r="BC31" s="130">
        <f t="shared" si="63"/>
        <v>34</v>
      </c>
      <c r="BD31" s="86">
        <f t="shared" si="64"/>
        <v>0</v>
      </c>
      <c r="BE31" s="90">
        <f t="shared" si="65"/>
        <v>0</v>
      </c>
      <c r="BF31" s="94">
        <f t="shared" si="66"/>
        <v>0</v>
      </c>
      <c r="BG31" s="34"/>
      <c r="BH31" s="143">
        <f t="shared" si="26"/>
        <v>2</v>
      </c>
      <c r="BI31" s="184" t="s">
        <v>52</v>
      </c>
      <c r="BJ31" s="171">
        <v>0.19375000000000001</v>
      </c>
      <c r="BK31" s="66">
        <f>IF(ISNUMBER(BH31)=FALSE,"",SUM(BO31:BO$44)+2)</f>
        <v>16</v>
      </c>
      <c r="BL31" s="87"/>
      <c r="BM31" s="91"/>
      <c r="BN31" s="95"/>
      <c r="BO31" s="98">
        <f t="shared" si="27"/>
        <v>1</v>
      </c>
      <c r="BP31" s="129">
        <f t="shared" si="67"/>
        <v>2</v>
      </c>
      <c r="BQ31" s="131">
        <f t="shared" si="68"/>
        <v>50</v>
      </c>
      <c r="BR31" s="86">
        <f t="shared" si="69"/>
        <v>0</v>
      </c>
      <c r="BS31" s="90">
        <f t="shared" si="70"/>
        <v>0</v>
      </c>
      <c r="BT31" s="94">
        <f t="shared" si="71"/>
        <v>0</v>
      </c>
      <c r="BU31" s="34"/>
      <c r="BV31" s="148">
        <f t="shared" si="40"/>
        <v>2</v>
      </c>
      <c r="BW31" s="63" t="s">
        <v>53</v>
      </c>
      <c r="BX31" s="64">
        <v>0.32291666666666669</v>
      </c>
      <c r="BY31" s="61">
        <v>12</v>
      </c>
      <c r="BZ31" s="87"/>
      <c r="CA31" s="91"/>
      <c r="CB31" s="95"/>
      <c r="CC31" s="98">
        <v>1</v>
      </c>
      <c r="CD31" s="128">
        <v>4</v>
      </c>
      <c r="CE31" s="130">
        <v>30.5</v>
      </c>
      <c r="CF31" s="86">
        <f t="shared" si="72"/>
        <v>0</v>
      </c>
      <c r="CG31" s="90">
        <f t="shared" si="73"/>
        <v>0</v>
      </c>
      <c r="CH31" s="94">
        <f t="shared" si="74"/>
        <v>0</v>
      </c>
      <c r="CI31" s="34"/>
      <c r="CJ31" s="152" t="str">
        <f t="shared" si="34"/>
        <v/>
      </c>
      <c r="CK31" s="68"/>
      <c r="CL31" s="41"/>
      <c r="CM31" s="66" t="str">
        <f>IF(ISNUMBER(CJ31)=FALSE,"",SUM(CQ31:CQ$44)+2)</f>
        <v/>
      </c>
      <c r="CN31" s="87"/>
      <c r="CO31" s="91"/>
      <c r="CP31" s="95"/>
      <c r="CQ31" s="98" t="str">
        <f t="shared" si="28"/>
        <v/>
      </c>
      <c r="CR31" s="129" t="str">
        <f t="shared" si="75"/>
        <v/>
      </c>
      <c r="CS31" s="131" t="str">
        <f t="shared" si="76"/>
        <v/>
      </c>
      <c r="CT31" s="86">
        <f t="shared" si="77"/>
        <v>0</v>
      </c>
      <c r="CU31" s="90">
        <f t="shared" si="78"/>
        <v>0</v>
      </c>
      <c r="CV31" s="94">
        <f t="shared" si="79"/>
        <v>0</v>
      </c>
      <c r="CW31" s="34"/>
    </row>
    <row r="32" spans="1:102" ht="15" customHeight="1">
      <c r="A32" s="36"/>
      <c r="B32" s="262"/>
      <c r="C32" s="163">
        <v>3</v>
      </c>
      <c r="D32" s="198">
        <f t="shared" si="55"/>
        <v>3</v>
      </c>
      <c r="E32" s="233" t="s">
        <v>51</v>
      </c>
      <c r="F32" s="200">
        <v>1979</v>
      </c>
      <c r="G32" s="200">
        <f>SUMIF($O$30:$O$85,E32,$V$30:$V$85)+SUMIF($AD$30:$AD$85,E32,$AL$30:$AL$85)+SUMIF($AT$30:$AT$85,E32,$BA$30:$BA$85)+SUMIF($BI$30:$BI$85,E32,$BO$30:$BO$85)+SUMIF($BW$30:$BW$85,E32,$CC$30:$CC$85)+SUMIF($CK$30:$CK$85,E32,$CQ$30:$CQ$85)</f>
        <v>2</v>
      </c>
      <c r="H32" s="200"/>
      <c r="I32" s="163">
        <f>SUMIF($O$30:$O$44,E32,$R$30:$R$44)+SUMIF($AD$30:$AD$44,E32,$AH$30:$AH$44)+SUMIF($AT$30:$AT$44,E32,$AW$30:$AW$44)+SUMIF($BI$30:$BI$44,E32,$BK$30:$BK$44)+SUMIF($BW$30:$BW$44,E32,$BY$30:$BY$44)+SUMIF($CK$30:$CK$44,E32,$CM$30:$CM$44)</f>
        <v>34</v>
      </c>
      <c r="J32" s="202">
        <f>SUMIF($O$30:$O$85,E32,$S$30:$S$85)+SUMIF($AD$30:$AD$85,E32,$AI$30:$AI$85)+SUMIF($AT$30:$AT$85,E32,$AX$30:$AX$85)+SUMIF($BI$30:$BI$85,E32,$BL$30:$BL$85)+SUMIF($BW$30:$BW$85,E32,$BZ$30:$BZ$85)+SUMIF($CK$30:$CK$85,E32,$CN$30:$CN$85)</f>
        <v>0</v>
      </c>
      <c r="K32" s="203">
        <f>SUMIF($O$30:$O$85,E32,$T$30:$T$85)+SUMIF($AD$30:$AD$85,E32,$AJ$30:$AJ$85)+SUMIF($AT$30:$AT$85,E32,$AY$30:$AY$85)+SUMIF($BI$30:$BI$85,E32,$BM$30:$BM$85)+SUMIF($BW$30:$BW$85,E32,$CA$30:$CA$85)+SUMIF($CK$30:$CK$85,E32,$CO$30:$CO$85)</f>
        <v>0</v>
      </c>
      <c r="L32" s="204">
        <f>SUMIF($O$30:$O$85,E32,$U$30:$U$85)+SUMIF($AD$30:$AD$85,E32,$AK$30:$AK$85)+SUMIF($AT$30:$AT$85,E32,$AZ$30:$AZ$85)+SUMIF($BI$30:$BI$85,E32,$BN$30:$BN$85)+SUMIF($BW$30:$BW$85,E32,$CB$30:$CB$85)+SUMIF($CK$30:$CK$85,E32,$CP$30:$CP$85)</f>
        <v>0</v>
      </c>
      <c r="M32" s="60"/>
      <c r="N32" s="135">
        <f t="shared" si="22"/>
        <v>3</v>
      </c>
      <c r="O32" s="63" t="s">
        <v>25</v>
      </c>
      <c r="P32" s="231">
        <v>174</v>
      </c>
      <c r="Q32" s="64">
        <v>0.4909722222222222</v>
      </c>
      <c r="R32" s="61">
        <v>6</v>
      </c>
      <c r="S32" s="87"/>
      <c r="T32" s="91"/>
      <c r="U32" s="95"/>
      <c r="V32" s="98">
        <f t="shared" si="23"/>
        <v>1</v>
      </c>
      <c r="W32" s="128">
        <v>3</v>
      </c>
      <c r="X32" s="130">
        <v>6</v>
      </c>
      <c r="Y32" s="86">
        <f t="shared" si="56"/>
        <v>0</v>
      </c>
      <c r="Z32" s="90">
        <f t="shared" si="57"/>
        <v>0</v>
      </c>
      <c r="AA32" s="94">
        <f t="shared" si="58"/>
        <v>0</v>
      </c>
      <c r="AB32" s="34"/>
      <c r="AC32" s="143">
        <f t="shared" si="24"/>
        <v>3</v>
      </c>
      <c r="AD32" s="15" t="s">
        <v>0</v>
      </c>
      <c r="AE32" s="237">
        <v>0.20310185185185187</v>
      </c>
      <c r="AF32" s="237">
        <v>0.19182870370370364</v>
      </c>
      <c r="AG32" s="237">
        <v>0.39493055555555551</v>
      </c>
      <c r="AH32" s="66">
        <v>14</v>
      </c>
      <c r="AI32" s="87"/>
      <c r="AJ32" s="91"/>
      <c r="AK32" s="95"/>
      <c r="AL32" s="98">
        <v>1</v>
      </c>
      <c r="AM32" s="129">
        <v>1</v>
      </c>
      <c r="AN32" s="131">
        <v>24</v>
      </c>
      <c r="AO32" s="86">
        <f t="shared" si="59"/>
        <v>0</v>
      </c>
      <c r="AP32" s="90">
        <f t="shared" si="60"/>
        <v>0</v>
      </c>
      <c r="AQ32" s="94">
        <f t="shared" si="61"/>
        <v>0</v>
      </c>
      <c r="AR32" s="34"/>
      <c r="AS32" s="148">
        <f t="shared" si="31"/>
        <v>3</v>
      </c>
      <c r="AT32" s="63" t="s">
        <v>76</v>
      </c>
      <c r="AU32" s="63">
        <v>355</v>
      </c>
      <c r="AV32" s="64">
        <v>0.7895833333333333</v>
      </c>
      <c r="AW32" s="61">
        <f>IF(ISNUMBER(AS32)=FALSE,"",SUM(BA32:BA$44)+1)</f>
        <v>14</v>
      </c>
      <c r="AX32" s="87"/>
      <c r="AY32" s="91"/>
      <c r="AZ32" s="95"/>
      <c r="BA32" s="98">
        <f t="shared" si="32"/>
        <v>1</v>
      </c>
      <c r="BB32" s="128">
        <f t="shared" si="62"/>
        <v>14</v>
      </c>
      <c r="BC32" s="130">
        <f t="shared" si="63"/>
        <v>14</v>
      </c>
      <c r="BD32" s="86">
        <f t="shared" si="64"/>
        <v>0</v>
      </c>
      <c r="BE32" s="90">
        <f t="shared" si="65"/>
        <v>0</v>
      </c>
      <c r="BF32" s="94">
        <f t="shared" si="66"/>
        <v>0</v>
      </c>
      <c r="BG32" s="34"/>
      <c r="BH32" s="143">
        <f t="shared" si="26"/>
        <v>3</v>
      </c>
      <c r="BI32" s="184" t="s">
        <v>0</v>
      </c>
      <c r="BJ32" s="171">
        <v>0.20972222222222223</v>
      </c>
      <c r="BK32" s="66">
        <f>IF(ISNUMBER(BH32)=FALSE,"",SUM(BO32:BO$44)+1)</f>
        <v>14</v>
      </c>
      <c r="BL32" s="87"/>
      <c r="BM32" s="91"/>
      <c r="BN32" s="95"/>
      <c r="BO32" s="98">
        <f t="shared" si="27"/>
        <v>1</v>
      </c>
      <c r="BP32" s="129">
        <f t="shared" si="67"/>
        <v>1</v>
      </c>
      <c r="BQ32" s="131">
        <f t="shared" si="68"/>
        <v>52</v>
      </c>
      <c r="BR32" s="86">
        <f t="shared" si="69"/>
        <v>0</v>
      </c>
      <c r="BS32" s="90">
        <f t="shared" si="70"/>
        <v>0</v>
      </c>
      <c r="BT32" s="94">
        <f t="shared" si="71"/>
        <v>0</v>
      </c>
      <c r="BU32" s="34"/>
      <c r="BV32" s="148">
        <f t="shared" si="40"/>
        <v>3</v>
      </c>
      <c r="BW32" s="63" t="s">
        <v>77</v>
      </c>
      <c r="BX32" s="64">
        <v>0.32569444444444445</v>
      </c>
      <c r="BY32" s="61">
        <v>10</v>
      </c>
      <c r="BZ32" s="87"/>
      <c r="CA32" s="91"/>
      <c r="CB32" s="95"/>
      <c r="CC32" s="98">
        <v>1</v>
      </c>
      <c r="CD32" s="128">
        <v>7</v>
      </c>
      <c r="CE32" s="130">
        <v>22</v>
      </c>
      <c r="CF32" s="86">
        <f t="shared" si="72"/>
        <v>0</v>
      </c>
      <c r="CG32" s="90">
        <f t="shared" si="73"/>
        <v>0</v>
      </c>
      <c r="CH32" s="94">
        <f t="shared" si="74"/>
        <v>0</v>
      </c>
      <c r="CI32" s="34"/>
      <c r="CJ32" s="152" t="str">
        <f t="shared" si="34"/>
        <v/>
      </c>
      <c r="CK32" s="68"/>
      <c r="CL32" s="41"/>
      <c r="CM32" s="66" t="str">
        <f>IF(ISNUMBER(CJ32)=FALSE,"",SUM(CQ32:CQ$44)+1)</f>
        <v/>
      </c>
      <c r="CN32" s="87"/>
      <c r="CO32" s="91"/>
      <c r="CP32" s="95"/>
      <c r="CQ32" s="98" t="str">
        <f t="shared" si="28"/>
        <v/>
      </c>
      <c r="CR32" s="129" t="str">
        <f t="shared" si="75"/>
        <v/>
      </c>
      <c r="CS32" s="131" t="str">
        <f t="shared" si="76"/>
        <v/>
      </c>
      <c r="CT32" s="86">
        <f t="shared" si="77"/>
        <v>0</v>
      </c>
      <c r="CU32" s="90">
        <f t="shared" si="78"/>
        <v>0</v>
      </c>
      <c r="CV32" s="94">
        <f t="shared" si="79"/>
        <v>0</v>
      </c>
      <c r="CW32" s="34"/>
    </row>
    <row r="33" spans="1:101" ht="15" customHeight="1">
      <c r="A33" s="36"/>
      <c r="B33" s="262"/>
      <c r="C33" s="163">
        <v>4</v>
      </c>
      <c r="D33" s="198">
        <f t="shared" si="55"/>
        <v>4</v>
      </c>
      <c r="E33" s="233" t="s">
        <v>53</v>
      </c>
      <c r="F33" s="200">
        <v>1970</v>
      </c>
      <c r="G33" s="200">
        <f>SUMIF($O$30:$O$85,E33,$V$30:$V$85)+SUMIF($AD$30:$AD$85,E33,$AL$30:$AL$85)+SUMIF($AT$30:$AT$85,E33,$BA$30:$BA$85)+SUMIF($BI$30:$BI$85,E33,$BO$30:$BO$85)+SUMIF($BW$30:$BW$85,E33,$CC$30:$CC$85)+SUMIF($CK$30:$CK$85,E33,$CQ$30:$CQ$85)</f>
        <v>3</v>
      </c>
      <c r="H33" s="200"/>
      <c r="I33" s="248">
        <f>SUMIF($O$30:$O$44,E33,$R$30:$R$44)+SUMIF($AD$30:$AD$44,E33,$AH$30:$AH$44)+SUMIF($AT$30:$AT$44,E33,$AW$30:$AW$44)+SUMIF($BI$30:$BI$44,E33,$BK$30:$BK$44)+SUMIF($BW$30:$BW$44,E33,$BY$30:$BY$44)+SUMIF($CK$30:$CK$44,E33,$CM$30:$CM$44)</f>
        <v>30.5</v>
      </c>
      <c r="J33" s="202">
        <f>SUMIF($O$30:$O$85,E33,$S$30:$S$85)+SUMIF($AD$30:$AD$85,E33,$AI$30:$AI$85)+SUMIF($AT$30:$AT$85,E33,$AX$30:$AX$85)+SUMIF($BI$30:$BI$85,E33,$BL$30:$BL$85)+SUMIF($BW$30:$BW$85,E33,$BZ$30:$BZ$85)+SUMIF($CK$30:$CK$85,E33,$CN$30:$CN$85)</f>
        <v>0</v>
      </c>
      <c r="K33" s="203">
        <f>SUMIF($O$30:$O$85,E33,$T$30:$T$85)+SUMIF($AD$30:$AD$85,E33,$AJ$30:$AJ$85)+SUMIF($AT$30:$AT$85,E33,$AY$30:$AY$85)+SUMIF($BI$30:$BI$85,E33,$BM$30:$BM$85)+SUMIF($BW$30:$BW$85,E33,$CA$30:$CA$85)+SUMIF($CK$30:$CK$85,E33,$CO$30:$CO$85)</f>
        <v>0</v>
      </c>
      <c r="L33" s="204">
        <f>SUMIF($O$30:$O$85,E33,$U$30:$U$85)+SUMIF($AD$30:$AD$85,E33,$AK$30:$AK$85)+SUMIF($AT$30:$AT$85,E33,$AZ$30:$AZ$85)+SUMIF($BI$30:$BI$85,E33,$BN$30:$BN$85)+SUMIF($BW$30:$BW$85,E33,$CB$30:$CB$85)+SUMIF($CK$30:$CK$85,E33,$CP$30:$CP$85)</f>
        <v>0</v>
      </c>
      <c r="M33" s="60"/>
      <c r="N33" s="135">
        <f t="shared" si="22"/>
        <v>4</v>
      </c>
      <c r="O33" s="63" t="s">
        <v>26</v>
      </c>
      <c r="P33" s="231">
        <v>165</v>
      </c>
      <c r="Q33" s="64">
        <v>0.48055555555555546</v>
      </c>
      <c r="R33" s="61">
        <v>4</v>
      </c>
      <c r="S33" s="87"/>
      <c r="T33" s="91"/>
      <c r="U33" s="95"/>
      <c r="V33" s="98">
        <f t="shared" si="23"/>
        <v>1</v>
      </c>
      <c r="W33" s="128">
        <v>4</v>
      </c>
      <c r="X33" s="130">
        <v>4</v>
      </c>
      <c r="Y33" s="86">
        <f t="shared" si="56"/>
        <v>0</v>
      </c>
      <c r="Z33" s="90">
        <f t="shared" si="57"/>
        <v>0</v>
      </c>
      <c r="AA33" s="94">
        <f t="shared" si="58"/>
        <v>0</v>
      </c>
      <c r="AB33" s="34"/>
      <c r="AC33" s="143">
        <f t="shared" si="24"/>
        <v>4</v>
      </c>
      <c r="AD33" s="15" t="s">
        <v>24</v>
      </c>
      <c r="AE33" s="237">
        <v>0.21346064814814819</v>
      </c>
      <c r="AF33" s="237">
        <v>0.20696759259259256</v>
      </c>
      <c r="AG33" s="237">
        <v>0.42042824074074076</v>
      </c>
      <c r="AH33" s="66">
        <v>12</v>
      </c>
      <c r="AI33" s="87"/>
      <c r="AJ33" s="91"/>
      <c r="AK33" s="95"/>
      <c r="AL33" s="98">
        <v>1</v>
      </c>
      <c r="AM33" s="129">
        <v>2</v>
      </c>
      <c r="AN33" s="131">
        <v>20</v>
      </c>
      <c r="AO33" s="86">
        <f t="shared" si="59"/>
        <v>0</v>
      </c>
      <c r="AP33" s="90">
        <f t="shared" si="60"/>
        <v>0</v>
      </c>
      <c r="AQ33" s="94">
        <f t="shared" si="61"/>
        <v>0</v>
      </c>
      <c r="AR33" s="34"/>
      <c r="AS33" s="148">
        <f t="shared" si="31"/>
        <v>4</v>
      </c>
      <c r="AT33" s="63" t="s">
        <v>77</v>
      </c>
      <c r="AU33" s="63">
        <v>362</v>
      </c>
      <c r="AV33" s="64">
        <v>0.91249999999999998</v>
      </c>
      <c r="AW33" s="61">
        <f>IF(ISNUMBER(AS33)=FALSE,"",SUM(BA33:BA$44))</f>
        <v>12</v>
      </c>
      <c r="AX33" s="87"/>
      <c r="AY33" s="91"/>
      <c r="AZ33" s="95"/>
      <c r="BA33" s="98">
        <f t="shared" si="32"/>
        <v>1</v>
      </c>
      <c r="BB33" s="128">
        <f t="shared" si="62"/>
        <v>7</v>
      </c>
      <c r="BC33" s="130">
        <f t="shared" si="63"/>
        <v>22</v>
      </c>
      <c r="BD33" s="86">
        <f t="shared" si="64"/>
        <v>0</v>
      </c>
      <c r="BE33" s="90">
        <f t="shared" si="65"/>
        <v>0</v>
      </c>
      <c r="BF33" s="94">
        <f t="shared" si="66"/>
        <v>0</v>
      </c>
      <c r="BG33" s="34"/>
      <c r="BH33" s="143">
        <f t="shared" si="26"/>
        <v>4</v>
      </c>
      <c r="BI33" s="184" t="s">
        <v>122</v>
      </c>
      <c r="BJ33" s="185">
        <v>0.21458333333333335</v>
      </c>
      <c r="BK33" s="66">
        <f>IF(ISNUMBER(BH33)=FALSE,"",SUM(BO33:BO$44))</f>
        <v>12</v>
      </c>
      <c r="BL33" s="87"/>
      <c r="BM33" s="91"/>
      <c r="BN33" s="95"/>
      <c r="BO33" s="98">
        <f t="shared" si="27"/>
        <v>1</v>
      </c>
      <c r="BP33" s="129">
        <f t="shared" si="67"/>
        <v>15</v>
      </c>
      <c r="BQ33" s="131">
        <f t="shared" si="68"/>
        <v>12</v>
      </c>
      <c r="BR33" s="86">
        <f t="shared" si="69"/>
        <v>0</v>
      </c>
      <c r="BS33" s="90">
        <f t="shared" si="70"/>
        <v>0</v>
      </c>
      <c r="BT33" s="94">
        <f t="shared" si="71"/>
        <v>0</v>
      </c>
      <c r="BU33" s="34"/>
      <c r="BV33" s="148">
        <f t="shared" si="40"/>
        <v>4</v>
      </c>
      <c r="BW33" s="63" t="s">
        <v>27</v>
      </c>
      <c r="BX33" s="64">
        <v>0.33611111111111108</v>
      </c>
      <c r="BY33" s="61">
        <v>8</v>
      </c>
      <c r="BZ33" s="87"/>
      <c r="CA33" s="91"/>
      <c r="CB33" s="95"/>
      <c r="CC33" s="98">
        <v>1</v>
      </c>
      <c r="CD33" s="128">
        <v>12</v>
      </c>
      <c r="CE33" s="130">
        <v>16</v>
      </c>
      <c r="CF33" s="86">
        <f t="shared" si="72"/>
        <v>13</v>
      </c>
      <c r="CG33" s="90">
        <f t="shared" si="73"/>
        <v>0</v>
      </c>
      <c r="CH33" s="94">
        <f t="shared" si="74"/>
        <v>0</v>
      </c>
      <c r="CI33" s="34"/>
      <c r="CJ33" s="152" t="str">
        <f t="shared" si="34"/>
        <v/>
      </c>
      <c r="CK33" s="68"/>
      <c r="CL33" s="69"/>
      <c r="CM33" s="66" t="str">
        <f>IF(ISNUMBER(CJ33)=FALSE,"",SUM(CQ33:CQ$44))</f>
        <v/>
      </c>
      <c r="CN33" s="87"/>
      <c r="CO33" s="91"/>
      <c r="CP33" s="95"/>
      <c r="CQ33" s="98" t="str">
        <f t="shared" si="28"/>
        <v/>
      </c>
      <c r="CR33" s="129" t="str">
        <f t="shared" si="75"/>
        <v/>
      </c>
      <c r="CS33" s="131" t="str">
        <f t="shared" si="76"/>
        <v/>
      </c>
      <c r="CT33" s="86">
        <f t="shared" si="77"/>
        <v>0</v>
      </c>
      <c r="CU33" s="90">
        <f t="shared" si="78"/>
        <v>0</v>
      </c>
      <c r="CV33" s="94">
        <f t="shared" si="79"/>
        <v>0</v>
      </c>
      <c r="CW33" s="34"/>
    </row>
    <row r="34" spans="1:101" ht="15" customHeight="1">
      <c r="A34" s="36"/>
      <c r="B34" s="262"/>
      <c r="C34" s="163">
        <v>5</v>
      </c>
      <c r="D34" s="198">
        <f t="shared" si="55"/>
        <v>5</v>
      </c>
      <c r="E34" s="233" t="s">
        <v>26</v>
      </c>
      <c r="F34" s="200">
        <v>1968</v>
      </c>
      <c r="G34" s="200">
        <f>SUMIF($O$30:$O$85,E34,$V$30:$V$85)+SUMIF($AD$30:$AD$85,E34,$AL$30:$AL$85)+SUMIF($AT$30:$AT$85,E34,$BA$30:$BA$85)+SUMIF($BI$30:$BI$85,E34,$BO$30:$BO$85)+SUMIF($BW$30:$BW$85,E34,$CC$30:$CC$85)+SUMIF($CK$30:$CK$85,E34,$CQ$30:$CQ$85)</f>
        <v>4</v>
      </c>
      <c r="H34" s="200"/>
      <c r="I34" s="163">
        <f>SUMIF($O$30:$O$44,E34,$R$30:$R$44)+SUMIF($AD$30:$AD$44,E34,$AH$30:$AH$44)+SUMIF($AT$30:$AT$44,E34,$AW$30:$AW$44)+SUMIF($BI$30:$BI$44,E34,$BK$30:$BK$44)+SUMIF($BW$30:$BW$44,E34,$BY$30:$BY$44)+SUMIF($CK$30:$CK$44,E34,$CM$30:$CM$44)</f>
        <v>26</v>
      </c>
      <c r="J34" s="202">
        <f>SUMIF($O$30:$O$85,E34,$S$30:$S$85)+SUMIF($AD$30:$AD$85,E34,$AI$30:$AI$85)+SUMIF($AT$30:$AT$85,E34,$AX$30:$AX$85)+SUMIF($BI$30:$BI$85,E34,$BL$30:$BL$85)+SUMIF($BW$30:$BW$85,E34,$BZ$30:$BZ$85)+SUMIF($CK$30:$CK$85,E34,$CN$30:$CN$85)</f>
        <v>0</v>
      </c>
      <c r="K34" s="203">
        <f>SUMIF($O$30:$O$85,E34,$T$30:$T$85)+SUMIF($AD$30:$AD$85,E34,$AJ$30:$AJ$85)+SUMIF($AT$30:$AT$85,E34,$AY$30:$AY$85)+SUMIF($BI$30:$BI$85,E34,$BM$30:$BM$85)+SUMIF($BW$30:$BW$85,E34,$CA$30:$CA$85)+SUMIF($CK$30:$CK$85,E34,$CO$30:$CO$85)</f>
        <v>0</v>
      </c>
      <c r="L34" s="204">
        <f>SUMIF($O$30:$O$85,E34,$U$30:$U$85)+SUMIF($AD$30:$AD$85,E34,$AK$30:$AK$85)+SUMIF($AT$30:$AT$85,E34,$AZ$30:$AZ$85)+SUMIF($BI$30:$BI$85,E34,$BN$30:$BN$85)+SUMIF($BW$30:$BW$85,E34,$CB$30:$CB$85)+SUMIF($CK$30:$CK$85,E34,$CP$30:$CP$85)</f>
        <v>0</v>
      </c>
      <c r="M34" s="60"/>
      <c r="N34" s="135">
        <f t="shared" si="22"/>
        <v>5</v>
      </c>
      <c r="O34" s="63" t="s">
        <v>27</v>
      </c>
      <c r="P34" s="231">
        <v>156</v>
      </c>
      <c r="Q34" s="64">
        <v>0.48055555555555546</v>
      </c>
      <c r="R34" s="61">
        <v>3</v>
      </c>
      <c r="S34" s="87"/>
      <c r="T34" s="91"/>
      <c r="U34" s="95"/>
      <c r="V34" s="98">
        <f t="shared" si="23"/>
        <v>1</v>
      </c>
      <c r="W34" s="128">
        <v>5</v>
      </c>
      <c r="X34" s="130">
        <v>3</v>
      </c>
      <c r="Y34" s="86">
        <f t="shared" si="56"/>
        <v>0</v>
      </c>
      <c r="Z34" s="90">
        <f t="shared" si="57"/>
        <v>0</v>
      </c>
      <c r="AA34" s="94">
        <f t="shared" si="58"/>
        <v>0</v>
      </c>
      <c r="AB34" s="34"/>
      <c r="AC34" s="143">
        <f t="shared" si="24"/>
        <v>5</v>
      </c>
      <c r="AD34" s="15" t="s">
        <v>53</v>
      </c>
      <c r="AE34" s="237">
        <v>0.21855324074074073</v>
      </c>
      <c r="AF34" s="237">
        <v>0.20613425925925921</v>
      </c>
      <c r="AG34" s="237">
        <v>0.42468749999999994</v>
      </c>
      <c r="AH34" s="66">
        <v>11</v>
      </c>
      <c r="AI34" s="87"/>
      <c r="AJ34" s="91"/>
      <c r="AK34" s="95"/>
      <c r="AL34" s="98">
        <v>1</v>
      </c>
      <c r="AM34" s="129">
        <v>6</v>
      </c>
      <c r="AN34" s="131">
        <v>11</v>
      </c>
      <c r="AO34" s="86">
        <f t="shared" si="59"/>
        <v>0</v>
      </c>
      <c r="AP34" s="90">
        <f t="shared" si="60"/>
        <v>0</v>
      </c>
      <c r="AQ34" s="94">
        <f t="shared" si="61"/>
        <v>0</v>
      </c>
      <c r="AR34" s="34"/>
      <c r="AS34" s="148">
        <f t="shared" si="31"/>
        <v>5</v>
      </c>
      <c r="AT34" s="63" t="s">
        <v>33</v>
      </c>
      <c r="AU34" s="63">
        <v>353</v>
      </c>
      <c r="AV34" s="64">
        <v>0.97291666666666665</v>
      </c>
      <c r="AW34" s="61">
        <f>IF(ISNUMBER(AS34)=FALSE,"",SUM(BA34:BA$44))</f>
        <v>11</v>
      </c>
      <c r="AX34" s="87"/>
      <c r="AY34" s="91"/>
      <c r="AZ34" s="95"/>
      <c r="BA34" s="98">
        <f t="shared" si="32"/>
        <v>1</v>
      </c>
      <c r="BB34" s="128">
        <f t="shared" si="62"/>
        <v>9</v>
      </c>
      <c r="BC34" s="130">
        <f t="shared" si="63"/>
        <v>19</v>
      </c>
      <c r="BD34" s="86">
        <f t="shared" si="64"/>
        <v>0</v>
      </c>
      <c r="BE34" s="90">
        <f t="shared" si="65"/>
        <v>0</v>
      </c>
      <c r="BF34" s="94">
        <f t="shared" si="66"/>
        <v>0</v>
      </c>
      <c r="BG34" s="34"/>
      <c r="BH34" s="143">
        <f t="shared" si="26"/>
        <v>5</v>
      </c>
      <c r="BI34" s="184" t="s">
        <v>123</v>
      </c>
      <c r="BJ34" s="185">
        <v>0.22152777777777777</v>
      </c>
      <c r="BK34" s="66">
        <f>IF(ISNUMBER(BH34)=FALSE,"",SUM(BO34:BO$44))</f>
        <v>11</v>
      </c>
      <c r="BL34" s="87"/>
      <c r="BM34" s="91"/>
      <c r="BN34" s="95"/>
      <c r="BO34" s="98">
        <f t="shared" si="27"/>
        <v>1</v>
      </c>
      <c r="BP34" s="129">
        <f t="shared" si="67"/>
        <v>16</v>
      </c>
      <c r="BQ34" s="131">
        <f t="shared" si="68"/>
        <v>11</v>
      </c>
      <c r="BR34" s="86">
        <f t="shared" si="69"/>
        <v>0</v>
      </c>
      <c r="BS34" s="90">
        <f t="shared" si="70"/>
        <v>0</v>
      </c>
      <c r="BT34" s="94">
        <f t="shared" si="71"/>
        <v>0</v>
      </c>
      <c r="BU34" s="34"/>
      <c r="BV34" s="148">
        <f t="shared" si="40"/>
        <v>5</v>
      </c>
      <c r="BW34" s="63" t="s">
        <v>81</v>
      </c>
      <c r="BX34" s="64">
        <v>0.30277777777777776</v>
      </c>
      <c r="BY34" s="61">
        <v>7</v>
      </c>
      <c r="BZ34" s="87"/>
      <c r="CA34" s="91"/>
      <c r="CB34" s="95"/>
      <c r="CC34" s="98">
        <v>1</v>
      </c>
      <c r="CD34" s="128">
        <v>8</v>
      </c>
      <c r="CE34" s="130">
        <v>21</v>
      </c>
      <c r="CF34" s="86">
        <f t="shared" si="72"/>
        <v>0</v>
      </c>
      <c r="CG34" s="90">
        <f t="shared" si="73"/>
        <v>0</v>
      </c>
      <c r="CH34" s="94">
        <f t="shared" si="74"/>
        <v>0</v>
      </c>
      <c r="CI34" s="34"/>
      <c r="CJ34" s="152" t="str">
        <f t="shared" si="34"/>
        <v/>
      </c>
      <c r="CK34" s="68"/>
      <c r="CL34" s="69"/>
      <c r="CM34" s="66" t="str">
        <f>IF(ISNUMBER(CJ34)=FALSE,"",SUM(CQ34:CQ$44))</f>
        <v/>
      </c>
      <c r="CN34" s="87"/>
      <c r="CO34" s="91"/>
      <c r="CP34" s="95"/>
      <c r="CQ34" s="98" t="str">
        <f t="shared" si="28"/>
        <v/>
      </c>
      <c r="CR34" s="129" t="str">
        <f t="shared" si="75"/>
        <v/>
      </c>
      <c r="CS34" s="131" t="str">
        <f t="shared" si="76"/>
        <v/>
      </c>
      <c r="CT34" s="86">
        <f t="shared" si="77"/>
        <v>0</v>
      </c>
      <c r="CU34" s="90">
        <f t="shared" si="78"/>
        <v>0</v>
      </c>
      <c r="CV34" s="94">
        <f t="shared" si="79"/>
        <v>0</v>
      </c>
      <c r="CW34" s="34"/>
    </row>
    <row r="35" spans="1:101" ht="15" customHeight="1">
      <c r="A35" s="36"/>
      <c r="B35" s="262"/>
      <c r="C35" s="163">
        <v>6</v>
      </c>
      <c r="D35" s="198">
        <f t="shared" si="55"/>
        <v>6</v>
      </c>
      <c r="E35" s="233" t="s">
        <v>24</v>
      </c>
      <c r="F35" s="200">
        <v>1978</v>
      </c>
      <c r="G35" s="200">
        <f>SUMIF($O$30:$O$85,E35,$V$30:$V$85)+SUMIF($AD$30:$AD$85,E35,$AL$30:$AL$85)+SUMIF($AT$30:$AT$85,E35,$BA$30:$BA$85)+SUMIF($BI$30:$BI$85,E35,$BO$30:$BO$85)+SUMIF($BW$30:$BW$85,E35,$CC$30:$CC$85)+SUMIF($CK$30:$CK$85,E35,$CQ$30:$CQ$85)</f>
        <v>3</v>
      </c>
      <c r="H35" s="200"/>
      <c r="I35" s="163">
        <f>SUMIF($O$30:$O$44,E35,$R$30:$R$44)+SUMIF($AD$30:$AD$44,E35,$AH$30:$AH$44)+SUMIF($AT$30:$AT$44,E35,$AW$30:$AW$44)+SUMIF($BI$30:$BI$44,E35,$BK$30:$BK$44)+SUMIF($BW$30:$BW$44,E35,$BY$30:$BY$44)+SUMIF($CK$30:$CK$44,E35,$CM$30:$CM$44)</f>
        <v>26</v>
      </c>
      <c r="J35" s="202">
        <f>SUMIF($O$30:$O$85,E35,$S$30:$S$85)+SUMIF($AD$30:$AD$85,E35,$AI$30:$AI$85)+SUMIF($AT$30:$AT$85,E35,$AX$30:$AX$85)+SUMIF($BI$30:$BI$85,E35,$BL$30:$BL$85)+SUMIF($BW$30:$BW$85,E35,$BZ$30:$BZ$85)+SUMIF($CK$30:$CK$85,E35,$CN$30:$CN$85)</f>
        <v>0</v>
      </c>
      <c r="K35" s="203">
        <f>SUMIF($O$30:$O$85,E35,$T$30:$T$85)+SUMIF($AD$30:$AD$85,E35,$AJ$30:$AJ$85)+SUMIF($AT$30:$AT$85,E35,$AY$30:$AY$85)+SUMIF($BI$30:$BI$85,E35,$BM$30:$BM$85)+SUMIF($BW$30:$BW$85,E35,$CA$30:$CA$85)+SUMIF($CK$30:$CK$85,E35,$CO$30:$CO$85)</f>
        <v>0</v>
      </c>
      <c r="L35" s="204">
        <f>SUMIF($O$30:$O$85,E35,$U$30:$U$85)+SUMIF($AD$30:$AD$85,E35,$AK$30:$AK$85)+SUMIF($AT$30:$AT$85,E35,$AZ$30:$AZ$85)+SUMIF($BI$30:$BI$85,E35,$BN$30:$BN$85)+SUMIF($BW$30:$BW$85,E35,$CB$30:$CB$85)+SUMIF($CK$30:$CK$85,E35,$CP$30:$CP$85)</f>
        <v>0</v>
      </c>
      <c r="M35" s="60"/>
      <c r="N35" s="135">
        <f t="shared" si="22"/>
        <v>6</v>
      </c>
      <c r="O35" s="63" t="s">
        <v>28</v>
      </c>
      <c r="P35" s="231">
        <v>135</v>
      </c>
      <c r="Q35" s="64">
        <v>0.44722222222222224</v>
      </c>
      <c r="R35" s="61">
        <v>2</v>
      </c>
      <c r="S35" s="87"/>
      <c r="T35" s="91"/>
      <c r="U35" s="95"/>
      <c r="V35" s="98">
        <f t="shared" si="23"/>
        <v>1</v>
      </c>
      <c r="W35" s="128">
        <v>6</v>
      </c>
      <c r="X35" s="130">
        <v>2</v>
      </c>
      <c r="Y35" s="86">
        <f t="shared" si="56"/>
        <v>0</v>
      </c>
      <c r="Z35" s="90">
        <f t="shared" si="57"/>
        <v>0</v>
      </c>
      <c r="AA35" s="94">
        <f t="shared" si="58"/>
        <v>0</v>
      </c>
      <c r="AB35" s="39"/>
      <c r="AC35" s="143">
        <f t="shared" si="24"/>
        <v>6</v>
      </c>
      <c r="AD35" s="15" t="s">
        <v>54</v>
      </c>
      <c r="AE35" s="237">
        <v>0.22339120370370374</v>
      </c>
      <c r="AF35" s="237">
        <v>0.20365740740740734</v>
      </c>
      <c r="AG35" s="237">
        <v>0.42704861111111109</v>
      </c>
      <c r="AH35" s="66">
        <v>10</v>
      </c>
      <c r="AI35" s="87"/>
      <c r="AJ35" s="91"/>
      <c r="AK35" s="95"/>
      <c r="AL35" s="98">
        <v>1</v>
      </c>
      <c r="AM35" s="129">
        <v>7</v>
      </c>
      <c r="AN35" s="131">
        <v>10</v>
      </c>
      <c r="AO35" s="86">
        <f t="shared" si="59"/>
        <v>0</v>
      </c>
      <c r="AP35" s="90">
        <f t="shared" si="60"/>
        <v>0</v>
      </c>
      <c r="AQ35" s="94">
        <f t="shared" si="61"/>
        <v>0</v>
      </c>
      <c r="AR35" s="39"/>
      <c r="AS35" s="148">
        <f t="shared" si="31"/>
        <v>6</v>
      </c>
      <c r="AT35" s="63" t="s">
        <v>78</v>
      </c>
      <c r="AU35" s="63">
        <v>361</v>
      </c>
      <c r="AV35" s="64">
        <v>0.99375000000000002</v>
      </c>
      <c r="AW35" s="61">
        <f>IF(ISNUMBER(AS35)=FALSE,"",SUM(BA35:BA$44))</f>
        <v>10</v>
      </c>
      <c r="AX35" s="87"/>
      <c r="AY35" s="91"/>
      <c r="AZ35" s="95"/>
      <c r="BA35" s="98">
        <f t="shared" si="32"/>
        <v>1</v>
      </c>
      <c r="BB35" s="128">
        <f t="shared" si="62"/>
        <v>19</v>
      </c>
      <c r="BC35" s="130">
        <f t="shared" si="63"/>
        <v>10</v>
      </c>
      <c r="BD35" s="86">
        <f t="shared" si="64"/>
        <v>0</v>
      </c>
      <c r="BE35" s="90">
        <f t="shared" si="65"/>
        <v>0</v>
      </c>
      <c r="BF35" s="94">
        <f t="shared" si="66"/>
        <v>0</v>
      </c>
      <c r="BG35" s="39"/>
      <c r="BH35" s="143">
        <f t="shared" si="26"/>
        <v>6</v>
      </c>
      <c r="BI35" s="184" t="s">
        <v>26</v>
      </c>
      <c r="BJ35" s="185">
        <v>0.23402777777777781</v>
      </c>
      <c r="BK35" s="66">
        <f>IF(ISNUMBER(BH35)=FALSE,"",SUM(BO35:BO$44))</f>
        <v>10</v>
      </c>
      <c r="BL35" s="87"/>
      <c r="BM35" s="91"/>
      <c r="BN35" s="95"/>
      <c r="BO35" s="98">
        <f t="shared" si="27"/>
        <v>1</v>
      </c>
      <c r="BP35" s="129">
        <f t="shared" si="67"/>
        <v>5</v>
      </c>
      <c r="BQ35" s="131">
        <f t="shared" si="68"/>
        <v>26</v>
      </c>
      <c r="BR35" s="86">
        <f t="shared" si="69"/>
        <v>0</v>
      </c>
      <c r="BS35" s="90">
        <f t="shared" si="70"/>
        <v>0</v>
      </c>
      <c r="BT35" s="94">
        <f t="shared" si="71"/>
        <v>0</v>
      </c>
      <c r="BU35" s="39"/>
      <c r="BV35" s="148">
        <f t="shared" si="40"/>
        <v>6</v>
      </c>
      <c r="BW35" s="63" t="s">
        <v>24</v>
      </c>
      <c r="BX35" s="64">
        <v>0.35555555555555557</v>
      </c>
      <c r="BY35" s="61">
        <v>6</v>
      </c>
      <c r="BZ35" s="87"/>
      <c r="CA35" s="91"/>
      <c r="CB35" s="95"/>
      <c r="CC35" s="98">
        <v>1</v>
      </c>
      <c r="CD35" s="128">
        <v>6</v>
      </c>
      <c r="CE35" s="130">
        <v>26</v>
      </c>
      <c r="CF35" s="86">
        <f t="shared" si="72"/>
        <v>0</v>
      </c>
      <c r="CG35" s="90">
        <f t="shared" si="73"/>
        <v>0</v>
      </c>
      <c r="CH35" s="94">
        <f t="shared" si="74"/>
        <v>0</v>
      </c>
      <c r="CI35" s="39"/>
      <c r="CJ35" s="152" t="str">
        <f t="shared" si="34"/>
        <v/>
      </c>
      <c r="CK35" s="68"/>
      <c r="CL35" s="69"/>
      <c r="CM35" s="66" t="str">
        <f>IF(ISNUMBER(CJ35)=FALSE,"",SUM(CQ35:CQ$44))</f>
        <v/>
      </c>
      <c r="CN35" s="87"/>
      <c r="CO35" s="91"/>
      <c r="CP35" s="95"/>
      <c r="CQ35" s="98" t="str">
        <f t="shared" si="28"/>
        <v/>
      </c>
      <c r="CR35" s="129" t="str">
        <f t="shared" si="75"/>
        <v/>
      </c>
      <c r="CS35" s="131" t="str">
        <f t="shared" si="76"/>
        <v/>
      </c>
      <c r="CT35" s="86">
        <f t="shared" si="77"/>
        <v>0</v>
      </c>
      <c r="CU35" s="90">
        <f t="shared" si="78"/>
        <v>0</v>
      </c>
      <c r="CV35" s="94">
        <f t="shared" si="79"/>
        <v>0</v>
      </c>
      <c r="CW35" s="34"/>
    </row>
    <row r="36" spans="1:101" ht="15" customHeight="1">
      <c r="A36" s="36"/>
      <c r="B36" s="262"/>
      <c r="C36" s="163">
        <v>7</v>
      </c>
      <c r="D36" s="198">
        <f t="shared" si="55"/>
        <v>7</v>
      </c>
      <c r="E36" s="233" t="s">
        <v>77</v>
      </c>
      <c r="F36" s="200">
        <v>1986</v>
      </c>
      <c r="G36" s="200">
        <f>SUMIF($O$30:$O$85,E36,$V$30:$V$85)+SUMIF($AD$30:$AD$85,E36,$AL$30:$AL$85)+SUMIF($AT$30:$AT$85,E36,$BA$30:$BA$85)+SUMIF($BI$30:$BI$85,E36,$BO$30:$BO$85)+SUMIF($BW$30:$BW$85,E36,$CC$30:$CC$85)+SUMIF($CK$30:$CK$85,E36,$CQ$30:$CQ$85)</f>
        <v>2</v>
      </c>
      <c r="H36" s="200"/>
      <c r="I36" s="163">
        <f>SUMIF($O$30:$O$44,E36,$R$30:$R$44)+SUMIF($AD$30:$AD$44,E36,$AH$30:$AH$44)+SUMIF($AT$30:$AT$44,E36,$AW$30:$AW$44)+SUMIF($BI$30:$BI$44,E36,$BK$30:$BK$44)+SUMIF($BW$30:$BW$44,E36,$BY$30:$BY$44)+SUMIF($CK$30:$CK$44,E36,$CM$30:$CM$44)</f>
        <v>22</v>
      </c>
      <c r="J36" s="202">
        <f>SUMIF($O$30:$O$85,E36,$S$30:$S$85)+SUMIF($AD$30:$AD$85,E36,$AI$30:$AI$85)+SUMIF($AT$30:$AT$85,E36,$AX$30:$AX$85)+SUMIF($BI$30:$BI$85,E36,$BL$30:$BL$85)+SUMIF($BW$30:$BW$85,E36,$BZ$30:$BZ$85)+SUMIF($CK$30:$CK$85,E36,$CN$30:$CN$85)</f>
        <v>0</v>
      </c>
      <c r="K36" s="203">
        <f>SUMIF($O$30:$O$85,E36,$T$30:$T$85)+SUMIF($AD$30:$AD$85,E36,$AJ$30:$AJ$85)+SUMIF($AT$30:$AT$85,E36,$AY$30:$AY$85)+SUMIF($BI$30:$BI$85,E36,$BM$30:$BM$85)+SUMIF($BW$30:$BW$85,E36,$CA$30:$CA$85)+SUMIF($CK$30:$CK$85,E36,$CO$30:$CO$85)</f>
        <v>0</v>
      </c>
      <c r="L36" s="204">
        <f>SUMIF($O$30:$O$85,E36,$U$30:$U$85)+SUMIF($AD$30:$AD$85,E36,$AK$30:$AK$85)+SUMIF($AT$30:$AT$85,E36,$AZ$30:$AZ$85)+SUMIF($BI$30:$BI$85,E36,$BN$30:$BN$85)+SUMIF($BW$30:$BW$85,E36,$CB$30:$CB$85)+SUMIF($CK$30:$CK$85,E36,$CP$30:$CP$85)</f>
        <v>0</v>
      </c>
      <c r="M36" s="60"/>
      <c r="N36" s="135">
        <f t="shared" si="22"/>
        <v>7</v>
      </c>
      <c r="O36" s="63" t="s">
        <v>29</v>
      </c>
      <c r="P36" s="231">
        <v>117</v>
      </c>
      <c r="Q36" s="64">
        <v>0.37569444444444439</v>
      </c>
      <c r="R36" s="61">
        <v>1</v>
      </c>
      <c r="S36" s="87"/>
      <c r="T36" s="91"/>
      <c r="U36" s="95"/>
      <c r="V36" s="98">
        <f t="shared" si="23"/>
        <v>1</v>
      </c>
      <c r="W36" s="128">
        <v>7</v>
      </c>
      <c r="X36" s="130">
        <v>1</v>
      </c>
      <c r="Y36" s="86">
        <f t="shared" si="56"/>
        <v>0</v>
      </c>
      <c r="Z36" s="90">
        <f t="shared" si="57"/>
        <v>0</v>
      </c>
      <c r="AA36" s="94">
        <f t="shared" si="58"/>
        <v>0</v>
      </c>
      <c r="AB36" s="34"/>
      <c r="AC36" s="143">
        <f t="shared" si="24"/>
        <v>7</v>
      </c>
      <c r="AD36" s="15" t="s">
        <v>30</v>
      </c>
      <c r="AE36" s="238">
        <v>0.21921296296296294</v>
      </c>
      <c r="AF36" s="238">
        <v>0.21615740740740741</v>
      </c>
      <c r="AG36" s="238">
        <v>0.43537037037037035</v>
      </c>
      <c r="AH36" s="66">
        <v>9</v>
      </c>
      <c r="AI36" s="87"/>
      <c r="AJ36" s="91"/>
      <c r="AK36" s="95"/>
      <c r="AL36" s="98">
        <v>1</v>
      </c>
      <c r="AM36" s="129">
        <v>8</v>
      </c>
      <c r="AN36" s="131">
        <v>9</v>
      </c>
      <c r="AO36" s="86">
        <f t="shared" si="59"/>
        <v>0</v>
      </c>
      <c r="AP36" s="90">
        <f t="shared" si="60"/>
        <v>0</v>
      </c>
      <c r="AQ36" s="94">
        <f t="shared" si="61"/>
        <v>0</v>
      </c>
      <c r="AR36" s="34"/>
      <c r="AS36" s="148">
        <f t="shared" si="31"/>
        <v>7</v>
      </c>
      <c r="AT36" s="63" t="s">
        <v>79</v>
      </c>
      <c r="AU36" s="63">
        <v>359</v>
      </c>
      <c r="AV36" s="64">
        <v>1.0090277777777779</v>
      </c>
      <c r="AW36" s="61">
        <f>IF(ISNUMBER(AS36)=FALSE,"",SUM(BA36:BA$44))</f>
        <v>9</v>
      </c>
      <c r="AX36" s="87"/>
      <c r="AY36" s="91"/>
      <c r="AZ36" s="95"/>
      <c r="BA36" s="98">
        <f t="shared" si="32"/>
        <v>1</v>
      </c>
      <c r="BB36" s="128">
        <f t="shared" si="62"/>
        <v>21</v>
      </c>
      <c r="BC36" s="130">
        <f t="shared" si="63"/>
        <v>9</v>
      </c>
      <c r="BD36" s="86">
        <f t="shared" si="64"/>
        <v>0</v>
      </c>
      <c r="BE36" s="90">
        <f t="shared" si="65"/>
        <v>0</v>
      </c>
      <c r="BF36" s="94">
        <f t="shared" si="66"/>
        <v>0</v>
      </c>
      <c r="BG36" s="34"/>
      <c r="BH36" s="143">
        <f t="shared" si="26"/>
        <v>7</v>
      </c>
      <c r="BI36" s="184" t="s">
        <v>81</v>
      </c>
      <c r="BJ36" s="171">
        <v>0.23819444444444446</v>
      </c>
      <c r="BK36" s="66">
        <f>IF(ISNUMBER(BH36)=FALSE,"",SUM(BO36:BO$44))</f>
        <v>9</v>
      </c>
      <c r="BL36" s="87"/>
      <c r="BM36" s="91"/>
      <c r="BN36" s="95"/>
      <c r="BO36" s="98">
        <f t="shared" si="27"/>
        <v>1</v>
      </c>
      <c r="BP36" s="129">
        <f t="shared" si="67"/>
        <v>8</v>
      </c>
      <c r="BQ36" s="131">
        <f t="shared" si="68"/>
        <v>21</v>
      </c>
      <c r="BR36" s="86">
        <f t="shared" si="69"/>
        <v>0</v>
      </c>
      <c r="BS36" s="90">
        <f t="shared" si="70"/>
        <v>0</v>
      </c>
      <c r="BT36" s="94">
        <f t="shared" si="71"/>
        <v>0</v>
      </c>
      <c r="BU36" s="34"/>
      <c r="BV36" s="148">
        <f t="shared" si="40"/>
        <v>7</v>
      </c>
      <c r="BW36" s="63" t="s">
        <v>26</v>
      </c>
      <c r="BX36" s="64">
        <v>0.3576388888888889</v>
      </c>
      <c r="BY36" s="61">
        <v>5</v>
      </c>
      <c r="BZ36" s="87"/>
      <c r="CA36" s="91"/>
      <c r="CB36" s="95"/>
      <c r="CC36" s="98">
        <v>1</v>
      </c>
      <c r="CD36" s="128">
        <v>5</v>
      </c>
      <c r="CE36" s="130">
        <v>26</v>
      </c>
      <c r="CF36" s="86">
        <f t="shared" si="72"/>
        <v>0</v>
      </c>
      <c r="CG36" s="90">
        <f t="shared" si="73"/>
        <v>0</v>
      </c>
      <c r="CH36" s="94">
        <f t="shared" si="74"/>
        <v>0</v>
      </c>
      <c r="CI36" s="34"/>
      <c r="CJ36" s="152" t="str">
        <f t="shared" si="34"/>
        <v/>
      </c>
      <c r="CK36" s="68"/>
      <c r="CL36" s="41"/>
      <c r="CM36" s="66" t="str">
        <f>IF(ISNUMBER(CJ36)=FALSE,"",SUM(CQ36:CQ$44))</f>
        <v/>
      </c>
      <c r="CN36" s="87"/>
      <c r="CO36" s="91"/>
      <c r="CP36" s="95"/>
      <c r="CQ36" s="98" t="str">
        <f t="shared" si="28"/>
        <v/>
      </c>
      <c r="CR36" s="129" t="str">
        <f t="shared" si="75"/>
        <v/>
      </c>
      <c r="CS36" s="131" t="str">
        <f t="shared" si="76"/>
        <v/>
      </c>
      <c r="CT36" s="86">
        <f t="shared" si="77"/>
        <v>0</v>
      </c>
      <c r="CU36" s="90">
        <f t="shared" si="78"/>
        <v>0</v>
      </c>
      <c r="CV36" s="94">
        <f t="shared" si="79"/>
        <v>0</v>
      </c>
      <c r="CW36" s="34"/>
    </row>
    <row r="37" spans="1:101" ht="15" customHeight="1">
      <c r="A37" s="36"/>
      <c r="B37" s="262"/>
      <c r="C37" s="163">
        <v>8</v>
      </c>
      <c r="D37" s="198">
        <f t="shared" si="55"/>
        <v>8</v>
      </c>
      <c r="E37" s="199" t="s">
        <v>81</v>
      </c>
      <c r="F37" s="200">
        <v>1982</v>
      </c>
      <c r="G37" s="200">
        <f>SUMIF($O$30:$O$85,E37,$V$30:$V$85)+SUMIF($AD$30:$AD$85,E37,$AL$30:$AL$85)+SUMIF($AT$30:$AT$85,E37,$BA$30:$BA$85)+SUMIF($BI$30:$BI$85,E37,$BO$30:$BO$85)+SUMIF($BW$30:$BW$85,E37,$CC$30:$CC$85)+SUMIF($CK$30:$CK$85,E37,$CQ$30:$CQ$85)</f>
        <v>3</v>
      </c>
      <c r="H37" s="200"/>
      <c r="I37" s="163">
        <f>SUMIF($O$30:$O$44,E37,$R$30:$R$44)+SUMIF($AD$30:$AD$44,E37,$AH$30:$AH$44)+SUMIF($AT$30:$AT$44,E37,$AW$30:$AW$44)+SUMIF($BI$30:$BI$44,E37,$BK$30:$BK$44)+SUMIF($BW$30:$BW$44,E37,$BY$30:$BY$44)+SUMIF($CK$30:$CK$44,E37,$CM$30:$CM$44)</f>
        <v>21</v>
      </c>
      <c r="J37" s="202">
        <f>SUMIF($O$30:$O$85,E37,$S$30:$S$85)+SUMIF($AD$30:$AD$85,E37,$AI$30:$AI$85)+SUMIF($AT$30:$AT$85,E37,$AX$30:$AX$85)+SUMIF($BI$30:$BI$85,E37,$BL$30:$BL$85)+SUMIF($BW$30:$BW$85,E37,$BZ$30:$BZ$85)+SUMIF($CK$30:$CK$85,E37,$CN$30:$CN$85)</f>
        <v>0</v>
      </c>
      <c r="K37" s="203">
        <f>SUMIF($O$30:$O$85,E37,$T$30:$T$85)+SUMIF($AD$30:$AD$85,E37,$AJ$30:$AJ$85)+SUMIF($AT$30:$AT$85,E37,$AY$30:$AY$85)+SUMIF($BI$30:$BI$85,E37,$BM$30:$BM$85)+SUMIF($BW$30:$BW$85,E37,$CA$30:$CA$85)+SUMIF($CK$30:$CK$85,E37,$CO$30:$CO$85)</f>
        <v>0</v>
      </c>
      <c r="L37" s="204">
        <f>SUMIF($O$30:$O$85,E37,$U$30:$U$85)+SUMIF($AD$30:$AD$85,E37,$AK$30:$AK$85)+SUMIF($AT$30:$AT$85,E37,$AZ$30:$AZ$85)+SUMIF($BI$30:$BI$85,E37,$BN$30:$BN$85)+SUMIF($BW$30:$BW$85,E37,$CB$30:$CB$85)+SUMIF($CK$30:$CK$85,E37,$CP$30:$CP$85)</f>
        <v>0</v>
      </c>
      <c r="M37" s="60"/>
      <c r="N37" s="135">
        <f t="shared" si="22"/>
        <v>8</v>
      </c>
      <c r="O37" s="63" t="s">
        <v>30</v>
      </c>
      <c r="P37" s="231">
        <v>78</v>
      </c>
      <c r="Q37" s="64">
        <v>0.21111111111111108</v>
      </c>
      <c r="R37" s="61"/>
      <c r="S37" s="87"/>
      <c r="T37" s="91"/>
      <c r="U37" s="95"/>
      <c r="V37" s="98"/>
      <c r="W37" s="128"/>
      <c r="X37" s="130"/>
      <c r="Y37" s="86">
        <f t="shared" si="56"/>
        <v>0</v>
      </c>
      <c r="Z37" s="90">
        <f t="shared" si="57"/>
        <v>0</v>
      </c>
      <c r="AA37" s="94">
        <f t="shared" si="58"/>
        <v>0</v>
      </c>
      <c r="AB37" s="34"/>
      <c r="AC37" s="143">
        <f t="shared" si="24"/>
        <v>8</v>
      </c>
      <c r="AD37" s="15" t="s">
        <v>33</v>
      </c>
      <c r="AE37" s="237">
        <v>0.21956018518518522</v>
      </c>
      <c r="AF37" s="237">
        <v>0.22869212962962959</v>
      </c>
      <c r="AG37" s="237">
        <v>0.44825231481481481</v>
      </c>
      <c r="AH37" s="66">
        <v>8</v>
      </c>
      <c r="AI37" s="87"/>
      <c r="AJ37" s="91"/>
      <c r="AK37" s="95"/>
      <c r="AL37" s="98">
        <v>1</v>
      </c>
      <c r="AM37" s="129">
        <v>10</v>
      </c>
      <c r="AN37" s="131">
        <v>8</v>
      </c>
      <c r="AO37" s="86">
        <f t="shared" si="59"/>
        <v>0</v>
      </c>
      <c r="AP37" s="90">
        <f t="shared" si="60"/>
        <v>0</v>
      </c>
      <c r="AQ37" s="94">
        <f t="shared" si="61"/>
        <v>0</v>
      </c>
      <c r="AR37" s="34"/>
      <c r="AS37" s="148">
        <f t="shared" si="31"/>
        <v>8</v>
      </c>
      <c r="AT37" s="63" t="s">
        <v>54</v>
      </c>
      <c r="AU37" s="63">
        <v>369</v>
      </c>
      <c r="AV37" s="64">
        <v>1.0097222222222222</v>
      </c>
      <c r="AW37" s="61">
        <f>IF(ISNUMBER(AS37)=FALSE,"",SUM(BA37:BA$44))</f>
        <v>8</v>
      </c>
      <c r="AX37" s="87"/>
      <c r="AY37" s="91"/>
      <c r="AZ37" s="95"/>
      <c r="BA37" s="98">
        <f t="shared" si="32"/>
        <v>1</v>
      </c>
      <c r="BB37" s="128">
        <f t="shared" si="62"/>
        <v>11</v>
      </c>
      <c r="BC37" s="130">
        <f t="shared" si="63"/>
        <v>18</v>
      </c>
      <c r="BD37" s="86">
        <f t="shared" si="64"/>
        <v>0</v>
      </c>
      <c r="BE37" s="90">
        <f t="shared" si="65"/>
        <v>0</v>
      </c>
      <c r="BF37" s="94">
        <f t="shared" si="66"/>
        <v>0</v>
      </c>
      <c r="BG37" s="34"/>
      <c r="BH37" s="143" t="s">
        <v>129</v>
      </c>
      <c r="BI37" s="184" t="s">
        <v>53</v>
      </c>
      <c r="BJ37" s="171">
        <v>0.24236111111111111</v>
      </c>
      <c r="BK37" s="66">
        <v>7.5</v>
      </c>
      <c r="BL37" s="87"/>
      <c r="BM37" s="91"/>
      <c r="BN37" s="95"/>
      <c r="BO37" s="98">
        <v>1</v>
      </c>
      <c r="BP37" s="129">
        <v>7</v>
      </c>
      <c r="BQ37" s="131">
        <v>18.5</v>
      </c>
      <c r="BR37" s="86">
        <f t="shared" si="69"/>
        <v>0</v>
      </c>
      <c r="BS37" s="90">
        <f t="shared" si="70"/>
        <v>0</v>
      </c>
      <c r="BT37" s="94">
        <f t="shared" si="71"/>
        <v>0</v>
      </c>
      <c r="BU37" s="34"/>
      <c r="BV37" s="148">
        <f t="shared" si="40"/>
        <v>8</v>
      </c>
      <c r="BW37" s="63" t="s">
        <v>25</v>
      </c>
      <c r="BX37" s="64">
        <v>0.36458333333333331</v>
      </c>
      <c r="BY37" s="61">
        <v>4</v>
      </c>
      <c r="BZ37" s="87"/>
      <c r="CA37" s="91"/>
      <c r="CB37" s="95"/>
      <c r="CC37" s="98">
        <v>1</v>
      </c>
      <c r="CD37" s="128">
        <v>13</v>
      </c>
      <c r="CE37" s="130">
        <v>16</v>
      </c>
      <c r="CF37" s="86">
        <f t="shared" si="72"/>
        <v>0</v>
      </c>
      <c r="CG37" s="90">
        <f t="shared" si="73"/>
        <v>0</v>
      </c>
      <c r="CH37" s="94">
        <f t="shared" si="74"/>
        <v>0</v>
      </c>
      <c r="CI37" s="34"/>
      <c r="CJ37" s="152" t="str">
        <f t="shared" si="34"/>
        <v/>
      </c>
      <c r="CK37" s="68"/>
      <c r="CL37" s="41"/>
      <c r="CM37" s="66" t="str">
        <f>IF(ISNUMBER(CJ37)=FALSE,"",SUM(CQ37:CQ$44))</f>
        <v/>
      </c>
      <c r="CN37" s="87"/>
      <c r="CO37" s="91"/>
      <c r="CP37" s="95"/>
      <c r="CQ37" s="98" t="str">
        <f t="shared" si="28"/>
        <v/>
      </c>
      <c r="CR37" s="129" t="str">
        <f t="shared" si="75"/>
        <v/>
      </c>
      <c r="CS37" s="131" t="str">
        <f t="shared" si="76"/>
        <v/>
      </c>
      <c r="CT37" s="86">
        <f t="shared" si="77"/>
        <v>0</v>
      </c>
      <c r="CU37" s="90">
        <f t="shared" si="78"/>
        <v>0</v>
      </c>
      <c r="CV37" s="94">
        <f t="shared" si="79"/>
        <v>0</v>
      </c>
      <c r="CW37" s="34"/>
    </row>
    <row r="38" spans="1:101" ht="15" customHeight="1">
      <c r="A38" s="36"/>
      <c r="B38" s="262"/>
      <c r="C38" s="163">
        <v>9</v>
      </c>
      <c r="D38" s="198">
        <f t="shared" si="55"/>
        <v>9</v>
      </c>
      <c r="E38" s="233" t="s">
        <v>33</v>
      </c>
      <c r="F38" s="200">
        <v>1969</v>
      </c>
      <c r="G38" s="200">
        <f>SUMIF($O$30:$O$85,E38,$V$30:$V$85)+SUMIF($AD$30:$AD$85,E38,$AL$30:$AL$85)+SUMIF($AT$30:$AT$85,E38,$BA$30:$BA$85)+SUMIF($BI$30:$BI$85,E38,$BO$30:$BO$85)+SUMIF($BW$30:$BW$85,E38,$CC$30:$CC$85)+SUMIF($CK$30:$CK$85,E38,$CQ$30:$CQ$85)</f>
        <v>2</v>
      </c>
      <c r="H38" s="200"/>
      <c r="I38" s="163">
        <f>SUMIF($O$30:$O$44,E38,$R$30:$R$44)+SUMIF($AD$30:$AD$44,E38,$AH$30:$AH$44)+SUMIF($AT$30:$AT$44,E38,$AW$30:$AW$44)+SUMIF($BI$30:$BI$44,E38,$BK$30:$BK$44)+SUMIF($BW$30:$BW$44,E38,$BY$30:$BY$44)+SUMIF($CK$30:$CK$44,E38,$CM$30:$CM$44)</f>
        <v>19</v>
      </c>
      <c r="J38" s="202">
        <f>SUMIF($O$30:$O$85,E38,$S$30:$S$85)+SUMIF($AD$30:$AD$85,E38,$AI$30:$AI$85)+SUMIF($AT$30:$AT$85,E38,$AX$30:$AX$85)+SUMIF($BI$30:$BI$85,E38,$BL$30:$BL$85)+SUMIF($BW$30:$BW$85,E38,$BZ$30:$BZ$85)+SUMIF($CK$30:$CK$85,E38,$CN$30:$CN$85)</f>
        <v>0</v>
      </c>
      <c r="K38" s="203">
        <f>SUMIF($O$30:$O$85,E38,$T$30:$T$85)+SUMIF($AD$30:$AD$85,E38,$AJ$30:$AJ$85)+SUMIF($AT$30:$AT$85,E38,$AY$30:$AY$85)+SUMIF($BI$30:$BI$85,E38,$BM$30:$BM$85)+SUMIF($BW$30:$BW$85,E38,$CA$30:$CA$85)+SUMIF($CK$30:$CK$85,E38,$CO$30:$CO$85)</f>
        <v>0</v>
      </c>
      <c r="L38" s="204">
        <f>SUMIF($O$30:$O$85,E38,$U$30:$U$85)+SUMIF($AD$30:$AD$85,E38,$AK$30:$AK$85)+SUMIF($AT$30:$AT$85,E38,$AZ$30:$AZ$85)+SUMIF($BI$30:$BI$85,E38,$BN$30:$BN$85)+SUMIF($BW$30:$BW$85,E38,$CB$30:$CB$85)+SUMIF($CK$30:$CK$85,E38,$CP$30:$CP$85)</f>
        <v>0</v>
      </c>
      <c r="M38" s="60"/>
      <c r="N38" s="135">
        <f t="shared" si="22"/>
        <v>9</v>
      </c>
      <c r="O38" s="63" t="s">
        <v>31</v>
      </c>
      <c r="P38" s="231">
        <v>66</v>
      </c>
      <c r="Q38" s="64">
        <v>0.29791666666666666</v>
      </c>
      <c r="R38" s="61"/>
      <c r="S38" s="87"/>
      <c r="T38" s="91"/>
      <c r="U38" s="95"/>
      <c r="V38" s="98"/>
      <c r="W38" s="128"/>
      <c r="X38" s="130"/>
      <c r="Y38" s="86">
        <f t="shared" si="56"/>
        <v>0</v>
      </c>
      <c r="Z38" s="90">
        <f t="shared" si="57"/>
        <v>0</v>
      </c>
      <c r="AA38" s="94">
        <f t="shared" si="58"/>
        <v>0</v>
      </c>
      <c r="AB38" s="34"/>
      <c r="AC38" s="143">
        <f t="shared" si="24"/>
        <v>9</v>
      </c>
      <c r="AD38" s="15" t="s">
        <v>26</v>
      </c>
      <c r="AE38" s="237">
        <v>0.2328587962962963</v>
      </c>
      <c r="AF38" s="237">
        <v>0.22862268518518514</v>
      </c>
      <c r="AG38" s="237">
        <v>0.46148148148148144</v>
      </c>
      <c r="AH38" s="66">
        <v>7</v>
      </c>
      <c r="AI38" s="87"/>
      <c r="AJ38" s="91"/>
      <c r="AK38" s="95"/>
      <c r="AL38" s="98">
        <v>1</v>
      </c>
      <c r="AM38" s="129">
        <v>5</v>
      </c>
      <c r="AN38" s="131">
        <v>11</v>
      </c>
      <c r="AO38" s="86">
        <f t="shared" si="59"/>
        <v>0</v>
      </c>
      <c r="AP38" s="90">
        <f t="shared" si="60"/>
        <v>0</v>
      </c>
      <c r="AQ38" s="94">
        <f t="shared" si="61"/>
        <v>0</v>
      </c>
      <c r="AR38" s="34"/>
      <c r="AS38" s="148">
        <f t="shared" si="31"/>
        <v>9</v>
      </c>
      <c r="AT38" s="63" t="s">
        <v>80</v>
      </c>
      <c r="AU38" s="63">
        <v>354</v>
      </c>
      <c r="AV38" s="64">
        <v>1.0555555555555556</v>
      </c>
      <c r="AW38" s="61">
        <f>IF(ISNUMBER(AS38)=FALSE,"",SUM(BA38:BA$44))</f>
        <v>7</v>
      </c>
      <c r="AX38" s="87"/>
      <c r="AY38" s="91"/>
      <c r="AZ38" s="95"/>
      <c r="BA38" s="98">
        <f t="shared" si="32"/>
        <v>1</v>
      </c>
      <c r="BB38" s="128">
        <f t="shared" si="62"/>
        <v>23</v>
      </c>
      <c r="BC38" s="130">
        <f t="shared" si="63"/>
        <v>7</v>
      </c>
      <c r="BD38" s="86">
        <f t="shared" si="64"/>
        <v>0</v>
      </c>
      <c r="BE38" s="90">
        <f t="shared" si="65"/>
        <v>0</v>
      </c>
      <c r="BF38" s="94">
        <f t="shared" si="66"/>
        <v>0</v>
      </c>
      <c r="BG38" s="34"/>
      <c r="BH38" s="143" t="s">
        <v>129</v>
      </c>
      <c r="BI38" s="184" t="s">
        <v>124</v>
      </c>
      <c r="BJ38" s="171">
        <v>0.24236111111111111</v>
      </c>
      <c r="BK38" s="66">
        <v>7.5</v>
      </c>
      <c r="BL38" s="87"/>
      <c r="BM38" s="91"/>
      <c r="BN38" s="95"/>
      <c r="BO38" s="98">
        <v>1</v>
      </c>
      <c r="BP38" s="129">
        <v>22</v>
      </c>
      <c r="BQ38" s="131">
        <v>7.5</v>
      </c>
      <c r="BR38" s="86">
        <f t="shared" si="69"/>
        <v>0</v>
      </c>
      <c r="BS38" s="90">
        <f t="shared" si="70"/>
        <v>0</v>
      </c>
      <c r="BT38" s="94">
        <f t="shared" si="71"/>
        <v>0</v>
      </c>
      <c r="BU38" s="34"/>
      <c r="BV38" s="148">
        <f t="shared" si="40"/>
        <v>9</v>
      </c>
      <c r="BW38" s="63" t="s">
        <v>140</v>
      </c>
      <c r="BX38" s="64">
        <v>0.40486111111111112</v>
      </c>
      <c r="BY38" s="61">
        <v>3</v>
      </c>
      <c r="BZ38" s="87"/>
      <c r="CA38" s="91"/>
      <c r="CB38" s="95"/>
      <c r="CC38" s="98">
        <v>1</v>
      </c>
      <c r="CD38" s="128">
        <v>27</v>
      </c>
      <c r="CE38" s="130">
        <v>3</v>
      </c>
      <c r="CF38" s="86">
        <f t="shared" si="72"/>
        <v>0</v>
      </c>
      <c r="CG38" s="90">
        <f t="shared" si="73"/>
        <v>0</v>
      </c>
      <c r="CH38" s="94">
        <f t="shared" si="74"/>
        <v>0</v>
      </c>
      <c r="CI38" s="34"/>
      <c r="CJ38" s="152" t="str">
        <f t="shared" si="34"/>
        <v/>
      </c>
      <c r="CK38" s="68"/>
      <c r="CL38" s="41"/>
      <c r="CM38" s="66" t="str">
        <f>IF(ISNUMBER(CJ38)=FALSE,"",SUM(CQ38:CQ$44))</f>
        <v/>
      </c>
      <c r="CN38" s="87"/>
      <c r="CO38" s="91"/>
      <c r="CP38" s="95"/>
      <c r="CQ38" s="98" t="str">
        <f t="shared" si="28"/>
        <v/>
      </c>
      <c r="CR38" s="129" t="str">
        <f t="shared" si="75"/>
        <v/>
      </c>
      <c r="CS38" s="131" t="str">
        <f t="shared" si="76"/>
        <v/>
      </c>
      <c r="CT38" s="86">
        <f t="shared" si="77"/>
        <v>0</v>
      </c>
      <c r="CU38" s="90">
        <f t="shared" si="78"/>
        <v>0</v>
      </c>
      <c r="CV38" s="94">
        <f t="shared" si="79"/>
        <v>0</v>
      </c>
      <c r="CW38" s="34"/>
    </row>
    <row r="39" spans="1:101" ht="15" customHeight="1">
      <c r="A39" s="36"/>
      <c r="B39" s="262"/>
      <c r="C39" s="163">
        <v>10</v>
      </c>
      <c r="D39" s="198">
        <f>IF(E39="","",C39)</f>
        <v>10</v>
      </c>
      <c r="E39" s="233" t="s">
        <v>121</v>
      </c>
      <c r="F39" s="200">
        <v>1979</v>
      </c>
      <c r="G39" s="200">
        <f>SUMIF($O$30:$O$85,E39,$V$30:$V$85)+SUMIF($AD$30:$AD$85,E39,$AL$30:$AL$85)+SUMIF($AT$30:$AT$85,E39,$BA$30:$BA$85)+SUMIF($BI$30:$BI$85,E39,$BO$30:$BO$85)+SUMIF($BW$30:$BW$85,E39,$CC$30:$CC$85)+SUMIF($CK$30:$CK$85,E39,$CQ$30:$CQ$85)</f>
        <v>1</v>
      </c>
      <c r="H39" s="200"/>
      <c r="I39" s="163">
        <f>SUMIF($O$30:$O$44,E39,$R$30:$R$44)+SUMIF($AD$30:$AD$44,E39,$AH$30:$AH$44)+SUMIF($AT$30:$AT$44,E39,$AW$30:$AW$44)+SUMIF($BI$30:$BI$44,E39,$BK$30:$BK$44)+SUMIF($BW$30:$BW$44,E39,$BY$30:$BY$44)+SUMIF($CK$30:$CK$44,E39,$CM$30:$CM$44)</f>
        <v>18</v>
      </c>
      <c r="J39" s="202">
        <f>SUMIF($O$30:$O$85,E39,$S$30:$S$85)+SUMIF($AD$30:$AD$85,E39,$AI$30:$AI$85)+SUMIF($AT$30:$AT$85,E39,$AX$30:$AX$85)+SUMIF($BI$30:$BI$85,E39,$BL$30:$BL$85)+SUMIF($BW$30:$BW$85,E39,$BZ$30:$BZ$85)+SUMIF($CK$30:$CK$85,E39,$CN$30:$CN$85)</f>
        <v>0</v>
      </c>
      <c r="K39" s="203">
        <f>SUMIF($O$30:$O$85,E39,$T$30:$T$85)+SUMIF($AD$30:$AD$85,E39,$AJ$30:$AJ$85)+SUMIF($AT$30:$AT$85,E39,$AY$30:$AY$85)+SUMIF($BI$30:$BI$85,E39,$BM$30:$BM$85)+SUMIF($BW$30:$BW$85,E39,$CA$30:$CA$85)+SUMIF($CK$30:$CK$85,E39,$CO$30:$CO$85)</f>
        <v>0</v>
      </c>
      <c r="L39" s="204">
        <f>SUMIF($O$30:$O$85,E39,$U$30:$U$85)+SUMIF($AD$30:$AD$85,E39,$AK$30:$AK$85)+SUMIF($AT$30:$AT$85,E39,$AZ$30:$AZ$85)+SUMIF($BI$30:$BI$85,E39,$BN$30:$BN$85)+SUMIF($BW$30:$BW$85,E39,$CB$30:$CB$85)+SUMIF($CK$30:$CK$85,E39,$CP$30:$CP$85)</f>
        <v>0</v>
      </c>
      <c r="M39" s="60"/>
      <c r="N39" s="135">
        <f t="shared" si="22"/>
        <v>10</v>
      </c>
      <c r="O39" s="63" t="s">
        <v>32</v>
      </c>
      <c r="P39" s="231">
        <v>48</v>
      </c>
      <c r="Q39" s="64">
        <v>0.16736111111111107</v>
      </c>
      <c r="R39" s="61"/>
      <c r="S39" s="87"/>
      <c r="T39" s="91"/>
      <c r="U39" s="95"/>
      <c r="V39" s="98"/>
      <c r="W39" s="128"/>
      <c r="X39" s="130"/>
      <c r="Y39" s="86">
        <f t="shared" si="56"/>
        <v>0</v>
      </c>
      <c r="Z39" s="90">
        <f t="shared" si="57"/>
        <v>0</v>
      </c>
      <c r="AA39" s="94">
        <f t="shared" si="58"/>
        <v>0</v>
      </c>
      <c r="AB39" s="34"/>
      <c r="AC39" s="143">
        <f t="shared" si="24"/>
        <v>10</v>
      </c>
      <c r="AD39" s="15" t="s">
        <v>58</v>
      </c>
      <c r="AE39" s="237">
        <v>0.27442129629629636</v>
      </c>
      <c r="AF39" s="237">
        <v>0.19518518518518513</v>
      </c>
      <c r="AG39" s="237">
        <v>0.46960648148148149</v>
      </c>
      <c r="AH39" s="66">
        <v>6</v>
      </c>
      <c r="AI39" s="87"/>
      <c r="AJ39" s="91"/>
      <c r="AK39" s="95"/>
      <c r="AL39" s="98">
        <v>1</v>
      </c>
      <c r="AM39" s="129">
        <v>12</v>
      </c>
      <c r="AN39" s="131">
        <v>6</v>
      </c>
      <c r="AO39" s="86">
        <f t="shared" si="59"/>
        <v>0</v>
      </c>
      <c r="AP39" s="90">
        <f t="shared" si="60"/>
        <v>0</v>
      </c>
      <c r="AQ39" s="94">
        <f t="shared" si="61"/>
        <v>0</v>
      </c>
      <c r="AR39" s="34"/>
      <c r="AS39" s="148">
        <f t="shared" si="31"/>
        <v>10</v>
      </c>
      <c r="AT39" s="63" t="s">
        <v>25</v>
      </c>
      <c r="AU39" s="63">
        <v>368</v>
      </c>
      <c r="AV39" s="64">
        <v>1.0958333333333334</v>
      </c>
      <c r="AW39" s="61">
        <f>IF(ISNUMBER(AS39)=FALSE,"",SUM(BA39:BA$44))</f>
        <v>6</v>
      </c>
      <c r="AX39" s="87"/>
      <c r="AY39" s="91"/>
      <c r="AZ39" s="95"/>
      <c r="BA39" s="98">
        <f t="shared" si="32"/>
        <v>1</v>
      </c>
      <c r="BB39" s="128">
        <f t="shared" si="62"/>
        <v>13</v>
      </c>
      <c r="BC39" s="130">
        <f t="shared" si="63"/>
        <v>16</v>
      </c>
      <c r="BD39" s="86">
        <f t="shared" si="64"/>
        <v>0</v>
      </c>
      <c r="BE39" s="90">
        <f t="shared" si="65"/>
        <v>0</v>
      </c>
      <c r="BF39" s="94">
        <f t="shared" si="66"/>
        <v>0</v>
      </c>
      <c r="BG39" s="34"/>
      <c r="BH39" s="143">
        <f t="shared" si="26"/>
        <v>10</v>
      </c>
      <c r="BI39" s="184" t="s">
        <v>56</v>
      </c>
      <c r="BJ39" s="171">
        <v>0.25208333333333333</v>
      </c>
      <c r="BK39" s="66">
        <f>IF(ISNUMBER(BH39)=FALSE,"",SUM(BO39:BO$44))</f>
        <v>6</v>
      </c>
      <c r="BL39" s="87"/>
      <c r="BM39" s="91"/>
      <c r="BN39" s="95"/>
      <c r="BO39" s="98">
        <f t="shared" si="27"/>
        <v>1</v>
      </c>
      <c r="BP39" s="129">
        <f t="shared" ref="BP39:BP46" si="80">IF(ISNUMBER(BH39)=FALSE,"",SUMIF($E$30:$E$85,BI39,$D$30:$D$85))</f>
        <v>17</v>
      </c>
      <c r="BQ39" s="131">
        <f t="shared" ref="BQ39:BQ44" si="81">IF(ISNUMBER(BH39)=FALSE,"",SUMIF($E$30:$E$85,BI39,$I$30:$I$85))</f>
        <v>10</v>
      </c>
      <c r="BR39" s="86">
        <f t="shared" si="69"/>
        <v>12</v>
      </c>
      <c r="BS39" s="90">
        <f t="shared" si="70"/>
        <v>0</v>
      </c>
      <c r="BT39" s="94">
        <f t="shared" si="71"/>
        <v>0</v>
      </c>
      <c r="BU39" s="34"/>
      <c r="BV39" s="148">
        <f t="shared" si="40"/>
        <v>10</v>
      </c>
      <c r="BW39" s="63" t="s">
        <v>28</v>
      </c>
      <c r="BX39" s="64">
        <v>0.44305555555555554</v>
      </c>
      <c r="BY39" s="61">
        <v>2</v>
      </c>
      <c r="BZ39" s="87"/>
      <c r="CA39" s="91"/>
      <c r="CB39" s="95"/>
      <c r="CC39" s="98">
        <v>1</v>
      </c>
      <c r="CD39" s="128">
        <v>18</v>
      </c>
      <c r="CE39" s="130">
        <v>10</v>
      </c>
      <c r="CF39" s="86">
        <f t="shared" si="72"/>
        <v>0</v>
      </c>
      <c r="CG39" s="90">
        <f t="shared" si="73"/>
        <v>0</v>
      </c>
      <c r="CH39" s="94">
        <f t="shared" si="74"/>
        <v>0</v>
      </c>
      <c r="CI39" s="34"/>
      <c r="CJ39" s="152" t="str">
        <f t="shared" si="34"/>
        <v/>
      </c>
      <c r="CK39" s="68"/>
      <c r="CL39" s="41"/>
      <c r="CM39" s="66" t="str">
        <f>IF(ISNUMBER(CJ39)=FALSE,"",SUM(CQ39:CQ$44))</f>
        <v/>
      </c>
      <c r="CN39" s="87"/>
      <c r="CO39" s="91"/>
      <c r="CP39" s="95"/>
      <c r="CQ39" s="98" t="str">
        <f t="shared" si="28"/>
        <v/>
      </c>
      <c r="CR39" s="129" t="str">
        <f t="shared" si="75"/>
        <v/>
      </c>
      <c r="CS39" s="131" t="str">
        <f t="shared" si="76"/>
        <v/>
      </c>
      <c r="CT39" s="86">
        <f t="shared" si="77"/>
        <v>0</v>
      </c>
      <c r="CU39" s="90">
        <f t="shared" si="78"/>
        <v>0</v>
      </c>
      <c r="CV39" s="94">
        <f t="shared" si="79"/>
        <v>0</v>
      </c>
      <c r="CW39" s="34"/>
    </row>
    <row r="40" spans="1:101" ht="15" customHeight="1">
      <c r="A40" s="36"/>
      <c r="B40" s="262"/>
      <c r="C40" s="163">
        <v>11</v>
      </c>
      <c r="D40" s="198">
        <f t="shared" si="55"/>
        <v>11</v>
      </c>
      <c r="E40" s="199" t="s">
        <v>54</v>
      </c>
      <c r="F40" s="200">
        <v>1982</v>
      </c>
      <c r="G40" s="200">
        <f>SUMIF($O$30:$O$85,E40,$V$30:$V$85)+SUMIF($AD$30:$AD$85,E40,$AL$30:$AL$85)+SUMIF($AT$30:$AT$85,E40,$BA$30:$BA$85)+SUMIF($BI$30:$BI$85,E40,$BO$30:$BO$85)+SUMIF($BW$30:$BW$85,E40,$CC$30:$CC$85)+SUMIF($CK$30:$CK$85,E40,$CQ$30:$CQ$85)</f>
        <v>2</v>
      </c>
      <c r="H40" s="200"/>
      <c r="I40" s="163">
        <f>SUMIF($O$30:$O$44,E40,$R$30:$R$44)+SUMIF($AD$30:$AD$44,E40,$AH$30:$AH$44)+SUMIF($AT$30:$AT$44,E40,$AW$30:$AW$44)+SUMIF($BI$30:$BI$44,E40,$BK$30:$BK$44)+SUMIF($BW$30:$BW$44,E40,$BY$30:$BY$44)+SUMIF($CK$30:$CK$44,E40,$CM$30:$CM$44)</f>
        <v>18</v>
      </c>
      <c r="J40" s="202">
        <f>SUMIF($O$30:$O$85,E40,$S$30:$S$85)+SUMIF($AD$30:$AD$85,E40,$AI$30:$AI$85)+SUMIF($AT$30:$AT$85,E40,$AX$30:$AX$85)+SUMIF($BI$30:$BI$85,E40,$BL$30:$BL$85)+SUMIF($BW$30:$BW$85,E40,$BZ$30:$BZ$85)+SUMIF($CK$30:$CK$85,E40,$CN$30:$CN$85)</f>
        <v>0</v>
      </c>
      <c r="K40" s="203">
        <f>SUMIF($O$30:$O$85,E40,$T$30:$T$85)+SUMIF($AD$30:$AD$85,E40,$AJ$30:$AJ$85)+SUMIF($AT$30:$AT$85,E40,$AY$30:$AY$85)+SUMIF($BI$30:$BI$85,E40,$BM$30:$BM$85)+SUMIF($BW$30:$BW$85,E40,$CA$30:$CA$85)+SUMIF($CK$30:$CK$85,E40,$CO$30:$CO$85)</f>
        <v>0</v>
      </c>
      <c r="L40" s="204">
        <f>SUMIF($O$30:$O$85,E40,$U$30:$U$85)+SUMIF($AD$30:$AD$85,E40,$AK$30:$AK$85)+SUMIF($AT$30:$AT$85,E40,$AZ$30:$AZ$85)+SUMIF($BI$30:$BI$85,E40,$BN$30:$BN$85)+SUMIF($BW$30:$BW$85,E40,$CB$30:$CB$85)+SUMIF($CK$30:$CK$85,E40,$CP$30:$CP$85)</f>
        <v>0</v>
      </c>
      <c r="M40" s="60"/>
      <c r="N40" s="135">
        <f t="shared" si="22"/>
        <v>11</v>
      </c>
      <c r="O40" s="63" t="s">
        <v>33</v>
      </c>
      <c r="P40" s="231">
        <v>39</v>
      </c>
      <c r="Q40" s="64">
        <v>0.40486111111111106</v>
      </c>
      <c r="R40" s="61"/>
      <c r="S40" s="87"/>
      <c r="T40" s="91"/>
      <c r="U40" s="95"/>
      <c r="V40" s="98"/>
      <c r="W40" s="128"/>
      <c r="X40" s="130"/>
      <c r="Y40" s="86">
        <f t="shared" si="56"/>
        <v>0</v>
      </c>
      <c r="Z40" s="90">
        <f t="shared" si="57"/>
        <v>0</v>
      </c>
      <c r="AA40" s="94">
        <f t="shared" si="58"/>
        <v>0</v>
      </c>
      <c r="AB40" s="34"/>
      <c r="AC40" s="143">
        <f t="shared" si="24"/>
        <v>11</v>
      </c>
      <c r="AD40" s="15" t="s">
        <v>27</v>
      </c>
      <c r="AE40" s="237">
        <v>0.2459143518518519</v>
      </c>
      <c r="AF40" s="237">
        <v>0.22598379629629628</v>
      </c>
      <c r="AG40" s="237">
        <v>0.47189814814814818</v>
      </c>
      <c r="AH40" s="66">
        <v>5</v>
      </c>
      <c r="AI40" s="87"/>
      <c r="AJ40" s="91"/>
      <c r="AK40" s="95"/>
      <c r="AL40" s="98">
        <v>1</v>
      </c>
      <c r="AM40" s="129">
        <v>9</v>
      </c>
      <c r="AN40" s="131">
        <v>8</v>
      </c>
      <c r="AO40" s="86">
        <f t="shared" si="59"/>
        <v>0</v>
      </c>
      <c r="AP40" s="90">
        <f t="shared" si="60"/>
        <v>0</v>
      </c>
      <c r="AQ40" s="94">
        <f t="shared" si="61"/>
        <v>0</v>
      </c>
      <c r="AR40" s="34"/>
      <c r="AS40" s="148">
        <f t="shared" si="31"/>
        <v>11</v>
      </c>
      <c r="AT40" s="63" t="s">
        <v>81</v>
      </c>
      <c r="AU40" s="63">
        <v>380</v>
      </c>
      <c r="AV40" s="64">
        <v>1.1083333333333334</v>
      </c>
      <c r="AW40" s="61">
        <f>IF(ISNUMBER(AS40)=FALSE,"",SUM(BA40:BA$44))</f>
        <v>5</v>
      </c>
      <c r="AX40" s="87"/>
      <c r="AY40" s="91"/>
      <c r="AZ40" s="95"/>
      <c r="BA40" s="98">
        <f t="shared" si="32"/>
        <v>1</v>
      </c>
      <c r="BB40" s="128">
        <f t="shared" si="62"/>
        <v>8</v>
      </c>
      <c r="BC40" s="130">
        <f t="shared" si="63"/>
        <v>21</v>
      </c>
      <c r="BD40" s="86">
        <f t="shared" si="64"/>
        <v>0</v>
      </c>
      <c r="BE40" s="90">
        <f t="shared" si="65"/>
        <v>0</v>
      </c>
      <c r="BF40" s="94">
        <f t="shared" si="66"/>
        <v>0</v>
      </c>
      <c r="BG40" s="34"/>
      <c r="BH40" s="143">
        <f t="shared" si="26"/>
        <v>11</v>
      </c>
      <c r="BI40" s="184" t="s">
        <v>28</v>
      </c>
      <c r="BJ40" s="171">
        <v>0.27152777777777776</v>
      </c>
      <c r="BK40" s="66">
        <f>IF(ISNUMBER(BH40)=FALSE,"",SUM(BO40:BO$44))</f>
        <v>5</v>
      </c>
      <c r="BL40" s="87"/>
      <c r="BM40" s="91"/>
      <c r="BN40" s="95"/>
      <c r="BO40" s="98">
        <f t="shared" si="27"/>
        <v>1</v>
      </c>
      <c r="BP40" s="129">
        <f t="shared" si="80"/>
        <v>18</v>
      </c>
      <c r="BQ40" s="131">
        <f t="shared" si="81"/>
        <v>10</v>
      </c>
      <c r="BR40" s="86">
        <f t="shared" si="69"/>
        <v>0</v>
      </c>
      <c r="BS40" s="90">
        <f t="shared" si="70"/>
        <v>0</v>
      </c>
      <c r="BT40" s="94">
        <f t="shared" si="71"/>
        <v>0</v>
      </c>
      <c r="BU40" s="34"/>
      <c r="BV40" s="148">
        <f t="shared" si="40"/>
        <v>11</v>
      </c>
      <c r="BW40" s="63" t="s">
        <v>58</v>
      </c>
      <c r="BX40" s="64">
        <v>0.56944444444444442</v>
      </c>
      <c r="BY40" s="61">
        <v>1</v>
      </c>
      <c r="BZ40" s="87"/>
      <c r="CA40" s="91"/>
      <c r="CB40" s="95"/>
      <c r="CC40" s="98">
        <v>1</v>
      </c>
      <c r="CD40" s="128">
        <v>24</v>
      </c>
      <c r="CE40" s="130">
        <v>7</v>
      </c>
      <c r="CF40" s="86">
        <f t="shared" si="72"/>
        <v>0</v>
      </c>
      <c r="CG40" s="90">
        <f t="shared" si="73"/>
        <v>0</v>
      </c>
      <c r="CH40" s="94">
        <f t="shared" si="74"/>
        <v>0</v>
      </c>
      <c r="CI40" s="34"/>
      <c r="CJ40" s="152" t="str">
        <f t="shared" si="34"/>
        <v/>
      </c>
      <c r="CK40" s="68"/>
      <c r="CL40" s="41"/>
      <c r="CM40" s="66" t="str">
        <f>IF(ISNUMBER(CJ40)=FALSE,"",SUM(CQ40:CQ$44))</f>
        <v/>
      </c>
      <c r="CN40" s="87"/>
      <c r="CO40" s="91"/>
      <c r="CP40" s="95"/>
      <c r="CQ40" s="98" t="str">
        <f t="shared" si="28"/>
        <v/>
      </c>
      <c r="CR40" s="129" t="str">
        <f t="shared" si="75"/>
        <v/>
      </c>
      <c r="CS40" s="131" t="str">
        <f t="shared" si="76"/>
        <v/>
      </c>
      <c r="CT40" s="86">
        <f t="shared" si="77"/>
        <v>0</v>
      </c>
      <c r="CU40" s="90">
        <f t="shared" si="78"/>
        <v>0</v>
      </c>
      <c r="CV40" s="94">
        <f t="shared" si="79"/>
        <v>0</v>
      </c>
      <c r="CW40" s="34"/>
    </row>
    <row r="41" spans="1:101" ht="15" customHeight="1">
      <c r="A41" s="36"/>
      <c r="B41" s="262"/>
      <c r="C41" s="163">
        <v>12</v>
      </c>
      <c r="D41" s="198">
        <f t="shared" si="55"/>
        <v>12</v>
      </c>
      <c r="E41" s="199" t="s">
        <v>27</v>
      </c>
      <c r="F41" s="200">
        <v>1978</v>
      </c>
      <c r="G41" s="200">
        <f>SUMIF($O$30:$O$85,E41,$V$30:$V$85)+SUMIF($AD$30:$AD$85,E41,$AL$30:$AL$85)+SUMIF($AT$30:$AT$85,E41,$BA$30:$BA$85)+SUMIF($BI$30:$BI$85,E41,$BO$30:$BO$85)+SUMIF($BW$30:$BW$85,E41,$CC$30:$CC$85)+SUMIF($CK$30:$CK$85,E41,$CQ$30:$CQ$85)</f>
        <v>4</v>
      </c>
      <c r="H41" s="200"/>
      <c r="I41" s="163">
        <f>SUMIF($O$30:$O$44,E41,$R$30:$R$44)+SUMIF($AD$30:$AD$44,E41,$AH$30:$AH$44)+SUMIF($AT$30:$AT$44,E41,$AW$30:$AW$44)+SUMIF($BI$30:$BI$44,E41,$BK$30:$BK$44)+SUMIF($BW$30:$BW$44,E41,$BY$30:$BY$44)+SUMIF($CK$30:$CK$44,E41,$CM$30:$CM$44)</f>
        <v>16</v>
      </c>
      <c r="J41" s="202">
        <f>SUMIF($O$30:$O$85,E41,$S$30:$S$85)+SUMIF($AD$30:$AD$85,E41,$AI$30:$AI$85)+SUMIF($AT$30:$AT$85,E41,$AX$30:$AX$85)+SUMIF($BI$30:$BI$85,E41,$BL$30:$BL$85)+SUMIF($BW$30:$BW$85,E41,$BZ$30:$BZ$85)+SUMIF($CK$30:$CK$85,E41,$CN$30:$CN$85)</f>
        <v>13</v>
      </c>
      <c r="K41" s="203">
        <f>SUMIF($O$30:$O$85,E41,$T$30:$T$85)+SUMIF($AD$30:$AD$85,E41,$AJ$30:$AJ$85)+SUMIF($AT$30:$AT$85,E41,$AY$30:$AY$85)+SUMIF($BI$30:$BI$85,E41,$BM$30:$BM$85)+SUMIF($BW$30:$BW$85,E41,$CA$30:$CA$85)+SUMIF($CK$30:$CK$85,E41,$CO$30:$CO$85)</f>
        <v>0</v>
      </c>
      <c r="L41" s="204">
        <f>SUMIF($O$30:$O$85,E41,$U$30:$U$85)+SUMIF($AD$30:$AD$85,E41,$AK$30:$AK$85)+SUMIF($AT$30:$AT$85,E41,$AZ$30:$AZ$85)+SUMIF($BI$30:$BI$85,E41,$BN$30:$BN$85)+SUMIF($BW$30:$BW$85,E41,$CB$30:$CB$85)+SUMIF($CK$30:$CK$85,E41,$CP$30:$CP$85)</f>
        <v>0</v>
      </c>
      <c r="M41" s="60"/>
      <c r="N41" s="135">
        <f t="shared" si="22"/>
        <v>12</v>
      </c>
      <c r="O41" s="63" t="s">
        <v>34</v>
      </c>
      <c r="P41" s="231">
        <v>63</v>
      </c>
      <c r="Q41" s="64">
        <v>0.12291666666666667</v>
      </c>
      <c r="R41" s="61"/>
      <c r="S41" s="87"/>
      <c r="T41" s="91"/>
      <c r="U41" s="95"/>
      <c r="V41" s="98"/>
      <c r="W41" s="128"/>
      <c r="X41" s="130"/>
      <c r="Y41" s="86">
        <f t="shared" si="56"/>
        <v>0</v>
      </c>
      <c r="Z41" s="90">
        <f t="shared" si="57"/>
        <v>0</v>
      </c>
      <c r="AA41" s="94">
        <f t="shared" si="58"/>
        <v>0</v>
      </c>
      <c r="AB41" s="34"/>
      <c r="AC41" s="143">
        <f t="shared" si="24"/>
        <v>12</v>
      </c>
      <c r="AD41" s="15" t="s">
        <v>56</v>
      </c>
      <c r="AE41" s="237">
        <v>0.25783564814814813</v>
      </c>
      <c r="AF41" s="237">
        <v>0.25805555555555559</v>
      </c>
      <c r="AG41" s="237">
        <v>0.51589120370370378</v>
      </c>
      <c r="AH41" s="66">
        <v>4</v>
      </c>
      <c r="AI41" s="87"/>
      <c r="AJ41" s="91"/>
      <c r="AK41" s="95"/>
      <c r="AL41" s="98">
        <v>1</v>
      </c>
      <c r="AM41" s="129">
        <v>13</v>
      </c>
      <c r="AN41" s="131">
        <v>4</v>
      </c>
      <c r="AO41" s="86">
        <f t="shared" si="59"/>
        <v>0</v>
      </c>
      <c r="AP41" s="90">
        <f t="shared" si="60"/>
        <v>0</v>
      </c>
      <c r="AQ41" s="94">
        <f t="shared" si="61"/>
        <v>0</v>
      </c>
      <c r="AR41" s="34"/>
      <c r="AS41" s="148">
        <f t="shared" si="31"/>
        <v>12</v>
      </c>
      <c r="AT41" s="63" t="s">
        <v>57</v>
      </c>
      <c r="AU41" s="63">
        <v>354</v>
      </c>
      <c r="AV41" s="64">
        <v>1.1388888888888888</v>
      </c>
      <c r="AW41" s="61">
        <f>IF(ISNUMBER(AS41)=FALSE,"",SUM(BA41:BA$44))</f>
        <v>4</v>
      </c>
      <c r="AX41" s="87"/>
      <c r="AY41" s="91"/>
      <c r="AZ41" s="95"/>
      <c r="BA41" s="98">
        <f t="shared" si="32"/>
        <v>1</v>
      </c>
      <c r="BB41" s="128">
        <f t="shared" si="62"/>
        <v>25</v>
      </c>
      <c r="BC41" s="130">
        <f t="shared" si="63"/>
        <v>6</v>
      </c>
      <c r="BD41" s="86">
        <f t="shared" si="64"/>
        <v>0</v>
      </c>
      <c r="BE41" s="90">
        <f t="shared" si="65"/>
        <v>0</v>
      </c>
      <c r="BF41" s="94">
        <f t="shared" si="66"/>
        <v>0</v>
      </c>
      <c r="BG41" s="34"/>
      <c r="BH41" s="143">
        <f t="shared" si="26"/>
        <v>12</v>
      </c>
      <c r="BI41" s="184" t="s">
        <v>62</v>
      </c>
      <c r="BJ41" s="171">
        <v>0.27569444444444446</v>
      </c>
      <c r="BK41" s="66">
        <f>IF(ISNUMBER(BH41)=FALSE,"",SUM(BO41:BO$44))</f>
        <v>4</v>
      </c>
      <c r="BL41" s="87"/>
      <c r="BM41" s="91"/>
      <c r="BN41" s="95"/>
      <c r="BO41" s="98">
        <f t="shared" si="27"/>
        <v>1</v>
      </c>
      <c r="BP41" s="129">
        <f t="shared" si="80"/>
        <v>26</v>
      </c>
      <c r="BQ41" s="131">
        <f t="shared" si="81"/>
        <v>4</v>
      </c>
      <c r="BR41" s="86">
        <f t="shared" si="69"/>
        <v>0</v>
      </c>
      <c r="BS41" s="90">
        <f t="shared" si="70"/>
        <v>0</v>
      </c>
      <c r="BT41" s="94">
        <f t="shared" si="71"/>
        <v>0</v>
      </c>
      <c r="BU41" s="34"/>
      <c r="BV41" s="148" t="str">
        <f t="shared" si="40"/>
        <v/>
      </c>
      <c r="BW41" s="63"/>
      <c r="BX41" s="64"/>
      <c r="BY41" s="61" t="str">
        <f>IF(ISNUMBER(BV41)=FALSE,"",SUM(CC41:CC$44))</f>
        <v/>
      </c>
      <c r="BZ41" s="87"/>
      <c r="CA41" s="91"/>
      <c r="CB41" s="95"/>
      <c r="CC41" s="98" t="str">
        <f t="shared" si="42"/>
        <v/>
      </c>
      <c r="CD41" s="128" t="str">
        <f t="shared" ref="CD41:CD61" si="82">IF(ISNUMBER(BV41)=FALSE,"",SUMIF($E$30:$E$85,BW41,$D$30:$D$85))</f>
        <v/>
      </c>
      <c r="CE41" s="130" t="str">
        <f t="shared" ref="CE41:CE61" si="83">IF(ISNUMBER(BV41)=FALSE,"",SUMIF($E$30:$E$85,BW41,$I$30:$I$85))</f>
        <v/>
      </c>
      <c r="CF41" s="86">
        <f t="shared" si="72"/>
        <v>0</v>
      </c>
      <c r="CG41" s="90">
        <f t="shared" si="73"/>
        <v>0</v>
      </c>
      <c r="CH41" s="94">
        <f t="shared" si="74"/>
        <v>0</v>
      </c>
      <c r="CI41" s="34"/>
      <c r="CJ41" s="152" t="str">
        <f t="shared" si="34"/>
        <v/>
      </c>
      <c r="CK41" s="68"/>
      <c r="CL41" s="41"/>
      <c r="CM41" s="66" t="str">
        <f>IF(ISNUMBER(CJ41)=FALSE,"",SUM(CQ41:CQ$44))</f>
        <v/>
      </c>
      <c r="CN41" s="87"/>
      <c r="CO41" s="91"/>
      <c r="CP41" s="95"/>
      <c r="CQ41" s="98" t="str">
        <f t="shared" si="28"/>
        <v/>
      </c>
      <c r="CR41" s="129" t="str">
        <f t="shared" si="75"/>
        <v/>
      </c>
      <c r="CS41" s="131" t="str">
        <f t="shared" si="76"/>
        <v/>
      </c>
      <c r="CT41" s="86">
        <f t="shared" si="77"/>
        <v>0</v>
      </c>
      <c r="CU41" s="90">
        <f t="shared" si="78"/>
        <v>0</v>
      </c>
      <c r="CV41" s="94">
        <f t="shared" si="79"/>
        <v>0</v>
      </c>
      <c r="CW41" s="34"/>
    </row>
    <row r="42" spans="1:101" ht="15" customHeight="1">
      <c r="A42" s="36"/>
      <c r="B42" s="262"/>
      <c r="C42" s="163">
        <v>13</v>
      </c>
      <c r="D42" s="198">
        <f t="shared" si="55"/>
        <v>13</v>
      </c>
      <c r="E42" s="199" t="s">
        <v>25</v>
      </c>
      <c r="F42" s="200">
        <v>1979</v>
      </c>
      <c r="G42" s="200">
        <f>SUMIF($O$30:$O$85,E42,$V$30:$V$85)+SUMIF($AD$30:$AD$85,E42,$AL$30:$AL$85)+SUMIF($AT$30:$AT$85,E42,$BA$30:$BA$85)+SUMIF($BI$30:$BI$85,E42,$BO$30:$BO$85)+SUMIF($BW$30:$BW$85,E42,$CC$30:$CC$85)+SUMIF($CK$30:$CK$85,E42,$CQ$30:$CQ$85)</f>
        <v>3</v>
      </c>
      <c r="H42" s="200"/>
      <c r="I42" s="163">
        <f>SUMIF($O$30:$O$44,E42,$R$30:$R$44)+SUMIF($AD$30:$AD$44,E42,$AH$30:$AH$44)+SUMIF($AT$30:$AT$44,E42,$AW$30:$AW$44)+SUMIF($BI$30:$BI$44,E42,$BK$30:$BK$44)+SUMIF($BW$30:$BW$44,E42,$BY$30:$BY$44)+SUMIF($CK$30:$CK$44,E42,$CM$30:$CM$44)</f>
        <v>16</v>
      </c>
      <c r="J42" s="202">
        <f>SUMIF($O$30:$O$85,E42,$S$30:$S$85)+SUMIF($AD$30:$AD$85,E42,$AI$30:$AI$85)+SUMIF($AT$30:$AT$85,E42,$AX$30:$AX$85)+SUMIF($BI$30:$BI$85,E42,$BL$30:$BL$85)+SUMIF($BW$30:$BW$85,E42,$BZ$30:$BZ$85)+SUMIF($CK$30:$CK$85,E42,$CN$30:$CN$85)</f>
        <v>0</v>
      </c>
      <c r="K42" s="203">
        <f>SUMIF($O$30:$O$85,E42,$T$30:$T$85)+SUMIF($AD$30:$AD$85,E42,$AJ$30:$AJ$85)+SUMIF($AT$30:$AT$85,E42,$AY$30:$AY$85)+SUMIF($BI$30:$BI$85,E42,$BM$30:$BM$85)+SUMIF($BW$30:$BW$85,E42,$CA$30:$CA$85)+SUMIF($CK$30:$CK$85,E42,$CO$30:$CO$85)</f>
        <v>0</v>
      </c>
      <c r="L42" s="204">
        <f>SUMIF($O$30:$O$85,E42,$U$30:$U$85)+SUMIF($AD$30:$AD$85,E42,$AK$30:$AK$85)+SUMIF($AT$30:$AT$85,E42,$AZ$30:$AZ$85)+SUMIF($BI$30:$BI$85,E42,$BN$30:$BN$85)+SUMIF($BW$30:$BW$85,E42,$CB$30:$CB$85)+SUMIF($CK$30:$CK$85,E42,$CP$30:$CP$85)</f>
        <v>0</v>
      </c>
      <c r="M42" s="60"/>
      <c r="N42" s="135">
        <f t="shared" si="22"/>
        <v>13</v>
      </c>
      <c r="O42" s="63" t="s">
        <v>35</v>
      </c>
      <c r="P42" s="231">
        <v>45</v>
      </c>
      <c r="Q42" s="64">
        <v>0.15069444444444441</v>
      </c>
      <c r="R42" s="61"/>
      <c r="S42" s="87"/>
      <c r="T42" s="91"/>
      <c r="U42" s="95"/>
      <c r="V42" s="98"/>
      <c r="W42" s="128"/>
      <c r="X42" s="130"/>
      <c r="Y42" s="86">
        <f t="shared" si="56"/>
        <v>0</v>
      </c>
      <c r="Z42" s="90">
        <f t="shared" si="57"/>
        <v>0</v>
      </c>
      <c r="AA42" s="94">
        <f t="shared" si="58"/>
        <v>0</v>
      </c>
      <c r="AB42" s="34"/>
      <c r="AC42" s="143">
        <f t="shared" si="24"/>
        <v>13</v>
      </c>
      <c r="AD42" s="15" t="s">
        <v>55</v>
      </c>
      <c r="AE42" s="237">
        <v>0.25468750000000001</v>
      </c>
      <c r="AF42" s="237">
        <v>0.27341435185185181</v>
      </c>
      <c r="AG42" s="237">
        <v>0.52810185185185188</v>
      </c>
      <c r="AH42" s="66">
        <v>3</v>
      </c>
      <c r="AI42" s="87"/>
      <c r="AJ42" s="91"/>
      <c r="AK42" s="95"/>
      <c r="AL42" s="98">
        <v>1</v>
      </c>
      <c r="AM42" s="129">
        <v>15</v>
      </c>
      <c r="AN42" s="131">
        <v>3</v>
      </c>
      <c r="AO42" s="86">
        <f t="shared" si="59"/>
        <v>0</v>
      </c>
      <c r="AP42" s="90">
        <f t="shared" si="60"/>
        <v>0</v>
      </c>
      <c r="AQ42" s="94">
        <f t="shared" si="61"/>
        <v>0</v>
      </c>
      <c r="AR42" s="34"/>
      <c r="AS42" s="148">
        <f t="shared" si="31"/>
        <v>13</v>
      </c>
      <c r="AT42" s="63" t="s">
        <v>82</v>
      </c>
      <c r="AU42" s="63">
        <v>370</v>
      </c>
      <c r="AV42" s="64">
        <v>1.1673611111111111</v>
      </c>
      <c r="AW42" s="61">
        <f>IF(ISNUMBER(AS42)=FALSE,"",SUM(BA42:BA$44))</f>
        <v>3</v>
      </c>
      <c r="AX42" s="87"/>
      <c r="AY42" s="91"/>
      <c r="AZ42" s="95"/>
      <c r="BA42" s="98">
        <f t="shared" si="32"/>
        <v>1</v>
      </c>
      <c r="BB42" s="128">
        <f t="shared" si="62"/>
        <v>29</v>
      </c>
      <c r="BC42" s="130">
        <f t="shared" si="63"/>
        <v>3</v>
      </c>
      <c r="BD42" s="86">
        <f t="shared" si="64"/>
        <v>0</v>
      </c>
      <c r="BE42" s="90">
        <f t="shared" si="65"/>
        <v>0</v>
      </c>
      <c r="BF42" s="94">
        <f t="shared" si="66"/>
        <v>0</v>
      </c>
      <c r="BG42" s="34"/>
      <c r="BH42" s="143">
        <f t="shared" si="26"/>
        <v>13</v>
      </c>
      <c r="BI42" s="184" t="s">
        <v>125</v>
      </c>
      <c r="BJ42" s="171">
        <v>0.28750000000000003</v>
      </c>
      <c r="BK42" s="66">
        <f>IF(ISNUMBER(BH42)=FALSE,"",SUM(BO42:BO$44))</f>
        <v>3</v>
      </c>
      <c r="BL42" s="87"/>
      <c r="BM42" s="91"/>
      <c r="BN42" s="95"/>
      <c r="BO42" s="98">
        <f t="shared" si="27"/>
        <v>1</v>
      </c>
      <c r="BP42" s="129">
        <f t="shared" si="80"/>
        <v>30</v>
      </c>
      <c r="BQ42" s="131">
        <f t="shared" si="81"/>
        <v>3</v>
      </c>
      <c r="BR42" s="86">
        <f t="shared" si="69"/>
        <v>0</v>
      </c>
      <c r="BS42" s="90">
        <f t="shared" si="70"/>
        <v>0</v>
      </c>
      <c r="BT42" s="94">
        <f t="shared" si="71"/>
        <v>0</v>
      </c>
      <c r="BU42" s="34"/>
      <c r="BV42" s="148" t="str">
        <f t="shared" si="40"/>
        <v/>
      </c>
      <c r="BW42" s="63"/>
      <c r="BX42" s="64"/>
      <c r="BY42" s="61" t="str">
        <f>IF(ISNUMBER(BV42)=FALSE,"",SUM(CC42:CC$44))</f>
        <v/>
      </c>
      <c r="BZ42" s="87"/>
      <c r="CA42" s="91"/>
      <c r="CB42" s="95"/>
      <c r="CC42" s="98" t="str">
        <f t="shared" si="42"/>
        <v/>
      </c>
      <c r="CD42" s="128" t="str">
        <f t="shared" si="82"/>
        <v/>
      </c>
      <c r="CE42" s="130" t="str">
        <f t="shared" si="83"/>
        <v/>
      </c>
      <c r="CF42" s="86">
        <f t="shared" si="72"/>
        <v>0</v>
      </c>
      <c r="CG42" s="90">
        <f t="shared" si="73"/>
        <v>0</v>
      </c>
      <c r="CH42" s="94">
        <f t="shared" si="74"/>
        <v>0</v>
      </c>
      <c r="CI42" s="34"/>
      <c r="CJ42" s="152" t="str">
        <f t="shared" si="34"/>
        <v/>
      </c>
      <c r="CK42" s="68"/>
      <c r="CL42" s="41"/>
      <c r="CM42" s="66" t="str">
        <f>IF(ISNUMBER(CJ42)=FALSE,"",SUM(CQ42:CQ$44))</f>
        <v/>
      </c>
      <c r="CN42" s="87"/>
      <c r="CO42" s="91"/>
      <c r="CP42" s="95"/>
      <c r="CQ42" s="98" t="str">
        <f t="shared" si="28"/>
        <v/>
      </c>
      <c r="CR42" s="129" t="str">
        <f t="shared" si="75"/>
        <v/>
      </c>
      <c r="CS42" s="131" t="str">
        <f t="shared" si="76"/>
        <v/>
      </c>
      <c r="CT42" s="86">
        <f t="shared" si="77"/>
        <v>0</v>
      </c>
      <c r="CU42" s="90">
        <f t="shared" si="78"/>
        <v>0</v>
      </c>
      <c r="CV42" s="94">
        <f t="shared" si="79"/>
        <v>0</v>
      </c>
      <c r="CW42" s="34"/>
    </row>
    <row r="43" spans="1:101" ht="15" customHeight="1">
      <c r="A43" s="36"/>
      <c r="B43" s="262"/>
      <c r="C43" s="163">
        <v>14</v>
      </c>
      <c r="D43" s="198">
        <f t="shared" si="55"/>
        <v>14</v>
      </c>
      <c r="E43" s="233" t="s">
        <v>76</v>
      </c>
      <c r="F43" s="200">
        <v>1981</v>
      </c>
      <c r="G43" s="200">
        <f>SUMIF($O$30:$O$85,E43,$V$30:$V$85)+SUMIF($AD$30:$AD$85,E43,$AL$30:$AL$85)+SUMIF($AT$30:$AT$85,E43,$BA$30:$BA$85)+SUMIF($BI$30:$BI$85,E43,$BO$30:$BO$85)+SUMIF($BW$30:$BW$85,E43,$CC$30:$CC$85)+SUMIF($CK$30:$CK$85,E43,$CQ$30:$CQ$85)</f>
        <v>1</v>
      </c>
      <c r="H43" s="200"/>
      <c r="I43" s="163">
        <f>SUMIF($O$30:$O$44,E43,$R$30:$R$44)+SUMIF($AD$30:$AD$44,E43,$AH$30:$AH$44)+SUMIF($AT$30:$AT$44,E43,$AW$30:$AW$44)+SUMIF($BI$30:$BI$44,E43,$BK$30:$BK$44)+SUMIF($BW$30:$BW$44,E43,$BY$30:$BY$44)+SUMIF($CK$30:$CK$44,E43,$CM$30:$CM$44)</f>
        <v>14</v>
      </c>
      <c r="J43" s="202">
        <f>SUMIF($O$30:$O$85,E43,$S$30:$S$85)+SUMIF($AD$30:$AD$85,E43,$AI$30:$AI$85)+SUMIF($AT$30:$AT$85,E43,$AX$30:$AX$85)+SUMIF($BI$30:$BI$85,E43,$BL$30:$BL$85)+SUMIF($BW$30:$BW$85,E43,$BZ$30:$BZ$85)+SUMIF($CK$30:$CK$85,E43,$CN$30:$CN$85)</f>
        <v>0</v>
      </c>
      <c r="K43" s="203">
        <f>SUMIF($O$30:$O$85,E43,$T$30:$T$85)+SUMIF($AD$30:$AD$85,E43,$AJ$30:$AJ$85)+SUMIF($AT$30:$AT$85,E43,$AY$30:$AY$85)+SUMIF($BI$30:$BI$85,E43,$BM$30:$BM$85)+SUMIF($BW$30:$BW$85,E43,$CA$30:$CA$85)+SUMIF($CK$30:$CK$85,E43,$CO$30:$CO$85)</f>
        <v>0</v>
      </c>
      <c r="L43" s="204">
        <f>SUMIF($O$30:$O$85,E43,$U$30:$U$85)+SUMIF($AD$30:$AD$85,E43,$AK$30:$AK$85)+SUMIF($AT$30:$AT$85,E43,$AZ$30:$AZ$85)+SUMIF($BI$30:$BI$85,E43,$BN$30:$BN$85)+SUMIF($BW$30:$BW$85,E43,$CB$30:$CB$85)+SUMIF($CK$30:$CK$85,E43,$CP$30:$CP$85)</f>
        <v>0</v>
      </c>
      <c r="M43" s="60"/>
      <c r="N43" s="135" t="str">
        <f t="shared" si="22"/>
        <v/>
      </c>
      <c r="O43" s="63"/>
      <c r="P43" s="231"/>
      <c r="Q43" s="64"/>
      <c r="R43" s="61" t="str">
        <f>IF(ISNUMBER(N43)=FALSE,"",SUM(V43:$V$44))</f>
        <v/>
      </c>
      <c r="S43" s="87"/>
      <c r="T43" s="91"/>
      <c r="U43" s="95"/>
      <c r="V43" s="98" t="str">
        <f t="shared" si="23"/>
        <v/>
      </c>
      <c r="W43" s="128" t="str">
        <f t="shared" ref="W43:W85" si="84">IF(ISNUMBER(N43)=FALSE,"",SUMIF($E$30:$E$85,O43,$D$30:$D$85))</f>
        <v/>
      </c>
      <c r="X43" s="130" t="str">
        <f t="shared" ref="X43:X85" si="85">IF(ISNUMBER(N43)=FALSE,"",SUMIF($E$30:$E$85,O43,$I$30:$I$85))</f>
        <v/>
      </c>
      <c r="Y43" s="86">
        <f t="shared" si="56"/>
        <v>0</v>
      </c>
      <c r="Z43" s="90">
        <f t="shared" si="57"/>
        <v>0</v>
      </c>
      <c r="AA43" s="94">
        <f t="shared" si="58"/>
        <v>0</v>
      </c>
      <c r="AB43" s="34"/>
      <c r="AC43" s="143">
        <f t="shared" si="24"/>
        <v>14</v>
      </c>
      <c r="AD43" s="15" t="s">
        <v>57</v>
      </c>
      <c r="AE43" s="237">
        <v>0.268125</v>
      </c>
      <c r="AF43" s="237">
        <v>0.2616666666666666</v>
      </c>
      <c r="AG43" s="237">
        <v>0.52979166666666666</v>
      </c>
      <c r="AH43" s="66">
        <v>2</v>
      </c>
      <c r="AI43" s="87"/>
      <c r="AJ43" s="91"/>
      <c r="AK43" s="95"/>
      <c r="AL43" s="98">
        <v>1</v>
      </c>
      <c r="AM43" s="129">
        <v>16</v>
      </c>
      <c r="AN43" s="131">
        <v>2</v>
      </c>
      <c r="AO43" s="86">
        <f t="shared" si="59"/>
        <v>0</v>
      </c>
      <c r="AP43" s="90">
        <f t="shared" si="60"/>
        <v>0</v>
      </c>
      <c r="AQ43" s="94">
        <f t="shared" si="61"/>
        <v>0</v>
      </c>
      <c r="AR43" s="34"/>
      <c r="AS43" s="148">
        <f t="shared" si="31"/>
        <v>14</v>
      </c>
      <c r="AT43" s="63" t="s">
        <v>83</v>
      </c>
      <c r="AU43" s="63">
        <v>357</v>
      </c>
      <c r="AV43" s="64">
        <v>1.1736111111111112</v>
      </c>
      <c r="AW43" s="61">
        <f>IF(ISNUMBER(AS43)=FALSE,"",SUM(BA43:BA$44))</f>
        <v>2</v>
      </c>
      <c r="AX43" s="87"/>
      <c r="AY43" s="91"/>
      <c r="AZ43" s="95"/>
      <c r="BA43" s="98">
        <f t="shared" si="32"/>
        <v>1</v>
      </c>
      <c r="BB43" s="128">
        <f t="shared" si="62"/>
        <v>32</v>
      </c>
      <c r="BC43" s="130">
        <f t="shared" si="63"/>
        <v>2</v>
      </c>
      <c r="BD43" s="86">
        <f t="shared" si="64"/>
        <v>0</v>
      </c>
      <c r="BE43" s="90">
        <f t="shared" si="65"/>
        <v>0</v>
      </c>
      <c r="BF43" s="94">
        <f t="shared" si="66"/>
        <v>0</v>
      </c>
      <c r="BG43" s="34"/>
      <c r="BH43" s="143">
        <f t="shared" si="26"/>
        <v>14</v>
      </c>
      <c r="BI43" s="184" t="s">
        <v>126</v>
      </c>
      <c r="BJ43" s="171">
        <v>0.29930555555555555</v>
      </c>
      <c r="BK43" s="66">
        <f>IF(ISNUMBER(BH43)=FALSE,"",SUM(BO43:BO$44))</f>
        <v>2</v>
      </c>
      <c r="BL43" s="87"/>
      <c r="BM43" s="91"/>
      <c r="BN43" s="95"/>
      <c r="BO43" s="98">
        <f t="shared" si="27"/>
        <v>1</v>
      </c>
      <c r="BP43" s="129">
        <f t="shared" si="80"/>
        <v>31</v>
      </c>
      <c r="BQ43" s="131">
        <f t="shared" si="81"/>
        <v>2</v>
      </c>
      <c r="BR43" s="86">
        <f t="shared" si="69"/>
        <v>0</v>
      </c>
      <c r="BS43" s="90">
        <f t="shared" si="70"/>
        <v>0</v>
      </c>
      <c r="BT43" s="94">
        <f t="shared" si="71"/>
        <v>0</v>
      </c>
      <c r="BU43" s="34"/>
      <c r="BV43" s="148" t="str">
        <f t="shared" si="40"/>
        <v/>
      </c>
      <c r="BW43" s="63"/>
      <c r="BX43" s="64"/>
      <c r="BY43" s="61" t="str">
        <f>IF(ISNUMBER(BV43)=FALSE,"",SUM(CC43:CC$44))</f>
        <v/>
      </c>
      <c r="BZ43" s="87"/>
      <c r="CA43" s="91"/>
      <c r="CB43" s="95"/>
      <c r="CC43" s="98" t="str">
        <f t="shared" si="42"/>
        <v/>
      </c>
      <c r="CD43" s="128" t="str">
        <f t="shared" si="82"/>
        <v/>
      </c>
      <c r="CE43" s="130" t="str">
        <f t="shared" si="83"/>
        <v/>
      </c>
      <c r="CF43" s="86">
        <f t="shared" si="72"/>
        <v>0</v>
      </c>
      <c r="CG43" s="90">
        <f t="shared" si="73"/>
        <v>0</v>
      </c>
      <c r="CH43" s="94">
        <f t="shared" si="74"/>
        <v>0</v>
      </c>
      <c r="CI43" s="34"/>
      <c r="CJ43" s="152" t="str">
        <f t="shared" si="34"/>
        <v/>
      </c>
      <c r="CK43" s="68"/>
      <c r="CL43" s="41"/>
      <c r="CM43" s="66" t="str">
        <f>IF(ISNUMBER(CJ43)=FALSE,"",SUM(CQ43:CQ$44))</f>
        <v/>
      </c>
      <c r="CN43" s="87"/>
      <c r="CO43" s="91"/>
      <c r="CP43" s="95"/>
      <c r="CQ43" s="98" t="str">
        <f t="shared" si="28"/>
        <v/>
      </c>
      <c r="CR43" s="129" t="str">
        <f t="shared" si="75"/>
        <v/>
      </c>
      <c r="CS43" s="131" t="str">
        <f t="shared" si="76"/>
        <v/>
      </c>
      <c r="CT43" s="86">
        <f t="shared" si="77"/>
        <v>0</v>
      </c>
      <c r="CU43" s="90">
        <f t="shared" si="78"/>
        <v>0</v>
      </c>
      <c r="CV43" s="94">
        <f t="shared" si="79"/>
        <v>0</v>
      </c>
      <c r="CW43" s="34"/>
    </row>
    <row r="44" spans="1:101" ht="15" customHeight="1">
      <c r="A44" s="36"/>
      <c r="B44" s="262"/>
      <c r="C44" s="163">
        <v>15</v>
      </c>
      <c r="D44" s="198">
        <f t="shared" si="55"/>
        <v>15</v>
      </c>
      <c r="E44" s="233" t="s">
        <v>122</v>
      </c>
      <c r="F44" s="200">
        <v>1964</v>
      </c>
      <c r="G44" s="200">
        <f>SUMIF($O$30:$O$85,E44,$V$30:$V$85)+SUMIF($AD$30:$AD$85,E44,$AL$30:$AL$85)+SUMIF($AT$30:$AT$85,E44,$BA$30:$BA$85)+SUMIF($BI$30:$BI$85,E44,$BO$30:$BO$85)+SUMIF($BW$30:$BW$85,E44,$CC$30:$CC$85)+SUMIF($CK$30:$CK$85,E44,$CQ$30:$CQ$85)</f>
        <v>1</v>
      </c>
      <c r="H44" s="200"/>
      <c r="I44" s="163">
        <f>SUMIF($O$30:$O$44,E44,$R$30:$R$44)+SUMIF($AD$30:$AD$44,E44,$AH$30:$AH$44)+SUMIF($AT$30:$AT$44,E44,$AW$30:$AW$44)+SUMIF($BI$30:$BI$44,E44,$BK$30:$BK$44)+SUMIF($BW$30:$BW$44,E44,$BY$30:$BY$44)+SUMIF($CK$30:$CK$44,E44,$CM$30:$CM$44)</f>
        <v>12</v>
      </c>
      <c r="J44" s="202">
        <f>SUMIF($O$30:$O$85,E44,$S$30:$S$85)+SUMIF($AD$30:$AD$85,E44,$AI$30:$AI$85)+SUMIF($AT$30:$AT$85,E44,$AX$30:$AX$85)+SUMIF($BI$30:$BI$85,E44,$BL$30:$BL$85)+SUMIF($BW$30:$BW$85,E44,$BZ$30:$BZ$85)+SUMIF($CK$30:$CK$85,E44,$CN$30:$CN$85)</f>
        <v>0</v>
      </c>
      <c r="K44" s="203">
        <f>SUMIF($O$30:$O$85,E44,$T$30:$T$85)+SUMIF($AD$30:$AD$85,E44,$AJ$30:$AJ$85)+SUMIF($AT$30:$AT$85,E44,$AY$30:$AY$85)+SUMIF($BI$30:$BI$85,E44,$BM$30:$BM$85)+SUMIF($BW$30:$BW$85,E44,$CA$30:$CA$85)+SUMIF($CK$30:$CK$85,E44,$CO$30:$CO$85)</f>
        <v>0</v>
      </c>
      <c r="L44" s="204">
        <f>SUMIF($O$30:$O$85,E44,$U$30:$U$85)+SUMIF($AD$30:$AD$85,E44,$AK$30:$AK$85)+SUMIF($AT$30:$AT$85,E44,$AZ$30:$AZ$85)+SUMIF($BI$30:$BI$85,E44,$BN$30:$BN$85)+SUMIF($BW$30:$BW$85,E44,$CB$30:$CB$85)+SUMIF($CK$30:$CK$85,E44,$CP$30:$CP$85)</f>
        <v>0</v>
      </c>
      <c r="M44" s="60"/>
      <c r="N44" s="135" t="str">
        <f t="shared" si="22"/>
        <v/>
      </c>
      <c r="O44" s="63"/>
      <c r="P44" s="231"/>
      <c r="Q44" s="64"/>
      <c r="R44" s="61" t="str">
        <f>IF(ISNUMBER(N44)=FALSE,"",SUM(V44:$V$44))</f>
        <v/>
      </c>
      <c r="S44" s="87"/>
      <c r="T44" s="91"/>
      <c r="U44" s="95"/>
      <c r="V44" s="98" t="str">
        <f t="shared" si="23"/>
        <v/>
      </c>
      <c r="W44" s="128" t="str">
        <f t="shared" si="84"/>
        <v/>
      </c>
      <c r="X44" s="130" t="str">
        <f t="shared" si="85"/>
        <v/>
      </c>
      <c r="Y44" s="86">
        <f t="shared" si="56"/>
        <v>0</v>
      </c>
      <c r="Z44" s="90">
        <f t="shared" si="57"/>
        <v>0</v>
      </c>
      <c r="AA44" s="94">
        <f t="shared" si="58"/>
        <v>0</v>
      </c>
      <c r="AB44" s="34"/>
      <c r="AC44" s="143">
        <f t="shared" si="24"/>
        <v>15</v>
      </c>
      <c r="AD44" s="15" t="s">
        <v>28</v>
      </c>
      <c r="AE44" s="237">
        <v>0.27988425925925925</v>
      </c>
      <c r="AF44" s="237">
        <v>0.26461805555555551</v>
      </c>
      <c r="AG44" s="237">
        <v>0.5445023148148147</v>
      </c>
      <c r="AH44" s="66">
        <v>1</v>
      </c>
      <c r="AI44" s="87"/>
      <c r="AJ44" s="91"/>
      <c r="AK44" s="95"/>
      <c r="AL44" s="98">
        <v>1</v>
      </c>
      <c r="AM44" s="129">
        <v>14</v>
      </c>
      <c r="AN44" s="131">
        <v>3</v>
      </c>
      <c r="AO44" s="86">
        <f t="shared" si="59"/>
        <v>0</v>
      </c>
      <c r="AP44" s="90">
        <f t="shared" si="60"/>
        <v>0</v>
      </c>
      <c r="AQ44" s="94">
        <f t="shared" si="61"/>
        <v>0</v>
      </c>
      <c r="AR44" s="34"/>
      <c r="AS44" s="148">
        <f t="shared" si="31"/>
        <v>15</v>
      </c>
      <c r="AT44" s="63" t="s">
        <v>30</v>
      </c>
      <c r="AU44" s="63">
        <v>359</v>
      </c>
      <c r="AV44" s="64">
        <v>1.1833333333333333</v>
      </c>
      <c r="AW44" s="61">
        <f>IF(ISNUMBER(AS44)=FALSE,"",SUM(BA44:BA$44))</f>
        <v>1</v>
      </c>
      <c r="AX44" s="87"/>
      <c r="AY44" s="91"/>
      <c r="AZ44" s="95"/>
      <c r="BA44" s="98">
        <f t="shared" si="32"/>
        <v>1</v>
      </c>
      <c r="BB44" s="128">
        <f t="shared" si="62"/>
        <v>20</v>
      </c>
      <c r="BC44" s="130">
        <f t="shared" si="63"/>
        <v>10</v>
      </c>
      <c r="BD44" s="86">
        <f t="shared" si="64"/>
        <v>0</v>
      </c>
      <c r="BE44" s="90">
        <f t="shared" si="65"/>
        <v>0</v>
      </c>
      <c r="BF44" s="94">
        <f t="shared" si="66"/>
        <v>0</v>
      </c>
      <c r="BG44" s="34"/>
      <c r="BH44" s="143">
        <f t="shared" si="26"/>
        <v>15</v>
      </c>
      <c r="BI44" s="184" t="s">
        <v>127</v>
      </c>
      <c r="BJ44" s="171">
        <v>0.34791666666666665</v>
      </c>
      <c r="BK44" s="66">
        <f>IF(ISNUMBER(BH44)=FALSE,"",SUM(BO44:BO$44))</f>
        <v>1</v>
      </c>
      <c r="BL44" s="87"/>
      <c r="BM44" s="91"/>
      <c r="BN44" s="95"/>
      <c r="BO44" s="98">
        <f t="shared" si="27"/>
        <v>1</v>
      </c>
      <c r="BP44" s="129">
        <f t="shared" si="80"/>
        <v>34</v>
      </c>
      <c r="BQ44" s="131">
        <f t="shared" si="81"/>
        <v>1</v>
      </c>
      <c r="BR44" s="86">
        <f t="shared" si="69"/>
        <v>0</v>
      </c>
      <c r="BS44" s="90">
        <f t="shared" si="70"/>
        <v>0</v>
      </c>
      <c r="BT44" s="94">
        <f t="shared" si="71"/>
        <v>0</v>
      </c>
      <c r="BU44" s="34"/>
      <c r="BV44" s="148" t="str">
        <f t="shared" si="40"/>
        <v/>
      </c>
      <c r="BW44" s="63"/>
      <c r="BX44" s="64"/>
      <c r="BY44" s="61" t="str">
        <f>IF(ISNUMBER(BV44)=FALSE,"",SUM(CC44:CC$44))</f>
        <v/>
      </c>
      <c r="BZ44" s="87"/>
      <c r="CA44" s="91"/>
      <c r="CB44" s="95"/>
      <c r="CC44" s="98" t="str">
        <f t="shared" si="42"/>
        <v/>
      </c>
      <c r="CD44" s="128" t="str">
        <f t="shared" si="82"/>
        <v/>
      </c>
      <c r="CE44" s="130" t="str">
        <f t="shared" si="83"/>
        <v/>
      </c>
      <c r="CF44" s="86">
        <f t="shared" si="72"/>
        <v>0</v>
      </c>
      <c r="CG44" s="90">
        <f t="shared" si="73"/>
        <v>0</v>
      </c>
      <c r="CH44" s="94">
        <f t="shared" si="74"/>
        <v>0</v>
      </c>
      <c r="CI44" s="34"/>
      <c r="CJ44" s="152" t="str">
        <f t="shared" si="34"/>
        <v/>
      </c>
      <c r="CK44" s="68"/>
      <c r="CL44" s="41"/>
      <c r="CM44" s="66" t="str">
        <f>IF(ISNUMBER(CJ44)=FALSE,"",SUM(CQ44:CQ$44))</f>
        <v/>
      </c>
      <c r="CN44" s="87"/>
      <c r="CO44" s="91"/>
      <c r="CP44" s="95"/>
      <c r="CQ44" s="98" t="str">
        <f t="shared" si="28"/>
        <v/>
      </c>
      <c r="CR44" s="129" t="str">
        <f t="shared" si="75"/>
        <v/>
      </c>
      <c r="CS44" s="131" t="str">
        <f t="shared" si="76"/>
        <v/>
      </c>
      <c r="CT44" s="86">
        <f t="shared" si="77"/>
        <v>0</v>
      </c>
      <c r="CU44" s="90">
        <f t="shared" si="78"/>
        <v>0</v>
      </c>
      <c r="CV44" s="94">
        <f t="shared" si="79"/>
        <v>0</v>
      </c>
      <c r="CW44" s="34"/>
    </row>
    <row r="45" spans="1:101" ht="15" customHeight="1">
      <c r="A45" s="36"/>
      <c r="B45" s="262"/>
      <c r="C45" s="163">
        <v>16</v>
      </c>
      <c r="D45" s="198">
        <f t="shared" si="55"/>
        <v>16</v>
      </c>
      <c r="E45" s="233" t="s">
        <v>123</v>
      </c>
      <c r="F45" s="200"/>
      <c r="G45" s="200">
        <f>SUMIF($O$30:$O$85,E45,$V$30:$V$85)+SUMIF($AD$30:$AD$85,E45,$AL$30:$AL$85)+SUMIF($AT$30:$AT$85,E45,$BA$30:$BA$85)+SUMIF($BI$30:$BI$85,E45,$BO$30:$BO$85)+SUMIF($BW$30:$BW$85,E45,$CC$30:$CC$85)+SUMIF($CK$30:$CK$85,E45,$CQ$30:$CQ$85)</f>
        <v>1</v>
      </c>
      <c r="H45" s="200"/>
      <c r="I45" s="163">
        <f>SUMIF($O$30:$O$44,E45,$R$30:$R$44)+SUMIF($AD$30:$AD$44,E45,$AH$30:$AH$44)+SUMIF($AT$30:$AT$44,E45,$AW$30:$AW$44)+SUMIF($BI$30:$BI$44,E45,$BK$30:$BK$44)+SUMIF($BW$30:$BW$44,E45,$BY$30:$BY$44)+SUMIF($CK$30:$CK$44,E45,$CM$30:$CM$44)</f>
        <v>11</v>
      </c>
      <c r="J45" s="202">
        <f>SUMIF($O$30:$O$85,E45,$S$30:$S$85)+SUMIF($AD$30:$AD$85,E45,$AI$30:$AI$85)+SUMIF($AT$30:$AT$85,E45,$AX$30:$AX$85)+SUMIF($BI$30:$BI$85,E45,$BL$30:$BL$85)+SUMIF($BW$30:$BW$85,E45,$BZ$30:$BZ$85)+SUMIF($CK$30:$CK$85,E45,$CN$30:$CN$85)</f>
        <v>0</v>
      </c>
      <c r="K45" s="203">
        <f>SUMIF($O$30:$O$85,E45,$T$30:$T$85)+SUMIF($AD$30:$AD$85,E45,$AJ$30:$AJ$85)+SUMIF($AT$30:$AT$85,E45,$AY$30:$AY$85)+SUMIF($BI$30:$BI$85,E45,$BM$30:$BM$85)+SUMIF($BW$30:$BW$85,E45,$CA$30:$CA$85)+SUMIF($CK$30:$CK$85,E45,$CO$30:$CO$85)</f>
        <v>0</v>
      </c>
      <c r="L45" s="204">
        <f>SUMIF($O$30:$O$85,E45,$U$30:$U$85)+SUMIF($AD$30:$AD$85,E45,$AK$30:$AK$85)+SUMIF($AT$30:$AT$85,E45,$AZ$30:$AZ$85)+SUMIF($BI$30:$BI$85,E45,$BN$30:$BN$85)+SUMIF($BW$30:$BW$85,E45,$CB$30:$CB$85)+SUMIF($CK$30:$CK$85,E45,$CP$30:$CP$85)</f>
        <v>0</v>
      </c>
      <c r="M45" s="60"/>
      <c r="N45" s="135" t="str">
        <f t="shared" si="22"/>
        <v/>
      </c>
      <c r="O45" s="63"/>
      <c r="P45" s="231"/>
      <c r="Q45" s="64"/>
      <c r="R45" s="17" t="str">
        <f t="shared" ref="R45:R54" si="86">IF(S45&gt;0,S45,IF(T45&gt;0,T45,IF(U45&gt;0,U45,"")))</f>
        <v/>
      </c>
      <c r="S45" s="87" t="str">
        <f>IF(ISNUMBER(N45)=FALSE,"",SUM(V45:$V$59))</f>
        <v/>
      </c>
      <c r="T45" s="91"/>
      <c r="U45" s="95"/>
      <c r="V45" s="98" t="str">
        <f t="shared" si="23"/>
        <v/>
      </c>
      <c r="W45" s="128" t="str">
        <f t="shared" si="84"/>
        <v/>
      </c>
      <c r="X45" s="130" t="str">
        <f t="shared" si="85"/>
        <v/>
      </c>
      <c r="Y45" s="86">
        <f t="shared" si="56"/>
        <v>0</v>
      </c>
      <c r="Z45" s="90">
        <f t="shared" si="57"/>
        <v>0</v>
      </c>
      <c r="AA45" s="94">
        <f t="shared" si="58"/>
        <v>0</v>
      </c>
      <c r="AB45" s="34"/>
      <c r="AC45" s="143">
        <f t="shared" si="24"/>
        <v>16</v>
      </c>
      <c r="AD45" s="15" t="s">
        <v>29</v>
      </c>
      <c r="AE45" s="237">
        <v>0.28055555555555561</v>
      </c>
      <c r="AF45" s="237">
        <v>0.26613425925925926</v>
      </c>
      <c r="AG45" s="237">
        <v>0.54668981481481493</v>
      </c>
      <c r="AH45" s="19">
        <v>1</v>
      </c>
      <c r="AI45" s="87">
        <v>1</v>
      </c>
      <c r="AJ45" s="91"/>
      <c r="AK45" s="95"/>
      <c r="AL45" s="98">
        <v>1</v>
      </c>
      <c r="AM45" s="129">
        <v>17</v>
      </c>
      <c r="AN45" s="131">
        <v>1</v>
      </c>
      <c r="AO45" s="86">
        <f t="shared" si="59"/>
        <v>1</v>
      </c>
      <c r="AP45" s="90">
        <f t="shared" si="60"/>
        <v>0</v>
      </c>
      <c r="AQ45" s="94">
        <f t="shared" si="61"/>
        <v>0</v>
      </c>
      <c r="AR45" s="34"/>
      <c r="AS45" s="148">
        <f t="shared" si="31"/>
        <v>16</v>
      </c>
      <c r="AT45" s="63" t="s">
        <v>84</v>
      </c>
      <c r="AU45" s="63">
        <v>360</v>
      </c>
      <c r="AV45" s="64">
        <v>1.2</v>
      </c>
      <c r="AW45" s="17">
        <f t="shared" ref="AW45:AW84" si="87">IF(AX45&gt;0,AX45,IF(AY45&gt;0,AY45,IF(AZ45&gt;0,AZ45,"")))</f>
        <v>15</v>
      </c>
      <c r="AX45" s="87">
        <v>15</v>
      </c>
      <c r="AY45" s="91"/>
      <c r="AZ45" s="95"/>
      <c r="BA45" s="98">
        <f t="shared" si="32"/>
        <v>1</v>
      </c>
      <c r="BB45" s="128">
        <f t="shared" si="62"/>
        <v>35</v>
      </c>
      <c r="BC45" s="243">
        <v>15</v>
      </c>
      <c r="BD45" s="86">
        <f t="shared" si="64"/>
        <v>15</v>
      </c>
      <c r="BE45" s="90">
        <f t="shared" si="65"/>
        <v>0</v>
      </c>
      <c r="BF45" s="94">
        <f t="shared" si="66"/>
        <v>0</v>
      </c>
      <c r="BG45" s="34"/>
      <c r="BH45" s="143">
        <f t="shared" si="26"/>
        <v>16</v>
      </c>
      <c r="BI45" s="184" t="s">
        <v>101</v>
      </c>
      <c r="BJ45" s="247" t="s">
        <v>64</v>
      </c>
      <c r="BK45" s="19" t="str">
        <f t="shared" ref="BK45:BK84" si="88">IF(BL45&gt;0,BL45,IF(BM45&gt;0,BM45,IF(BN45&gt;0,BN45,"")))</f>
        <v/>
      </c>
      <c r="BL45" s="87">
        <f>IF(ISNUMBER(BH45)=FALSE,"",SUM(BO45:BO$59))</f>
        <v>0</v>
      </c>
      <c r="BM45" s="91"/>
      <c r="BN45" s="95"/>
      <c r="BO45" s="98"/>
      <c r="BP45" s="129">
        <f t="shared" si="80"/>
        <v>53</v>
      </c>
      <c r="BQ45" s="251">
        <v>3</v>
      </c>
      <c r="BR45" s="86">
        <f t="shared" si="69"/>
        <v>0</v>
      </c>
      <c r="BS45" s="90">
        <f t="shared" si="70"/>
        <v>3</v>
      </c>
      <c r="BT45" s="94">
        <f t="shared" si="71"/>
        <v>0</v>
      </c>
      <c r="BU45" s="34"/>
      <c r="BV45" s="148" t="str">
        <f t="shared" si="40"/>
        <v/>
      </c>
      <c r="BW45" s="63"/>
      <c r="BX45" s="64"/>
      <c r="BY45" s="17" t="str">
        <f t="shared" ref="BY45:BY84" si="89">IF(BZ45&gt;0,BZ45,IF(CA45&gt;0,CA45,IF(CB45&gt;0,CB45,"")))</f>
        <v/>
      </c>
      <c r="BZ45" s="87" t="str">
        <f>IF(ISNUMBER(BV45)=FALSE,"",SUM(CC45:CC$59))</f>
        <v/>
      </c>
      <c r="CA45" s="91"/>
      <c r="CB45" s="95"/>
      <c r="CC45" s="98" t="str">
        <f t="shared" si="42"/>
        <v/>
      </c>
      <c r="CD45" s="128" t="str">
        <f t="shared" si="82"/>
        <v/>
      </c>
      <c r="CE45" s="130" t="str">
        <f t="shared" si="83"/>
        <v/>
      </c>
      <c r="CF45" s="86">
        <f t="shared" si="72"/>
        <v>0</v>
      </c>
      <c r="CG45" s="90">
        <f t="shared" si="73"/>
        <v>0</v>
      </c>
      <c r="CH45" s="94">
        <f t="shared" si="74"/>
        <v>0</v>
      </c>
      <c r="CI45" s="34"/>
      <c r="CJ45" s="152" t="str">
        <f t="shared" si="34"/>
        <v/>
      </c>
      <c r="CK45" s="68"/>
      <c r="CL45" s="41"/>
      <c r="CM45" s="19" t="str">
        <f t="shared" ref="CM45:CM84" si="90">IF(CN45&gt;0,CN45,IF(CO45&gt;0,CO45,IF(CP45&gt;0,CP45,"")))</f>
        <v/>
      </c>
      <c r="CN45" s="87" t="str">
        <f>IF(ISNUMBER(CJ45)=FALSE,"",SUM(CQ45:CQ$59))</f>
        <v/>
      </c>
      <c r="CO45" s="91"/>
      <c r="CP45" s="95"/>
      <c r="CQ45" s="98" t="str">
        <f t="shared" si="28"/>
        <v/>
      </c>
      <c r="CR45" s="129" t="str">
        <f t="shared" si="75"/>
        <v/>
      </c>
      <c r="CS45" s="131" t="str">
        <f t="shared" si="76"/>
        <v/>
      </c>
      <c r="CT45" s="86">
        <f t="shared" si="77"/>
        <v>0</v>
      </c>
      <c r="CU45" s="90">
        <f t="shared" si="78"/>
        <v>0</v>
      </c>
      <c r="CV45" s="94">
        <f t="shared" si="79"/>
        <v>0</v>
      </c>
      <c r="CW45" s="34"/>
    </row>
    <row r="46" spans="1:101" ht="15" customHeight="1">
      <c r="A46" s="36"/>
      <c r="B46" s="262"/>
      <c r="C46" s="163">
        <v>17</v>
      </c>
      <c r="D46" s="198">
        <f t="shared" si="55"/>
        <v>17</v>
      </c>
      <c r="E46" s="199" t="s">
        <v>56</v>
      </c>
      <c r="F46" s="200">
        <v>1989</v>
      </c>
      <c r="G46" s="200">
        <f>SUMIF($O$30:$O$85,E46,$V$30:$V$85)+SUMIF($AD$30:$AD$85,E46,$AL$30:$AL$85)+SUMIF($AT$30:$AT$85,E46,$BA$30:$BA$85)+SUMIF($BI$30:$BI$85,E46,$BO$30:$BO$85)+SUMIF($BW$30:$BW$85,E46,$CC$30:$CC$85)+SUMIF($CK$30:$CK$85,E46,$CQ$30:$CQ$85)</f>
        <v>3</v>
      </c>
      <c r="H46" s="200"/>
      <c r="I46" s="163">
        <f>SUMIF($O$30:$O$44,E46,$R$30:$R$44)+SUMIF($AD$30:$AD$44,E46,$AH$30:$AH$44)+SUMIF($AT$30:$AT$44,E46,$AW$30:$AW$44)+SUMIF($BI$30:$BI$44,E46,$BK$30:$BK$44)+SUMIF($BW$30:$BW$44,E46,$BY$30:$BY$44)+SUMIF($CK$30:$CK$44,E46,$CM$30:$CM$44)</f>
        <v>10</v>
      </c>
      <c r="J46" s="202">
        <f>SUMIF($O$30:$O$85,E46,$S$30:$S$85)+SUMIF($AD$30:$AD$85,E46,$AI$30:$AI$85)+SUMIF($AT$30:$AT$85,E46,$AX$30:$AX$85)+SUMIF($BI$30:$BI$85,E46,$BL$30:$BL$85)+SUMIF($BW$30:$BW$85,E46,$BZ$30:$BZ$85)+SUMIF($CK$30:$CK$85,E46,$CN$30:$CN$85)</f>
        <v>12</v>
      </c>
      <c r="K46" s="203">
        <f>SUMIF($O$30:$O$85,E46,$T$30:$T$85)+SUMIF($AD$30:$AD$85,E46,$AJ$30:$AJ$85)+SUMIF($AT$30:$AT$85,E46,$AY$30:$AY$85)+SUMIF($BI$30:$BI$85,E46,$BM$30:$BM$85)+SUMIF($BW$30:$BW$85,E46,$CA$30:$CA$85)+SUMIF($CK$30:$CK$85,E46,$CO$30:$CO$85)</f>
        <v>0</v>
      </c>
      <c r="L46" s="204">
        <f>SUMIF($O$30:$O$85,E46,$U$30:$U$85)+SUMIF($AD$30:$AD$85,E46,$AK$30:$AK$85)+SUMIF($AT$30:$AT$85,E46,$AZ$30:$AZ$85)+SUMIF($BI$30:$BI$85,E46,$BN$30:$BN$85)+SUMIF($BW$30:$BW$85,E46,$CB$30:$CB$85)+SUMIF($CK$30:$CK$85,E46,$CP$30:$CP$85)</f>
        <v>0</v>
      </c>
      <c r="M46" s="60"/>
      <c r="N46" s="135" t="str">
        <f t="shared" si="22"/>
        <v/>
      </c>
      <c r="O46" s="63"/>
      <c r="P46" s="231"/>
      <c r="Q46" s="64"/>
      <c r="R46" s="17" t="str">
        <f t="shared" si="86"/>
        <v/>
      </c>
      <c r="S46" s="87" t="str">
        <f>IF(ISNUMBER(N46)=FALSE,"",SUM(V46:$V$59))</f>
        <v/>
      </c>
      <c r="T46" s="91"/>
      <c r="U46" s="95"/>
      <c r="V46" s="98" t="str">
        <f t="shared" si="23"/>
        <v/>
      </c>
      <c r="W46" s="128" t="str">
        <f t="shared" si="84"/>
        <v/>
      </c>
      <c r="X46" s="130" t="str">
        <f t="shared" si="85"/>
        <v/>
      </c>
      <c r="Y46" s="86">
        <f t="shared" si="56"/>
        <v>0</v>
      </c>
      <c r="Z46" s="90">
        <f t="shared" si="57"/>
        <v>0</v>
      </c>
      <c r="AA46" s="94">
        <f t="shared" si="58"/>
        <v>0</v>
      </c>
      <c r="AB46" s="34"/>
      <c r="AC46" s="212">
        <f t="shared" si="24"/>
        <v>17</v>
      </c>
      <c r="AD46" s="15" t="s">
        <v>59</v>
      </c>
      <c r="AE46" s="237">
        <v>0.3771990740740741</v>
      </c>
      <c r="AF46" s="237" t="s">
        <v>65</v>
      </c>
      <c r="AG46" s="237"/>
      <c r="AH46" s="19"/>
      <c r="AI46" s="87">
        <f>IF(ISNUMBER(AC46)=FALSE,"",SUM(AL46:AL$59))</f>
        <v>0</v>
      </c>
      <c r="AJ46" s="91"/>
      <c r="AK46" s="95"/>
      <c r="AL46" s="98"/>
      <c r="AM46" s="129"/>
      <c r="AN46" s="131"/>
      <c r="AO46" s="86">
        <f t="shared" si="59"/>
        <v>0</v>
      </c>
      <c r="AP46" s="90">
        <f t="shared" si="60"/>
        <v>0</v>
      </c>
      <c r="AQ46" s="94">
        <f t="shared" si="61"/>
        <v>0</v>
      </c>
      <c r="AR46" s="34"/>
      <c r="AS46" s="148">
        <f t="shared" si="31"/>
        <v>17</v>
      </c>
      <c r="AT46" s="63" t="s">
        <v>85</v>
      </c>
      <c r="AU46" s="63">
        <v>360</v>
      </c>
      <c r="AV46" s="64">
        <v>1.2694444444444444</v>
      </c>
      <c r="AW46" s="17">
        <f t="shared" si="87"/>
        <v>14</v>
      </c>
      <c r="AX46" s="87">
        <v>14</v>
      </c>
      <c r="AY46" s="91"/>
      <c r="AZ46" s="95"/>
      <c r="BA46" s="98">
        <f t="shared" si="32"/>
        <v>1</v>
      </c>
      <c r="BB46" s="128">
        <f t="shared" si="62"/>
        <v>36</v>
      </c>
      <c r="BC46" s="243">
        <v>14</v>
      </c>
      <c r="BD46" s="86">
        <f t="shared" si="64"/>
        <v>14</v>
      </c>
      <c r="BE46" s="90">
        <f t="shared" si="65"/>
        <v>0</v>
      </c>
      <c r="BF46" s="94">
        <f t="shared" si="66"/>
        <v>0</v>
      </c>
      <c r="BG46" s="34"/>
      <c r="BH46" s="143">
        <f t="shared" si="26"/>
        <v>17</v>
      </c>
      <c r="BI46" s="184" t="s">
        <v>58</v>
      </c>
      <c r="BJ46" s="247" t="s">
        <v>64</v>
      </c>
      <c r="BK46" s="19" t="str">
        <f t="shared" si="88"/>
        <v/>
      </c>
      <c r="BL46" s="87">
        <f>IF(ISNUMBER(BH46)=FALSE,"",SUM(BO46:BO$59))</f>
        <v>0</v>
      </c>
      <c r="BM46" s="91"/>
      <c r="BN46" s="95"/>
      <c r="BO46" s="98"/>
      <c r="BP46" s="129">
        <f t="shared" si="80"/>
        <v>24</v>
      </c>
      <c r="BQ46" s="131">
        <f>IF(ISNUMBER(BH46)=FALSE,"",SUMIF($E$30:$E$85,BI46,$I$30:$I$85))</f>
        <v>7</v>
      </c>
      <c r="BR46" s="86">
        <f t="shared" si="69"/>
        <v>0</v>
      </c>
      <c r="BS46" s="90">
        <f t="shared" si="70"/>
        <v>0</v>
      </c>
      <c r="BT46" s="94">
        <f t="shared" si="71"/>
        <v>0</v>
      </c>
      <c r="BU46" s="34"/>
      <c r="BV46" s="148" t="str">
        <f t="shared" si="40"/>
        <v/>
      </c>
      <c r="BW46" s="63"/>
      <c r="BX46" s="64"/>
      <c r="BY46" s="17" t="str">
        <f t="shared" si="89"/>
        <v/>
      </c>
      <c r="BZ46" s="87" t="str">
        <f>IF(ISNUMBER(BV46)=FALSE,"",SUM(CC46:CC$59))</f>
        <v/>
      </c>
      <c r="CA46" s="91"/>
      <c r="CB46" s="95"/>
      <c r="CC46" s="98" t="str">
        <f t="shared" si="42"/>
        <v/>
      </c>
      <c r="CD46" s="128" t="str">
        <f t="shared" si="82"/>
        <v/>
      </c>
      <c r="CE46" s="130" t="str">
        <f t="shared" si="83"/>
        <v/>
      </c>
      <c r="CF46" s="86">
        <f t="shared" si="72"/>
        <v>0</v>
      </c>
      <c r="CG46" s="90">
        <f t="shared" si="73"/>
        <v>0</v>
      </c>
      <c r="CH46" s="94">
        <f t="shared" si="74"/>
        <v>0</v>
      </c>
      <c r="CI46" s="34"/>
      <c r="CJ46" s="152" t="str">
        <f t="shared" si="34"/>
        <v/>
      </c>
      <c r="CK46" s="68"/>
      <c r="CL46" s="41"/>
      <c r="CM46" s="19" t="str">
        <f t="shared" si="90"/>
        <v/>
      </c>
      <c r="CN46" s="87" t="str">
        <f>IF(ISNUMBER(CJ46)=FALSE,"",SUM(CQ46:CQ$59))</f>
        <v/>
      </c>
      <c r="CO46" s="91"/>
      <c r="CP46" s="95"/>
      <c r="CQ46" s="98" t="str">
        <f t="shared" si="28"/>
        <v/>
      </c>
      <c r="CR46" s="129" t="str">
        <f t="shared" si="75"/>
        <v/>
      </c>
      <c r="CS46" s="131" t="str">
        <f t="shared" si="76"/>
        <v/>
      </c>
      <c r="CT46" s="86">
        <f t="shared" si="77"/>
        <v>0</v>
      </c>
      <c r="CU46" s="90">
        <f t="shared" si="78"/>
        <v>0</v>
      </c>
      <c r="CV46" s="94">
        <f t="shared" si="79"/>
        <v>0</v>
      </c>
      <c r="CW46" s="34"/>
    </row>
    <row r="47" spans="1:101" ht="15" customHeight="1">
      <c r="A47" s="36"/>
      <c r="B47" s="262"/>
      <c r="C47" s="163">
        <v>18</v>
      </c>
      <c r="D47" s="198">
        <f t="shared" si="55"/>
        <v>18</v>
      </c>
      <c r="E47" s="233" t="s">
        <v>28</v>
      </c>
      <c r="F47" s="200">
        <v>1972</v>
      </c>
      <c r="G47" s="200">
        <f>SUMIF($O$30:$O$85,E47,$V$30:$V$85)+SUMIF($AD$30:$AD$85,E47,$AL$30:$AL$85)+SUMIF($AT$30:$AT$85,E47,$BA$30:$BA$85)+SUMIF($BI$30:$BI$85,E47,$BO$30:$BO$85)+SUMIF($BW$30:$BW$85,E47,$CC$30:$CC$85)+SUMIF($CK$30:$CK$85,E47,$CQ$30:$CQ$85)</f>
        <v>4</v>
      </c>
      <c r="H47" s="200"/>
      <c r="I47" s="163">
        <f>SUMIF($O$30:$O$44,E47,$R$30:$R$44)+SUMIF($AD$30:$AD$44,E47,$AH$30:$AH$44)+SUMIF($AT$30:$AT$44,E47,$AW$30:$AW$44)+SUMIF($BI$30:$BI$44,E47,$BK$30:$BK$44)+SUMIF($BW$30:$BW$44,E47,$BY$30:$BY$44)+SUMIF($CK$30:$CK$44,E47,$CM$30:$CM$44)</f>
        <v>10</v>
      </c>
      <c r="J47" s="202">
        <f>SUMIF($O$30:$O$85,E47,$S$30:$S$85)+SUMIF($AD$30:$AD$85,E47,$AI$30:$AI$85)+SUMIF($AT$30:$AT$85,E47,$AX$30:$AX$85)+SUMIF($BI$30:$BI$85,E47,$BL$30:$BL$85)+SUMIF($BW$30:$BW$85,E47,$BZ$30:$BZ$85)+SUMIF($CK$30:$CK$85,E47,$CN$30:$CN$85)</f>
        <v>0</v>
      </c>
      <c r="K47" s="203">
        <f>SUMIF($O$30:$O$85,E47,$T$30:$T$85)+SUMIF($AD$30:$AD$85,E47,$AJ$30:$AJ$85)+SUMIF($AT$30:$AT$85,E47,$AY$30:$AY$85)+SUMIF($BI$30:$BI$85,E47,$BM$30:$BM$85)+SUMIF($BW$30:$BW$85,E47,$CA$30:$CA$85)+SUMIF($CK$30:$CK$85,E47,$CO$30:$CO$85)</f>
        <v>0</v>
      </c>
      <c r="L47" s="204">
        <f>SUMIF($O$30:$O$85,E47,$U$30:$U$85)+SUMIF($AD$30:$AD$85,E47,$AK$30:$AK$85)+SUMIF($AT$30:$AT$85,E47,$AZ$30:$AZ$85)+SUMIF($BI$30:$BI$85,E47,$BN$30:$BN$85)+SUMIF($BW$30:$BW$85,E47,$CB$30:$CB$85)+SUMIF($CK$30:$CK$85,E47,$CP$30:$CP$85)</f>
        <v>0</v>
      </c>
      <c r="M47" s="60"/>
      <c r="N47" s="135" t="str">
        <f t="shared" si="22"/>
        <v/>
      </c>
      <c r="O47" s="63"/>
      <c r="P47" s="231"/>
      <c r="Q47" s="64"/>
      <c r="R47" s="17" t="str">
        <f t="shared" si="86"/>
        <v/>
      </c>
      <c r="S47" s="87" t="str">
        <f>IF(ISNUMBER(N47)=FALSE,"",SUM(V47:$V$59))</f>
        <v/>
      </c>
      <c r="T47" s="91"/>
      <c r="U47" s="95"/>
      <c r="V47" s="98" t="str">
        <f t="shared" si="23"/>
        <v/>
      </c>
      <c r="W47" s="128" t="str">
        <f t="shared" si="84"/>
        <v/>
      </c>
      <c r="X47" s="130" t="str">
        <f t="shared" si="85"/>
        <v/>
      </c>
      <c r="Y47" s="86">
        <f t="shared" si="56"/>
        <v>0</v>
      </c>
      <c r="Z47" s="90">
        <f t="shared" si="57"/>
        <v>0</v>
      </c>
      <c r="AA47" s="94">
        <f t="shared" si="58"/>
        <v>0</v>
      </c>
      <c r="AB47" s="34"/>
      <c r="AC47" s="212">
        <f t="shared" si="24"/>
        <v>18</v>
      </c>
      <c r="AD47" s="15" t="s">
        <v>60</v>
      </c>
      <c r="AE47" s="237">
        <v>0.43055555555555552</v>
      </c>
      <c r="AF47" s="237" t="s">
        <v>65</v>
      </c>
      <c r="AG47" s="237"/>
      <c r="AH47" s="19"/>
      <c r="AI47" s="87">
        <f>IF(ISNUMBER(AC47)=FALSE,"",SUM(AL47:AL$59))</f>
        <v>0</v>
      </c>
      <c r="AJ47" s="91"/>
      <c r="AK47" s="95"/>
      <c r="AL47" s="98"/>
      <c r="AM47" s="129"/>
      <c r="AN47" s="131"/>
      <c r="AO47" s="86">
        <f t="shared" si="59"/>
        <v>0</v>
      </c>
      <c r="AP47" s="90">
        <f t="shared" si="60"/>
        <v>0</v>
      </c>
      <c r="AQ47" s="94">
        <f t="shared" si="61"/>
        <v>0</v>
      </c>
      <c r="AR47" s="34"/>
      <c r="AS47" s="148">
        <f t="shared" si="31"/>
        <v>18</v>
      </c>
      <c r="AT47" s="63" t="s">
        <v>27</v>
      </c>
      <c r="AU47" s="63">
        <v>371</v>
      </c>
      <c r="AV47" s="64">
        <v>1.3055555555555556</v>
      </c>
      <c r="AW47" s="17">
        <f t="shared" si="87"/>
        <v>13</v>
      </c>
      <c r="AX47" s="188">
        <v>13</v>
      </c>
      <c r="AY47" s="91"/>
      <c r="AZ47" s="95"/>
      <c r="BA47" s="98">
        <f t="shared" si="32"/>
        <v>1</v>
      </c>
      <c r="BB47" s="128">
        <f t="shared" si="62"/>
        <v>12</v>
      </c>
      <c r="BC47" s="130">
        <f>IF(ISNUMBER(AS47)=FALSE,"",SUMIF($E$30:$E$85,AT47,$I$30:$I$85))</f>
        <v>16</v>
      </c>
      <c r="BD47" s="86">
        <f t="shared" si="64"/>
        <v>13</v>
      </c>
      <c r="BE47" s="90">
        <f t="shared" si="65"/>
        <v>0</v>
      </c>
      <c r="BF47" s="94">
        <f t="shared" si="66"/>
        <v>0</v>
      </c>
      <c r="BG47" s="34"/>
      <c r="BH47" s="143">
        <f t="shared" si="26"/>
        <v>18</v>
      </c>
      <c r="BI47" s="184" t="s">
        <v>128</v>
      </c>
      <c r="BJ47" s="247" t="s">
        <v>64</v>
      </c>
      <c r="BK47" s="19" t="str">
        <f t="shared" si="88"/>
        <v/>
      </c>
      <c r="BL47" s="87">
        <f>IF(ISNUMBER(BH47)=FALSE,"",SUM(BO47:BO$59))</f>
        <v>0</v>
      </c>
      <c r="BM47" s="91"/>
      <c r="BN47" s="95"/>
      <c r="BO47" s="98"/>
      <c r="BP47" s="129"/>
      <c r="BQ47" s="131"/>
      <c r="BR47" s="86">
        <f t="shared" si="69"/>
        <v>0</v>
      </c>
      <c r="BS47" s="90">
        <f t="shared" si="70"/>
        <v>0</v>
      </c>
      <c r="BT47" s="94">
        <f t="shared" si="71"/>
        <v>0</v>
      </c>
      <c r="BU47" s="34"/>
      <c r="BV47" s="148" t="str">
        <f t="shared" si="40"/>
        <v/>
      </c>
      <c r="BW47" s="63"/>
      <c r="BX47" s="64"/>
      <c r="BY47" s="17" t="str">
        <f t="shared" si="89"/>
        <v/>
      </c>
      <c r="BZ47" s="87" t="str">
        <f>IF(ISNUMBER(BV47)=FALSE,"",SUM(CC47:CC$59))</f>
        <v/>
      </c>
      <c r="CA47" s="91"/>
      <c r="CB47" s="95"/>
      <c r="CC47" s="98" t="str">
        <f t="shared" si="42"/>
        <v/>
      </c>
      <c r="CD47" s="128" t="str">
        <f t="shared" si="82"/>
        <v/>
      </c>
      <c r="CE47" s="130" t="str">
        <f t="shared" si="83"/>
        <v/>
      </c>
      <c r="CF47" s="86">
        <f t="shared" si="72"/>
        <v>0</v>
      </c>
      <c r="CG47" s="90">
        <f t="shared" si="73"/>
        <v>0</v>
      </c>
      <c r="CH47" s="94">
        <f t="shared" si="74"/>
        <v>0</v>
      </c>
      <c r="CI47" s="34"/>
      <c r="CJ47" s="152" t="str">
        <f t="shared" si="34"/>
        <v/>
      </c>
      <c r="CK47" s="68"/>
      <c r="CL47" s="41"/>
      <c r="CM47" s="19" t="str">
        <f t="shared" si="90"/>
        <v/>
      </c>
      <c r="CN47" s="87" t="str">
        <f>IF(ISNUMBER(CJ47)=FALSE,"",SUM(CQ47:CQ$59))</f>
        <v/>
      </c>
      <c r="CO47" s="91"/>
      <c r="CP47" s="95"/>
      <c r="CQ47" s="98" t="str">
        <f t="shared" si="28"/>
        <v/>
      </c>
      <c r="CR47" s="129" t="str">
        <f t="shared" si="75"/>
        <v/>
      </c>
      <c r="CS47" s="131" t="str">
        <f t="shared" si="76"/>
        <v/>
      </c>
      <c r="CT47" s="86">
        <f t="shared" si="77"/>
        <v>0</v>
      </c>
      <c r="CU47" s="90">
        <f t="shared" si="78"/>
        <v>0</v>
      </c>
      <c r="CV47" s="94">
        <f t="shared" si="79"/>
        <v>0</v>
      </c>
      <c r="CW47" s="34"/>
    </row>
    <row r="48" spans="1:101" ht="15" customHeight="1">
      <c r="A48" s="36"/>
      <c r="B48" s="262"/>
      <c r="C48" s="163">
        <v>19</v>
      </c>
      <c r="D48" s="198">
        <f t="shared" si="55"/>
        <v>19</v>
      </c>
      <c r="E48" s="233" t="s">
        <v>78</v>
      </c>
      <c r="F48" s="200">
        <v>1978</v>
      </c>
      <c r="G48" s="200">
        <f>SUMIF($O$30:$O$85,E48,$V$30:$V$85)+SUMIF($AD$30:$AD$85,E48,$AL$30:$AL$85)+SUMIF($AT$30:$AT$85,E48,$BA$30:$BA$85)+SUMIF($BI$30:$BI$85,E48,$BO$30:$BO$85)+SUMIF($BW$30:$BW$85,E48,$CC$30:$CC$85)+SUMIF($CK$30:$CK$85,E48,$CQ$30:$CQ$85)</f>
        <v>1</v>
      </c>
      <c r="H48" s="200"/>
      <c r="I48" s="163">
        <f>SUMIF($O$30:$O$44,E48,$R$30:$R$44)+SUMIF($AD$30:$AD$44,E48,$AH$30:$AH$44)+SUMIF($AT$30:$AT$44,E48,$AW$30:$AW$44)+SUMIF($BI$30:$BI$44,E48,$BK$30:$BK$44)+SUMIF($BW$30:$BW$44,E48,$BY$30:$BY$44)+SUMIF($CK$30:$CK$44,E48,$CM$30:$CM$44)</f>
        <v>10</v>
      </c>
      <c r="J48" s="202">
        <f>SUMIF($O$30:$O$85,E48,$S$30:$S$85)+SUMIF($AD$30:$AD$85,E48,$AI$30:$AI$85)+SUMIF($AT$30:$AT$85,E48,$AX$30:$AX$85)+SUMIF($BI$30:$BI$85,E48,$BL$30:$BL$85)+SUMIF($BW$30:$BW$85,E48,$BZ$30:$BZ$85)+SUMIF($CK$30:$CK$85,E48,$CN$30:$CN$85)</f>
        <v>0</v>
      </c>
      <c r="K48" s="203">
        <f>SUMIF($O$30:$O$85,E48,$T$30:$T$85)+SUMIF($AD$30:$AD$85,E48,$AJ$30:$AJ$85)+SUMIF($AT$30:$AT$85,E48,$AY$30:$AY$85)+SUMIF($BI$30:$BI$85,E48,$BM$30:$BM$85)+SUMIF($BW$30:$BW$85,E48,$CA$30:$CA$85)+SUMIF($CK$30:$CK$85,E48,$CO$30:$CO$85)</f>
        <v>0</v>
      </c>
      <c r="L48" s="204">
        <f>SUMIF($O$30:$O$85,E48,$U$30:$U$85)+SUMIF($AD$30:$AD$85,E48,$AK$30:$AK$85)+SUMIF($AT$30:$AT$85,E48,$AZ$30:$AZ$85)+SUMIF($BI$30:$BI$85,E48,$BN$30:$BN$85)+SUMIF($BW$30:$BW$85,E48,$CB$30:$CB$85)+SUMIF($CK$30:$CK$85,E48,$CP$30:$CP$85)</f>
        <v>0</v>
      </c>
      <c r="M48" s="60"/>
      <c r="N48" s="135" t="str">
        <f t="shared" si="22"/>
        <v/>
      </c>
      <c r="O48" s="63"/>
      <c r="P48" s="231"/>
      <c r="Q48" s="64"/>
      <c r="R48" s="17" t="str">
        <f t="shared" si="86"/>
        <v/>
      </c>
      <c r="S48" s="87" t="str">
        <f>IF(ISNUMBER(N48)=FALSE,"",SUM(V48:$V$59))</f>
        <v/>
      </c>
      <c r="T48" s="91"/>
      <c r="U48" s="95"/>
      <c r="V48" s="98" t="str">
        <f t="shared" si="23"/>
        <v/>
      </c>
      <c r="W48" s="128" t="str">
        <f t="shared" si="84"/>
        <v/>
      </c>
      <c r="X48" s="130" t="str">
        <f t="shared" si="85"/>
        <v/>
      </c>
      <c r="Y48" s="86">
        <f t="shared" si="56"/>
        <v>0</v>
      </c>
      <c r="Z48" s="90">
        <f t="shared" si="57"/>
        <v>0</v>
      </c>
      <c r="AA48" s="94">
        <f t="shared" si="58"/>
        <v>0</v>
      </c>
      <c r="AB48" s="34"/>
      <c r="AC48" s="212">
        <f t="shared" si="24"/>
        <v>19</v>
      </c>
      <c r="AD48" s="164" t="s">
        <v>63</v>
      </c>
      <c r="AE48" s="237" t="s">
        <v>65</v>
      </c>
      <c r="AF48" s="237">
        <v>0.24719907407407404</v>
      </c>
      <c r="AG48" s="237"/>
      <c r="AH48" s="19"/>
      <c r="AI48" s="87">
        <f>IF(ISNUMBER(AC48)=FALSE,"",SUM(AL48:AL$59))</f>
        <v>0</v>
      </c>
      <c r="AJ48" s="91"/>
      <c r="AK48" s="95"/>
      <c r="AL48" s="98"/>
      <c r="AM48" s="129"/>
      <c r="AN48" s="131"/>
      <c r="AO48" s="86">
        <f>SUMIF($O$30:$O$85,AD52,$S$30:$S$85)+SUMIF($AD$30:$AD$85,AD52,$AI$30:$AI$85)</f>
        <v>0</v>
      </c>
      <c r="AP48" s="90">
        <f>SUMIF($O$30:$O$85,AD52,$T$30:$T$85)+SUMIF($AD$30:$AD$85,AD52,$AJ$30:$AJ$85)</f>
        <v>0</v>
      </c>
      <c r="AQ48" s="94">
        <f>SUMIF($O$30:$O$85,AD52,$U$30:$U$85)+SUMIF($AD$30:$AD$85,AD52,$AK$30:$AK$85)</f>
        <v>0</v>
      </c>
      <c r="AR48" s="34"/>
      <c r="AS48" s="148">
        <f t="shared" si="31"/>
        <v>19</v>
      </c>
      <c r="AT48" s="63" t="s">
        <v>56</v>
      </c>
      <c r="AU48" s="63">
        <v>362</v>
      </c>
      <c r="AV48" s="64">
        <v>1.3277777777777777</v>
      </c>
      <c r="AW48" s="17">
        <f t="shared" si="87"/>
        <v>12</v>
      </c>
      <c r="AX48" s="188">
        <v>12</v>
      </c>
      <c r="AY48" s="91"/>
      <c r="AZ48" s="95"/>
      <c r="BA48" s="98">
        <f t="shared" si="32"/>
        <v>1</v>
      </c>
      <c r="BB48" s="128">
        <f t="shared" si="62"/>
        <v>17</v>
      </c>
      <c r="BC48" s="130">
        <f>IF(ISNUMBER(AS48)=FALSE,"",SUMIF($E$30:$E$85,AT48,$I$30:$I$85))</f>
        <v>10</v>
      </c>
      <c r="BD48" s="86">
        <f t="shared" si="64"/>
        <v>12</v>
      </c>
      <c r="BE48" s="90">
        <f t="shared" si="65"/>
        <v>0</v>
      </c>
      <c r="BF48" s="94">
        <f t="shared" si="66"/>
        <v>0</v>
      </c>
      <c r="BG48" s="34"/>
      <c r="BH48" s="143">
        <f t="shared" si="26"/>
        <v>19</v>
      </c>
      <c r="BI48" s="184" t="s">
        <v>33</v>
      </c>
      <c r="BJ48" s="247" t="s">
        <v>64</v>
      </c>
      <c r="BK48" s="19" t="str">
        <f t="shared" si="88"/>
        <v/>
      </c>
      <c r="BL48" s="87">
        <f>IF(ISNUMBER(BH48)=FALSE,"",SUM(BO48:BO$59))</f>
        <v>0</v>
      </c>
      <c r="BM48" s="91"/>
      <c r="BN48" s="95"/>
      <c r="BO48" s="98"/>
      <c r="BP48" s="129">
        <f t="shared" ref="BP48:BP85" si="91">IF(ISNUMBER(BH48)=FALSE,"",SUMIF($E$30:$E$85,BI48,$D$30:$D$85))</f>
        <v>9</v>
      </c>
      <c r="BQ48" s="131">
        <f t="shared" ref="BQ48:BQ85" si="92">IF(ISNUMBER(BH48)=FALSE,"",SUMIF($E$30:$E$85,BI48,$I$30:$I$85))</f>
        <v>19</v>
      </c>
      <c r="BR48" s="86">
        <f t="shared" si="69"/>
        <v>0</v>
      </c>
      <c r="BS48" s="90">
        <f t="shared" si="70"/>
        <v>0</v>
      </c>
      <c r="BT48" s="94">
        <f t="shared" si="71"/>
        <v>0</v>
      </c>
      <c r="BU48" s="34"/>
      <c r="BV48" s="148" t="str">
        <f t="shared" si="40"/>
        <v/>
      </c>
      <c r="BW48" s="63"/>
      <c r="BX48" s="64"/>
      <c r="BY48" s="17" t="str">
        <f t="shared" si="89"/>
        <v/>
      </c>
      <c r="BZ48" s="87" t="str">
        <f>IF(ISNUMBER(BV48)=FALSE,"",SUM(CC48:CC$59))</f>
        <v/>
      </c>
      <c r="CA48" s="91"/>
      <c r="CB48" s="95"/>
      <c r="CC48" s="98" t="str">
        <f t="shared" si="42"/>
        <v/>
      </c>
      <c r="CD48" s="128" t="str">
        <f t="shared" si="82"/>
        <v/>
      </c>
      <c r="CE48" s="130" t="str">
        <f t="shared" si="83"/>
        <v/>
      </c>
      <c r="CF48" s="86">
        <f t="shared" si="72"/>
        <v>0</v>
      </c>
      <c r="CG48" s="90">
        <f t="shared" si="73"/>
        <v>0</v>
      </c>
      <c r="CH48" s="94">
        <f t="shared" si="74"/>
        <v>0</v>
      </c>
      <c r="CI48" s="34"/>
      <c r="CJ48" s="152" t="str">
        <f t="shared" si="34"/>
        <v/>
      </c>
      <c r="CK48" s="68"/>
      <c r="CL48" s="41"/>
      <c r="CM48" s="19" t="str">
        <f t="shared" si="90"/>
        <v/>
      </c>
      <c r="CN48" s="87" t="str">
        <f>IF(ISNUMBER(CJ48)=FALSE,"",SUM(CQ48:CQ$59))</f>
        <v/>
      </c>
      <c r="CO48" s="91"/>
      <c r="CP48" s="95"/>
      <c r="CQ48" s="98" t="str">
        <f t="shared" si="28"/>
        <v/>
      </c>
      <c r="CR48" s="129" t="str">
        <f t="shared" si="75"/>
        <v/>
      </c>
      <c r="CS48" s="131" t="str">
        <f t="shared" si="76"/>
        <v/>
      </c>
      <c r="CT48" s="86">
        <f t="shared" si="77"/>
        <v>0</v>
      </c>
      <c r="CU48" s="90">
        <f t="shared" si="78"/>
        <v>0</v>
      </c>
      <c r="CV48" s="94">
        <f t="shared" si="79"/>
        <v>0</v>
      </c>
      <c r="CW48" s="34"/>
    </row>
    <row r="49" spans="1:101" ht="15" customHeight="1">
      <c r="A49" s="36"/>
      <c r="B49" s="262"/>
      <c r="C49" s="163">
        <v>20</v>
      </c>
      <c r="D49" s="198">
        <f t="shared" si="55"/>
        <v>20</v>
      </c>
      <c r="E49" s="233" t="s">
        <v>30</v>
      </c>
      <c r="F49" s="200">
        <v>1982</v>
      </c>
      <c r="G49" s="200">
        <f>SUMIF($O$30:$O$85,E49,$V$30:$V$85)+SUMIF($AD$30:$AD$85,E49,$AL$30:$AL$85)+SUMIF($AT$30:$AT$85,E49,$BA$30:$BA$85)+SUMIF($BI$30:$BI$85,E49,$BO$30:$BO$85)+SUMIF($BW$30:$BW$85,E49,$CC$30:$CC$85)+SUMIF($CK$30:$CK$85,E49,$CQ$30:$CQ$85)</f>
        <v>2</v>
      </c>
      <c r="H49" s="200"/>
      <c r="I49" s="163">
        <f>SUMIF($O$30:$O$44,E49,$R$30:$R$44)+SUMIF($AD$30:$AD$44,E49,$AH$30:$AH$44)+SUMIF($AT$30:$AT$44,E49,$AW$30:$AW$44)+SUMIF($BI$30:$BI$44,E49,$BK$30:$BK$44)+SUMIF($BW$30:$BW$44,E49,$BY$30:$BY$44)+SUMIF($CK$30:$CK$44,E49,$CM$30:$CM$44)</f>
        <v>10</v>
      </c>
      <c r="J49" s="202">
        <f>SUMIF($O$30:$O$85,E49,$S$30:$S$85)+SUMIF($AD$30:$AD$85,E49,$AI$30:$AI$85)+SUMIF($AT$30:$AT$85,E49,$AX$30:$AX$85)+SUMIF($BI$30:$BI$85,E49,$BL$30:$BL$85)+SUMIF($BW$30:$BW$85,E49,$BZ$30:$BZ$85)+SUMIF($CK$30:$CK$85,E49,$CN$30:$CN$85)</f>
        <v>0</v>
      </c>
      <c r="K49" s="203">
        <f>SUMIF($O$30:$O$85,E49,$T$30:$T$85)+SUMIF($AD$30:$AD$85,E49,$AJ$30:$AJ$85)+SUMIF($AT$30:$AT$85,E49,$AY$30:$AY$85)+SUMIF($BI$30:$BI$85,E49,$BM$30:$BM$85)+SUMIF($BW$30:$BW$85,E49,$CA$30:$CA$85)+SUMIF($CK$30:$CK$85,E49,$CO$30:$CO$85)</f>
        <v>0</v>
      </c>
      <c r="L49" s="204">
        <f>SUMIF($O$30:$O$85,E49,$U$30:$U$85)+SUMIF($AD$30:$AD$85,E49,$AK$30:$AK$85)+SUMIF($AT$30:$AT$85,E49,$AZ$30:$AZ$85)+SUMIF($BI$30:$BI$85,E49,$BN$30:$BN$85)+SUMIF($BW$30:$BW$85,E49,$CB$30:$CB$85)+SUMIF($CK$30:$CK$85,E49,$CP$30:$CP$85)</f>
        <v>0</v>
      </c>
      <c r="M49" s="60"/>
      <c r="N49" s="135" t="str">
        <f t="shared" si="22"/>
        <v/>
      </c>
      <c r="O49" s="63"/>
      <c r="P49" s="231"/>
      <c r="Q49" s="64"/>
      <c r="R49" s="17" t="str">
        <f t="shared" si="86"/>
        <v/>
      </c>
      <c r="S49" s="87" t="str">
        <f>IF(ISNUMBER(N49)=FALSE,"",SUM(V49:$V$59))</f>
        <v/>
      </c>
      <c r="T49" s="91"/>
      <c r="U49" s="95"/>
      <c r="V49" s="98" t="str">
        <f t="shared" si="23"/>
        <v/>
      </c>
      <c r="W49" s="128" t="str">
        <f t="shared" si="84"/>
        <v/>
      </c>
      <c r="X49" s="130" t="str">
        <f t="shared" si="85"/>
        <v/>
      </c>
      <c r="Y49" s="86">
        <f t="shared" si="56"/>
        <v>0</v>
      </c>
      <c r="Z49" s="90">
        <f t="shared" si="57"/>
        <v>0</v>
      </c>
      <c r="AA49" s="94">
        <f t="shared" si="58"/>
        <v>0</v>
      </c>
      <c r="AB49" s="34"/>
      <c r="AC49" s="212">
        <f t="shared" si="24"/>
        <v>20</v>
      </c>
      <c r="AD49" s="164" t="s">
        <v>62</v>
      </c>
      <c r="AE49" s="237" t="s">
        <v>65</v>
      </c>
      <c r="AF49" s="237">
        <v>0.25697916666666665</v>
      </c>
      <c r="AG49" s="237"/>
      <c r="AH49" s="19"/>
      <c r="AI49" s="87">
        <f>IF(ISNUMBER(AC49)=FALSE,"",SUM(AL49:AL$59))</f>
        <v>0</v>
      </c>
      <c r="AJ49" s="91"/>
      <c r="AK49" s="95"/>
      <c r="AL49" s="98"/>
      <c r="AM49" s="129"/>
      <c r="AN49" s="131"/>
      <c r="AO49" s="86">
        <f>SUMIF($O$30:$O$85,AD53,$S$30:$S$85)+SUMIF($AD$30:$AD$85,AD53,$AI$30:$AI$85)</f>
        <v>0</v>
      </c>
      <c r="AP49" s="90">
        <f>SUMIF($O$30:$O$85,AD53,$T$30:$T$85)+SUMIF($AD$30:$AD$85,AD53,$AJ$30:$AJ$85)</f>
        <v>0</v>
      </c>
      <c r="AQ49" s="94">
        <f>SUMIF($O$30:$O$85,AD53,$U$30:$U$85)+SUMIF($AD$30:$AD$85,AD53,$AK$30:$AK$85)</f>
        <v>0</v>
      </c>
      <c r="AR49" s="34"/>
      <c r="AS49" s="148">
        <f t="shared" si="31"/>
        <v>20</v>
      </c>
      <c r="AT49" s="63" t="s">
        <v>86</v>
      </c>
      <c r="AU49" s="63">
        <v>366</v>
      </c>
      <c r="AV49" s="64">
        <v>1.3409722222222222</v>
      </c>
      <c r="AW49" s="17">
        <f t="shared" si="87"/>
        <v>11</v>
      </c>
      <c r="AX49" s="188">
        <v>11</v>
      </c>
      <c r="AY49" s="91"/>
      <c r="AZ49" s="95"/>
      <c r="BA49" s="98">
        <f t="shared" si="32"/>
        <v>1</v>
      </c>
      <c r="BB49" s="128">
        <f t="shared" si="62"/>
        <v>37</v>
      </c>
      <c r="BC49" s="243">
        <v>11</v>
      </c>
      <c r="BD49" s="86">
        <f t="shared" si="64"/>
        <v>11</v>
      </c>
      <c r="BE49" s="90">
        <f t="shared" si="65"/>
        <v>0</v>
      </c>
      <c r="BF49" s="94">
        <f t="shared" si="66"/>
        <v>0</v>
      </c>
      <c r="BG49" s="34"/>
      <c r="BH49" s="143" t="str">
        <f t="shared" si="26"/>
        <v/>
      </c>
      <c r="BI49" s="68"/>
      <c r="BJ49" s="41"/>
      <c r="BK49" s="19" t="str">
        <f t="shared" si="88"/>
        <v/>
      </c>
      <c r="BL49" s="87" t="str">
        <f>IF(ISNUMBER(BH49)=FALSE,"",SUM(BO49:BO$59))</f>
        <v/>
      </c>
      <c r="BM49" s="91"/>
      <c r="BN49" s="95"/>
      <c r="BO49" s="98" t="str">
        <f t="shared" si="27"/>
        <v/>
      </c>
      <c r="BP49" s="129" t="str">
        <f t="shared" si="91"/>
        <v/>
      </c>
      <c r="BQ49" s="131" t="str">
        <f t="shared" si="92"/>
        <v/>
      </c>
      <c r="BR49" s="86">
        <f t="shared" si="69"/>
        <v>0</v>
      </c>
      <c r="BS49" s="90">
        <f t="shared" si="70"/>
        <v>0</v>
      </c>
      <c r="BT49" s="94">
        <f t="shared" si="71"/>
        <v>0</v>
      </c>
      <c r="BU49" s="34"/>
      <c r="BV49" s="148" t="str">
        <f t="shared" si="40"/>
        <v/>
      </c>
      <c r="BW49" s="63"/>
      <c r="BX49" s="64"/>
      <c r="BY49" s="17" t="str">
        <f t="shared" si="89"/>
        <v/>
      </c>
      <c r="BZ49" s="87" t="str">
        <f>IF(ISNUMBER(BV49)=FALSE,"",SUM(CC49:CC$59))</f>
        <v/>
      </c>
      <c r="CA49" s="91"/>
      <c r="CB49" s="95"/>
      <c r="CC49" s="98" t="str">
        <f t="shared" si="42"/>
        <v/>
      </c>
      <c r="CD49" s="128" t="str">
        <f t="shared" si="82"/>
        <v/>
      </c>
      <c r="CE49" s="130" t="str">
        <f t="shared" si="83"/>
        <v/>
      </c>
      <c r="CF49" s="86">
        <f t="shared" si="72"/>
        <v>0</v>
      </c>
      <c r="CG49" s="90">
        <f t="shared" si="73"/>
        <v>0</v>
      </c>
      <c r="CH49" s="94">
        <f t="shared" si="74"/>
        <v>0</v>
      </c>
      <c r="CI49" s="34"/>
      <c r="CJ49" s="152" t="str">
        <f t="shared" si="34"/>
        <v/>
      </c>
      <c r="CK49" s="68"/>
      <c r="CL49" s="41"/>
      <c r="CM49" s="19" t="str">
        <f t="shared" si="90"/>
        <v/>
      </c>
      <c r="CN49" s="87" t="str">
        <f>IF(ISNUMBER(CJ49)=FALSE,"",SUM(CQ49:CQ$59))</f>
        <v/>
      </c>
      <c r="CO49" s="91"/>
      <c r="CP49" s="95"/>
      <c r="CQ49" s="98" t="str">
        <f t="shared" si="28"/>
        <v/>
      </c>
      <c r="CR49" s="129" t="str">
        <f t="shared" si="75"/>
        <v/>
      </c>
      <c r="CS49" s="131" t="str">
        <f t="shared" si="76"/>
        <v/>
      </c>
      <c r="CT49" s="86">
        <f t="shared" si="77"/>
        <v>0</v>
      </c>
      <c r="CU49" s="90">
        <f t="shared" si="78"/>
        <v>0</v>
      </c>
      <c r="CV49" s="94">
        <f t="shared" si="79"/>
        <v>0</v>
      </c>
      <c r="CW49" s="34"/>
    </row>
    <row r="50" spans="1:101" ht="15" customHeight="1">
      <c r="A50" s="36"/>
      <c r="B50" s="262"/>
      <c r="C50" s="163">
        <v>21</v>
      </c>
      <c r="D50" s="198">
        <f t="shared" si="55"/>
        <v>21</v>
      </c>
      <c r="E50" s="199" t="s">
        <v>79</v>
      </c>
      <c r="F50" s="200">
        <v>1978</v>
      </c>
      <c r="G50" s="200">
        <f>SUMIF($O$30:$O$85,E50,$V$30:$V$85)+SUMIF($AD$30:$AD$85,E50,$AL$30:$AL$85)+SUMIF($AT$30:$AT$85,E50,$BA$30:$BA$85)+SUMIF($BI$30:$BI$85,E50,$BO$30:$BO$85)+SUMIF($BW$30:$BW$85,E50,$CC$30:$CC$85)+SUMIF($CK$30:$CK$85,E50,$CQ$30:$CQ$85)</f>
        <v>1</v>
      </c>
      <c r="H50" s="200"/>
      <c r="I50" s="163">
        <f>SUMIF($O$30:$O$44,E50,$R$30:$R$44)+SUMIF($AD$30:$AD$44,E50,$AH$30:$AH$44)+SUMIF($AT$30:$AT$44,E50,$AW$30:$AW$44)+SUMIF($BI$30:$BI$44,E50,$BK$30:$BK$44)+SUMIF($BW$30:$BW$44,E50,$BY$30:$BY$44)+SUMIF($CK$30:$CK$44,E50,$CM$30:$CM$44)</f>
        <v>9</v>
      </c>
      <c r="J50" s="202">
        <f>SUMIF($O$30:$O$85,E50,$S$30:$S$85)+SUMIF($AD$30:$AD$85,E50,$AI$30:$AI$85)+SUMIF($AT$30:$AT$85,E50,$AX$30:$AX$85)+SUMIF($BI$30:$BI$85,E50,$BL$30:$BL$85)+SUMIF($BW$30:$BW$85,E50,$BZ$30:$BZ$85)+SUMIF($CK$30:$CK$85,E50,$CN$30:$CN$85)</f>
        <v>0</v>
      </c>
      <c r="K50" s="203">
        <f>SUMIF($O$30:$O$85,E50,$T$30:$T$85)+SUMIF($AD$30:$AD$85,E50,$AJ$30:$AJ$85)+SUMIF($AT$30:$AT$85,E50,$AY$30:$AY$85)+SUMIF($BI$30:$BI$85,E50,$BM$30:$BM$85)+SUMIF($BW$30:$BW$85,E50,$CA$30:$CA$85)+SUMIF($CK$30:$CK$85,E50,$CO$30:$CO$85)</f>
        <v>0</v>
      </c>
      <c r="L50" s="204">
        <f>SUMIF($O$30:$O$85,E50,$U$30:$U$85)+SUMIF($AD$30:$AD$85,E50,$AK$30:$AK$85)+SUMIF($AT$30:$AT$85,E50,$AZ$30:$AZ$85)+SUMIF($BI$30:$BI$85,E50,$BN$30:$BN$85)+SUMIF($BW$30:$BW$85,E50,$CB$30:$CB$85)+SUMIF($CK$30:$CK$85,E50,$CP$30:$CP$85)</f>
        <v>0</v>
      </c>
      <c r="M50" s="60"/>
      <c r="N50" s="135" t="str">
        <f t="shared" si="22"/>
        <v/>
      </c>
      <c r="O50" s="63"/>
      <c r="P50" s="231"/>
      <c r="Q50" s="64"/>
      <c r="R50" s="17" t="str">
        <f t="shared" si="86"/>
        <v/>
      </c>
      <c r="S50" s="87" t="str">
        <f>IF(ISNUMBER(N50)=FALSE,"",SUM(V50:$V$59))</f>
        <v/>
      </c>
      <c r="T50" s="91"/>
      <c r="U50" s="95"/>
      <c r="V50" s="98" t="str">
        <f t="shared" si="23"/>
        <v/>
      </c>
      <c r="W50" s="128" t="str">
        <f t="shared" si="84"/>
        <v/>
      </c>
      <c r="X50" s="130" t="str">
        <f t="shared" si="85"/>
        <v/>
      </c>
      <c r="Y50" s="86">
        <f t="shared" si="56"/>
        <v>0</v>
      </c>
      <c r="Z50" s="90">
        <f t="shared" si="57"/>
        <v>0</v>
      </c>
      <c r="AA50" s="94">
        <f t="shared" si="58"/>
        <v>0</v>
      </c>
      <c r="AB50" s="34"/>
      <c r="AC50" s="212">
        <f t="shared" si="24"/>
        <v>21</v>
      </c>
      <c r="AD50" s="164" t="s">
        <v>35</v>
      </c>
      <c r="AE50" s="237" t="s">
        <v>64</v>
      </c>
      <c r="AF50" s="237" t="s">
        <v>65</v>
      </c>
      <c r="AG50" s="237"/>
      <c r="AH50" s="19"/>
      <c r="AI50" s="87">
        <f>IF(ISNUMBER(AC50)=FALSE,"",SUM(AL50:AL$59))</f>
        <v>0</v>
      </c>
      <c r="AJ50" s="91"/>
      <c r="AK50" s="95"/>
      <c r="AL50" s="98"/>
      <c r="AM50" s="129"/>
      <c r="AN50" s="131"/>
      <c r="AO50" s="86">
        <f>SUMIF($O$30:$O$85,AD50,$S$30:$S$85)+SUMIF($AD$30:$AD$85,AD50,$AI$30:$AI$85)</f>
        <v>0</v>
      </c>
      <c r="AP50" s="90">
        <f>SUMIF($O$30:$O$85,AD50,$T$30:$T$85)+SUMIF($AD$30:$AD$85,AD50,$AJ$30:$AJ$85)</f>
        <v>0</v>
      </c>
      <c r="AQ50" s="94">
        <f>SUMIF($O$30:$O$85,AD50,$U$30:$U$85)+SUMIF($AD$30:$AD$85,AD50,$AK$30:$AK$85)</f>
        <v>0</v>
      </c>
      <c r="AR50" s="34"/>
      <c r="AS50" s="148">
        <f t="shared" si="31"/>
        <v>21</v>
      </c>
      <c r="AT50" s="63" t="s">
        <v>87</v>
      </c>
      <c r="AU50" s="63">
        <v>365</v>
      </c>
      <c r="AV50" s="64">
        <v>1.3701388888888888</v>
      </c>
      <c r="AW50" s="17">
        <f t="shared" si="87"/>
        <v>10</v>
      </c>
      <c r="AX50" s="188">
        <v>10</v>
      </c>
      <c r="AY50" s="91"/>
      <c r="AZ50" s="95"/>
      <c r="BA50" s="98">
        <f t="shared" si="32"/>
        <v>1</v>
      </c>
      <c r="BB50" s="128">
        <f t="shared" si="62"/>
        <v>38</v>
      </c>
      <c r="BC50" s="243">
        <v>10</v>
      </c>
      <c r="BD50" s="86">
        <f t="shared" si="64"/>
        <v>10</v>
      </c>
      <c r="BE50" s="90">
        <f t="shared" si="65"/>
        <v>0</v>
      </c>
      <c r="BF50" s="94">
        <f t="shared" si="66"/>
        <v>0</v>
      </c>
      <c r="BG50" s="34"/>
      <c r="BH50" s="143" t="str">
        <f t="shared" si="26"/>
        <v/>
      </c>
      <c r="BI50" s="68"/>
      <c r="BJ50" s="41"/>
      <c r="BK50" s="19" t="str">
        <f t="shared" si="88"/>
        <v/>
      </c>
      <c r="BL50" s="87" t="str">
        <f>IF(ISNUMBER(BH50)=FALSE,"",SUM(BO50:BO$59))</f>
        <v/>
      </c>
      <c r="BM50" s="91"/>
      <c r="BN50" s="95"/>
      <c r="BO50" s="98" t="str">
        <f t="shared" si="27"/>
        <v/>
      </c>
      <c r="BP50" s="129" t="str">
        <f t="shared" si="91"/>
        <v/>
      </c>
      <c r="BQ50" s="131" t="str">
        <f t="shared" si="92"/>
        <v/>
      </c>
      <c r="BR50" s="86">
        <f t="shared" si="69"/>
        <v>0</v>
      </c>
      <c r="BS50" s="90">
        <f t="shared" si="70"/>
        <v>0</v>
      </c>
      <c r="BT50" s="94">
        <f t="shared" si="71"/>
        <v>0</v>
      </c>
      <c r="BU50" s="34"/>
      <c r="BV50" s="148" t="str">
        <f t="shared" si="40"/>
        <v/>
      </c>
      <c r="BW50" s="63"/>
      <c r="BX50" s="64"/>
      <c r="BY50" s="17" t="str">
        <f t="shared" si="89"/>
        <v/>
      </c>
      <c r="BZ50" s="87" t="str">
        <f>IF(ISNUMBER(BV50)=FALSE,"",SUM(CC50:CC$59))</f>
        <v/>
      </c>
      <c r="CA50" s="91"/>
      <c r="CB50" s="95"/>
      <c r="CC50" s="98" t="str">
        <f t="shared" si="42"/>
        <v/>
      </c>
      <c r="CD50" s="128" t="str">
        <f t="shared" si="82"/>
        <v/>
      </c>
      <c r="CE50" s="130" t="str">
        <f t="shared" si="83"/>
        <v/>
      </c>
      <c r="CF50" s="86">
        <f t="shared" si="72"/>
        <v>0</v>
      </c>
      <c r="CG50" s="90">
        <f t="shared" si="73"/>
        <v>0</v>
      </c>
      <c r="CH50" s="94">
        <f t="shared" si="74"/>
        <v>0</v>
      </c>
      <c r="CI50" s="34"/>
      <c r="CJ50" s="152" t="str">
        <f t="shared" si="34"/>
        <v/>
      </c>
      <c r="CK50" s="68"/>
      <c r="CL50" s="41"/>
      <c r="CM50" s="19" t="str">
        <f t="shared" si="90"/>
        <v/>
      </c>
      <c r="CN50" s="87" t="str">
        <f>IF(ISNUMBER(CJ50)=FALSE,"",SUM(CQ50:CQ$59))</f>
        <v/>
      </c>
      <c r="CO50" s="91"/>
      <c r="CP50" s="95"/>
      <c r="CQ50" s="98" t="str">
        <f t="shared" si="28"/>
        <v/>
      </c>
      <c r="CR50" s="129" t="str">
        <f t="shared" si="75"/>
        <v/>
      </c>
      <c r="CS50" s="131" t="str">
        <f t="shared" si="76"/>
        <v/>
      </c>
      <c r="CT50" s="86">
        <f t="shared" si="77"/>
        <v>0</v>
      </c>
      <c r="CU50" s="90">
        <f t="shared" si="78"/>
        <v>0</v>
      </c>
      <c r="CV50" s="94">
        <f t="shared" si="79"/>
        <v>0</v>
      </c>
      <c r="CW50" s="34"/>
    </row>
    <row r="51" spans="1:101" ht="15" customHeight="1">
      <c r="A51" s="36"/>
      <c r="B51" s="262"/>
      <c r="C51" s="163">
        <v>22</v>
      </c>
      <c r="D51" s="198">
        <f t="shared" si="55"/>
        <v>22</v>
      </c>
      <c r="E51" s="233" t="s">
        <v>124</v>
      </c>
      <c r="F51" s="200">
        <v>1989</v>
      </c>
      <c r="G51" s="200">
        <f>SUMIF($O$30:$O$85,E51,$V$30:$V$85)+SUMIF($AD$30:$AD$85,E51,$AL$30:$AL$85)+SUMIF($AT$30:$AT$85,E51,$BA$30:$BA$85)+SUMIF($BI$30:$BI$85,E51,$BO$30:$BO$85)+SUMIF($BW$30:$BW$85,E51,$CC$30:$CC$85)+SUMIF($CK$30:$CK$85,E51,$CQ$30:$CQ$85)</f>
        <v>1</v>
      </c>
      <c r="H51" s="200"/>
      <c r="I51" s="163">
        <f>SUMIF($O$30:$O$44,E51,$R$30:$R$44)+SUMIF($AD$30:$AD$44,E51,$AH$30:$AH$44)+SUMIF($AT$30:$AT$44,E51,$AW$30:$AW$44)+SUMIF($BI$30:$BI$44,E51,$BK$30:$BK$44)+SUMIF($BW$30:$BW$44,E51,$BY$30:$BY$44)+SUMIF($CK$30:$CK$44,E51,$CM$30:$CM$44)</f>
        <v>7.5</v>
      </c>
      <c r="J51" s="202">
        <f>SUMIF($O$30:$O$85,E51,$S$30:$S$85)+SUMIF($AD$30:$AD$85,E51,$AI$30:$AI$85)+SUMIF($AT$30:$AT$85,E51,$AX$30:$AX$85)+SUMIF($BI$30:$BI$85,E51,$BL$30:$BL$85)+SUMIF($BW$30:$BW$85,E51,$BZ$30:$BZ$85)+SUMIF($CK$30:$CK$85,E51,$CN$30:$CN$85)</f>
        <v>0</v>
      </c>
      <c r="K51" s="203">
        <f>SUMIF($O$30:$O$85,E51,$T$30:$T$85)+SUMIF($AD$30:$AD$85,E51,$AJ$30:$AJ$85)+SUMIF($AT$30:$AT$85,E51,$AY$30:$AY$85)+SUMIF($BI$30:$BI$85,E51,$BM$30:$BM$85)+SUMIF($BW$30:$BW$85,E51,$CA$30:$CA$85)+SUMIF($CK$30:$CK$85,E51,$CO$30:$CO$85)</f>
        <v>0</v>
      </c>
      <c r="L51" s="204">
        <f>SUMIF($O$30:$O$85,E51,$U$30:$U$85)+SUMIF($AD$30:$AD$85,E51,$AK$30:$AK$85)+SUMIF($AT$30:$AT$85,E51,$AZ$30:$AZ$85)+SUMIF($BI$30:$BI$85,E51,$BN$30:$BN$85)+SUMIF($BW$30:$BW$85,E51,$CB$30:$CB$85)+SUMIF($CK$30:$CK$85,E51,$CP$30:$CP$85)</f>
        <v>0</v>
      </c>
      <c r="M51" s="60"/>
      <c r="N51" s="135" t="str">
        <f t="shared" si="22"/>
        <v/>
      </c>
      <c r="O51" s="63"/>
      <c r="P51" s="231"/>
      <c r="Q51" s="64"/>
      <c r="R51" s="17" t="str">
        <f t="shared" si="86"/>
        <v/>
      </c>
      <c r="S51" s="87" t="str">
        <f>IF(ISNUMBER(N51)=FALSE,"",SUM(V51:$V$59))</f>
        <v/>
      </c>
      <c r="T51" s="91"/>
      <c r="U51" s="95"/>
      <c r="V51" s="98" t="str">
        <f t="shared" si="23"/>
        <v/>
      </c>
      <c r="W51" s="128" t="str">
        <f t="shared" si="84"/>
        <v/>
      </c>
      <c r="X51" s="130" t="str">
        <f t="shared" si="85"/>
        <v/>
      </c>
      <c r="Y51" s="86">
        <f t="shared" si="56"/>
        <v>0</v>
      </c>
      <c r="Z51" s="90">
        <f t="shared" si="57"/>
        <v>0</v>
      </c>
      <c r="AA51" s="94">
        <f t="shared" si="58"/>
        <v>0</v>
      </c>
      <c r="AB51" s="34"/>
      <c r="AC51" s="212">
        <f t="shared" si="24"/>
        <v>22</v>
      </c>
      <c r="AD51" s="164" t="s">
        <v>61</v>
      </c>
      <c r="AE51" s="237" t="s">
        <v>64</v>
      </c>
      <c r="AF51" s="237" t="s">
        <v>65</v>
      </c>
      <c r="AG51" s="237"/>
      <c r="AH51" s="19"/>
      <c r="AI51" s="87">
        <f>IF(ISNUMBER(AC51)=FALSE,"",SUM(AL51:AL$59))</f>
        <v>0</v>
      </c>
      <c r="AJ51" s="91"/>
      <c r="AK51" s="95"/>
      <c r="AL51" s="98"/>
      <c r="AM51" s="129"/>
      <c r="AN51" s="131"/>
      <c r="AO51" s="86">
        <f>SUMIF($O$30:$O$85,AD51,$S$30:$S$85)+SUMIF($AD$30:$AD$85,AD51,$AI$30:$AI$85)</f>
        <v>0</v>
      </c>
      <c r="AP51" s="90">
        <f>SUMIF($O$30:$O$85,AD51,$T$30:$T$85)+SUMIF($AD$30:$AD$85,AD51,$AJ$30:$AJ$85)</f>
        <v>0</v>
      </c>
      <c r="AQ51" s="94">
        <f>SUMIF($O$30:$O$85,AD51,$U$30:$U$85)+SUMIF($AD$30:$AD$85,AD51,$AK$30:$AK$85)</f>
        <v>0</v>
      </c>
      <c r="AR51" s="34"/>
      <c r="AS51" s="148">
        <f t="shared" si="31"/>
        <v>22</v>
      </c>
      <c r="AT51" s="63" t="s">
        <v>29</v>
      </c>
      <c r="AU51" s="63">
        <v>372</v>
      </c>
      <c r="AV51" s="64">
        <v>1.3833333333333333</v>
      </c>
      <c r="AW51" s="17">
        <f t="shared" si="87"/>
        <v>9</v>
      </c>
      <c r="AX51" s="188">
        <v>9</v>
      </c>
      <c r="AY51" s="91"/>
      <c r="AZ51" s="95"/>
      <c r="BA51" s="98">
        <f t="shared" si="32"/>
        <v>1</v>
      </c>
      <c r="BB51" s="128">
        <f t="shared" si="62"/>
        <v>33</v>
      </c>
      <c r="BC51" s="130">
        <f>IF(ISNUMBER(AS51)=FALSE,"",SUMIF($E$30:$E$85,AT51,$I$30:$I$85))</f>
        <v>1</v>
      </c>
      <c r="BD51" s="86">
        <f t="shared" si="64"/>
        <v>10</v>
      </c>
      <c r="BE51" s="90">
        <f t="shared" si="65"/>
        <v>0</v>
      </c>
      <c r="BF51" s="94">
        <f t="shared" si="66"/>
        <v>0</v>
      </c>
      <c r="BG51" s="34"/>
      <c r="BH51" s="143" t="str">
        <f t="shared" si="26"/>
        <v/>
      </c>
      <c r="BI51" s="68"/>
      <c r="BJ51" s="41"/>
      <c r="BK51" s="19" t="str">
        <f t="shared" si="88"/>
        <v/>
      </c>
      <c r="BL51" s="87" t="str">
        <f>IF(ISNUMBER(BH51)=FALSE,"",SUM(BO51:BO$59))</f>
        <v/>
      </c>
      <c r="BM51" s="91"/>
      <c r="BN51" s="95"/>
      <c r="BO51" s="98" t="str">
        <f t="shared" si="27"/>
        <v/>
      </c>
      <c r="BP51" s="129" t="str">
        <f t="shared" si="91"/>
        <v/>
      </c>
      <c r="BQ51" s="131" t="str">
        <f t="shared" si="92"/>
        <v/>
      </c>
      <c r="BR51" s="86">
        <f t="shared" si="69"/>
        <v>0</v>
      </c>
      <c r="BS51" s="90">
        <f t="shared" si="70"/>
        <v>0</v>
      </c>
      <c r="BT51" s="94">
        <f t="shared" si="71"/>
        <v>0</v>
      </c>
      <c r="BU51" s="34"/>
      <c r="BV51" s="148" t="str">
        <f t="shared" si="40"/>
        <v/>
      </c>
      <c r="BW51" s="63"/>
      <c r="BX51" s="64"/>
      <c r="BY51" s="17" t="str">
        <f t="shared" si="89"/>
        <v/>
      </c>
      <c r="BZ51" s="87" t="str">
        <f>IF(ISNUMBER(BV51)=FALSE,"",SUM(CC51:CC$59))</f>
        <v/>
      </c>
      <c r="CA51" s="91"/>
      <c r="CB51" s="95"/>
      <c r="CC51" s="98" t="str">
        <f t="shared" si="42"/>
        <v/>
      </c>
      <c r="CD51" s="128" t="str">
        <f t="shared" si="82"/>
        <v/>
      </c>
      <c r="CE51" s="130" t="str">
        <f t="shared" si="83"/>
        <v/>
      </c>
      <c r="CF51" s="86">
        <f t="shared" si="72"/>
        <v>0</v>
      </c>
      <c r="CG51" s="90">
        <f t="shared" si="73"/>
        <v>0</v>
      </c>
      <c r="CH51" s="94">
        <f t="shared" si="74"/>
        <v>0</v>
      </c>
      <c r="CI51" s="34"/>
      <c r="CJ51" s="152" t="str">
        <f t="shared" si="34"/>
        <v/>
      </c>
      <c r="CK51" s="68"/>
      <c r="CL51" s="41"/>
      <c r="CM51" s="19" t="str">
        <f t="shared" si="90"/>
        <v/>
      </c>
      <c r="CN51" s="87" t="str">
        <f>IF(ISNUMBER(CJ51)=FALSE,"",SUM(CQ51:CQ$59))</f>
        <v/>
      </c>
      <c r="CO51" s="91"/>
      <c r="CP51" s="95"/>
      <c r="CQ51" s="98" t="str">
        <f t="shared" si="28"/>
        <v/>
      </c>
      <c r="CR51" s="129" t="str">
        <f t="shared" si="75"/>
        <v/>
      </c>
      <c r="CS51" s="131" t="str">
        <f t="shared" si="76"/>
        <v/>
      </c>
      <c r="CT51" s="86">
        <f t="shared" si="77"/>
        <v>0</v>
      </c>
      <c r="CU51" s="90">
        <f t="shared" si="78"/>
        <v>0</v>
      </c>
      <c r="CV51" s="94">
        <f t="shared" si="79"/>
        <v>0</v>
      </c>
      <c r="CW51" s="34"/>
    </row>
    <row r="52" spans="1:101" ht="15" customHeight="1">
      <c r="A52" s="36"/>
      <c r="B52" s="262"/>
      <c r="C52" s="163">
        <v>23</v>
      </c>
      <c r="D52" s="198">
        <f t="shared" si="55"/>
        <v>23</v>
      </c>
      <c r="E52" s="199" t="s">
        <v>80</v>
      </c>
      <c r="F52" s="200">
        <v>1982</v>
      </c>
      <c r="G52" s="200">
        <f>SUMIF($O$30:$O$85,E52,$V$30:$V$85)+SUMIF($AD$30:$AD$85,E52,$AL$30:$AL$85)+SUMIF($AT$30:$AT$85,E52,$BA$30:$BA$85)+SUMIF($BI$30:$BI$85,E52,$BO$30:$BO$85)+SUMIF($BW$30:$BW$85,E52,$CC$30:$CC$85)+SUMIF($CK$30:$CK$85,E52,$CQ$30:$CQ$85)</f>
        <v>1</v>
      </c>
      <c r="H52" s="200"/>
      <c r="I52" s="163">
        <f>SUMIF($O$30:$O$44,E52,$R$30:$R$44)+SUMIF($AD$30:$AD$44,E52,$AH$30:$AH$44)+SUMIF($AT$30:$AT$44,E52,$AW$30:$AW$44)+SUMIF($BI$30:$BI$44,E52,$BK$30:$BK$44)+SUMIF($BW$30:$BW$44,E52,$BY$30:$BY$44)+SUMIF($CK$30:$CK$44,E52,$CM$30:$CM$44)</f>
        <v>7</v>
      </c>
      <c r="J52" s="202">
        <f>SUMIF($O$30:$O$85,E52,$S$30:$S$85)+SUMIF($AD$30:$AD$85,E52,$AI$30:$AI$85)+SUMIF($AT$30:$AT$85,E52,$AX$30:$AX$85)+SUMIF($BI$30:$BI$85,E52,$BL$30:$BL$85)+SUMIF($BW$30:$BW$85,E52,$BZ$30:$BZ$85)+SUMIF($CK$30:$CK$85,E52,$CN$30:$CN$85)</f>
        <v>0</v>
      </c>
      <c r="K52" s="203">
        <f>SUMIF($O$30:$O$85,E52,$T$30:$T$85)+SUMIF($AD$30:$AD$85,E52,$AJ$30:$AJ$85)+SUMIF($AT$30:$AT$85,E52,$AY$30:$AY$85)+SUMIF($BI$30:$BI$85,E52,$BM$30:$BM$85)+SUMIF($BW$30:$BW$85,E52,$CA$30:$CA$85)+SUMIF($CK$30:$CK$85,E52,$CO$30:$CO$85)</f>
        <v>0</v>
      </c>
      <c r="L52" s="204">
        <f>SUMIF($O$30:$O$85,E52,$U$30:$U$85)+SUMIF($AD$30:$AD$85,E52,$AK$30:$AK$85)+SUMIF($AT$30:$AT$85,E52,$AZ$30:$AZ$85)+SUMIF($BI$30:$BI$85,E52,$BN$30:$BN$85)+SUMIF($BW$30:$BW$85,E52,$CB$30:$CB$85)+SUMIF($CK$30:$CK$85,E52,$CP$30:$CP$85)</f>
        <v>0</v>
      </c>
      <c r="M52" s="60"/>
      <c r="N52" s="135" t="str">
        <f t="shared" si="22"/>
        <v/>
      </c>
      <c r="O52" s="63"/>
      <c r="P52" s="231"/>
      <c r="Q52" s="64"/>
      <c r="R52" s="17" t="str">
        <f t="shared" si="86"/>
        <v/>
      </c>
      <c r="S52" s="87" t="str">
        <f>IF(ISNUMBER(N52)=FALSE,"",SUM(V52:$V$59))</f>
        <v/>
      </c>
      <c r="T52" s="91"/>
      <c r="U52" s="95"/>
      <c r="V52" s="98" t="str">
        <f t="shared" si="23"/>
        <v/>
      </c>
      <c r="W52" s="128" t="str">
        <f t="shared" si="84"/>
        <v/>
      </c>
      <c r="X52" s="130" t="str">
        <f t="shared" si="85"/>
        <v/>
      </c>
      <c r="Y52" s="86">
        <f t="shared" si="56"/>
        <v>0</v>
      </c>
      <c r="Z52" s="90">
        <f t="shared" si="57"/>
        <v>0</v>
      </c>
      <c r="AA52" s="94">
        <f t="shared" si="58"/>
        <v>0</v>
      </c>
      <c r="AB52" s="34"/>
      <c r="AC52" s="143"/>
      <c r="AD52" s="15"/>
      <c r="AE52" s="237"/>
      <c r="AF52" s="237"/>
      <c r="AG52" s="15"/>
      <c r="AH52" s="19" t="str">
        <f t="shared" ref="AH52:AH84" si="93">IF(AI52&gt;0,AI52,IF(AJ52&gt;0,AJ52,IF(AK52&gt;0,AK52,"")))</f>
        <v/>
      </c>
      <c r="AI52" s="87" t="str">
        <f>IF(ISNUMBER(AC52)=FALSE,"",SUM(AL52:AL$59))</f>
        <v/>
      </c>
      <c r="AJ52" s="91"/>
      <c r="AK52" s="95"/>
      <c r="AL52" s="98" t="str">
        <f t="shared" si="25"/>
        <v/>
      </c>
      <c r="AM52" s="129" t="str">
        <f>IF(ISNUMBER(AC52)=FALSE,"",SUMIF($E$30:$E$85,#REF!,$D$30:$D$85))</f>
        <v/>
      </c>
      <c r="AN52" s="131" t="str">
        <f>IF(ISNUMBER(AC52)=FALSE,"",SUMIF($E$30:$E$85,#REF!,$I$30:$I$85))</f>
        <v/>
      </c>
      <c r="AO52" s="86">
        <f>SUMIF($O$30:$O$85,#REF!,$S$30:$S$85)+SUMIF($AD$30:$AD$85,#REF!,$AI$30:$AI$85)</f>
        <v>0</v>
      </c>
      <c r="AP52" s="90">
        <f>SUMIF($O$30:$O$85,#REF!,$T$30:$T$85)+SUMIF($AD$30:$AD$85,#REF!,$AJ$30:$AJ$85)</f>
        <v>0</v>
      </c>
      <c r="AQ52" s="94">
        <f>SUMIF($O$30:$O$85,#REF!,$U$30:$U$85)+SUMIF($AD$30:$AD$85,#REF!,$AK$30:$AK$85)</f>
        <v>0</v>
      </c>
      <c r="AR52" s="34"/>
      <c r="AS52" s="148">
        <f t="shared" si="31"/>
        <v>23</v>
      </c>
      <c r="AT52" s="63" t="s">
        <v>88</v>
      </c>
      <c r="AU52" s="63">
        <v>381</v>
      </c>
      <c r="AV52" s="64">
        <v>1.4159722222222222</v>
      </c>
      <c r="AW52" s="17">
        <f t="shared" si="87"/>
        <v>8</v>
      </c>
      <c r="AX52" s="188">
        <v>8</v>
      </c>
      <c r="AY52" s="91"/>
      <c r="AZ52" s="95"/>
      <c r="BA52" s="98">
        <f t="shared" si="32"/>
        <v>1</v>
      </c>
      <c r="BB52" s="128">
        <f t="shared" si="62"/>
        <v>39</v>
      </c>
      <c r="BC52" s="165">
        <f t="shared" ref="BC52:BC68" si="94">IF(BD52&gt;0,BD52,IF(BE52&gt;0,BE52,IF(BF52&gt;0,BF52,"")))</f>
        <v>8</v>
      </c>
      <c r="BD52" s="86">
        <f t="shared" si="64"/>
        <v>8</v>
      </c>
      <c r="BE52" s="90">
        <f t="shared" si="65"/>
        <v>0</v>
      </c>
      <c r="BF52" s="94">
        <f t="shared" si="66"/>
        <v>0</v>
      </c>
      <c r="BG52" s="34"/>
      <c r="BH52" s="143" t="str">
        <f t="shared" si="26"/>
        <v/>
      </c>
      <c r="BI52" s="68"/>
      <c r="BJ52" s="41"/>
      <c r="BK52" s="19" t="str">
        <f t="shared" si="88"/>
        <v/>
      </c>
      <c r="BL52" s="87" t="str">
        <f>IF(ISNUMBER(BH52)=FALSE,"",SUM(BO52:BO$59))</f>
        <v/>
      </c>
      <c r="BM52" s="91"/>
      <c r="BN52" s="95"/>
      <c r="BO52" s="98" t="str">
        <f t="shared" si="27"/>
        <v/>
      </c>
      <c r="BP52" s="129" t="str">
        <f t="shared" si="91"/>
        <v/>
      </c>
      <c r="BQ52" s="131" t="str">
        <f t="shared" si="92"/>
        <v/>
      </c>
      <c r="BR52" s="86">
        <f t="shared" si="69"/>
        <v>0</v>
      </c>
      <c r="BS52" s="90">
        <f t="shared" si="70"/>
        <v>0</v>
      </c>
      <c r="BT52" s="94">
        <f t="shared" si="71"/>
        <v>0</v>
      </c>
      <c r="BU52" s="34"/>
      <c r="BV52" s="148" t="str">
        <f t="shared" si="40"/>
        <v/>
      </c>
      <c r="BW52" s="63"/>
      <c r="BX52" s="64"/>
      <c r="BY52" s="17" t="str">
        <f t="shared" si="89"/>
        <v/>
      </c>
      <c r="BZ52" s="87" t="str">
        <f>IF(ISNUMBER(BV52)=FALSE,"",SUM(CC52:CC$59))</f>
        <v/>
      </c>
      <c r="CA52" s="91"/>
      <c r="CB52" s="95"/>
      <c r="CC52" s="98" t="str">
        <f t="shared" si="42"/>
        <v/>
      </c>
      <c r="CD52" s="128" t="str">
        <f t="shared" si="82"/>
        <v/>
      </c>
      <c r="CE52" s="130" t="str">
        <f t="shared" si="83"/>
        <v/>
      </c>
      <c r="CF52" s="86">
        <f t="shared" si="72"/>
        <v>0</v>
      </c>
      <c r="CG52" s="90">
        <f t="shared" si="73"/>
        <v>0</v>
      </c>
      <c r="CH52" s="94">
        <f t="shared" si="74"/>
        <v>0</v>
      </c>
      <c r="CI52" s="34"/>
      <c r="CJ52" s="152" t="str">
        <f t="shared" si="34"/>
        <v/>
      </c>
      <c r="CK52" s="68"/>
      <c r="CL52" s="41"/>
      <c r="CM52" s="19" t="str">
        <f t="shared" si="90"/>
        <v/>
      </c>
      <c r="CN52" s="87" t="str">
        <f>IF(ISNUMBER(CJ52)=FALSE,"",SUM(CQ52:CQ$59))</f>
        <v/>
      </c>
      <c r="CO52" s="91"/>
      <c r="CP52" s="95"/>
      <c r="CQ52" s="98" t="str">
        <f t="shared" si="28"/>
        <v/>
      </c>
      <c r="CR52" s="129" t="str">
        <f t="shared" si="75"/>
        <v/>
      </c>
      <c r="CS52" s="131" t="str">
        <f t="shared" si="76"/>
        <v/>
      </c>
      <c r="CT52" s="86">
        <f t="shared" si="77"/>
        <v>0</v>
      </c>
      <c r="CU52" s="90">
        <f t="shared" si="78"/>
        <v>0</v>
      </c>
      <c r="CV52" s="94">
        <f t="shared" si="79"/>
        <v>0</v>
      </c>
      <c r="CW52" s="34"/>
    </row>
    <row r="53" spans="1:101" ht="15" customHeight="1">
      <c r="A53" s="36"/>
      <c r="B53" s="262"/>
      <c r="C53" s="163">
        <v>24</v>
      </c>
      <c r="D53" s="198">
        <f t="shared" si="55"/>
        <v>24</v>
      </c>
      <c r="E53" s="233" t="s">
        <v>58</v>
      </c>
      <c r="F53" s="200">
        <v>1991</v>
      </c>
      <c r="G53" s="200">
        <f>SUMIF($O$30:$O$85,E53,$V$30:$V$85)+SUMIF($AD$30:$AD$85,E53,$AL$30:$AL$85)+SUMIF($AT$30:$AT$85,E53,$BA$30:$BA$85)+SUMIF($BI$30:$BI$85,E53,$BO$30:$BO$85)+SUMIF($BW$30:$BW$85,E53,$CC$30:$CC$85)+SUMIF($CK$30:$CK$85,E53,$CQ$30:$CQ$85)</f>
        <v>2</v>
      </c>
      <c r="H53" s="200"/>
      <c r="I53" s="163">
        <f>SUMIF($O$30:$O$44,E53,$R$30:$R$44)+SUMIF($AD$30:$AD$44,E53,$AH$30:$AH$44)+SUMIF($AT$30:$AT$44,E53,$AW$30:$AW$44)+SUMIF($BI$30:$BI$44,E53,$BK$30:$BK$44)+SUMIF($BW$30:$BW$44,E53,$BY$30:$BY$44)+SUMIF($CK$30:$CK$44,E53,$CM$30:$CM$44)</f>
        <v>7</v>
      </c>
      <c r="J53" s="202">
        <f>SUMIF($O$30:$O$85,E53,$S$30:$S$85)+SUMIF($AD$30:$AD$85,E53,$AI$30:$AI$85)+SUMIF($AT$30:$AT$85,E53,$AX$30:$AX$85)+SUMIF($BI$30:$BI$85,E53,$BL$30:$BL$85)+SUMIF($BW$30:$BW$85,E53,$BZ$30:$BZ$85)+SUMIF($CK$30:$CK$85,E53,$CN$30:$CN$85)</f>
        <v>0</v>
      </c>
      <c r="K53" s="203">
        <f>SUMIF($O$30:$O$85,E53,$T$30:$T$85)+SUMIF($AD$30:$AD$85,E53,$AJ$30:$AJ$85)+SUMIF($AT$30:$AT$85,E53,$AY$30:$AY$85)+SUMIF($BI$30:$BI$85,E53,$BM$30:$BM$85)+SUMIF($BW$30:$BW$85,E53,$CA$30:$CA$85)+SUMIF($CK$30:$CK$85,E53,$CO$30:$CO$85)</f>
        <v>0</v>
      </c>
      <c r="L53" s="204">
        <f>SUMIF($O$30:$O$85,E53,$U$30:$U$85)+SUMIF($AD$30:$AD$85,E53,$AK$30:$AK$85)+SUMIF($AT$30:$AT$85,E53,$AZ$30:$AZ$85)+SUMIF($BI$30:$BI$85,E53,$BN$30:$BN$85)+SUMIF($BW$30:$BW$85,E53,$CB$30:$CB$85)+SUMIF($CK$30:$CK$85,E53,$CP$30:$CP$85)</f>
        <v>0</v>
      </c>
      <c r="M53" s="60"/>
      <c r="N53" s="135" t="str">
        <f t="shared" si="22"/>
        <v/>
      </c>
      <c r="O53" s="63"/>
      <c r="P53" s="231"/>
      <c r="Q53" s="64"/>
      <c r="R53" s="17" t="str">
        <f t="shared" si="86"/>
        <v/>
      </c>
      <c r="S53" s="87" t="str">
        <f>IF(ISNUMBER(N53)=FALSE,"",SUM(V53:$V$59))</f>
        <v/>
      </c>
      <c r="T53" s="91"/>
      <c r="U53" s="95"/>
      <c r="V53" s="98" t="str">
        <f t="shared" si="23"/>
        <v/>
      </c>
      <c r="W53" s="128" t="str">
        <f t="shared" si="84"/>
        <v/>
      </c>
      <c r="X53" s="130" t="str">
        <f t="shared" si="85"/>
        <v/>
      </c>
      <c r="Y53" s="86">
        <f t="shared" si="56"/>
        <v>0</v>
      </c>
      <c r="Z53" s="90">
        <f t="shared" si="57"/>
        <v>0</v>
      </c>
      <c r="AA53" s="94">
        <f t="shared" si="58"/>
        <v>0</v>
      </c>
      <c r="AB53" s="34"/>
      <c r="AC53" s="143"/>
      <c r="AD53" s="15"/>
      <c r="AE53" s="237"/>
      <c r="AF53" s="237"/>
      <c r="AG53" s="237"/>
      <c r="AH53" s="19" t="str">
        <f t="shared" si="93"/>
        <v/>
      </c>
      <c r="AI53" s="87" t="str">
        <f>IF(ISNUMBER(AC53)=FALSE,"",SUM(AL53:AL$59))</f>
        <v/>
      </c>
      <c r="AJ53" s="91"/>
      <c r="AK53" s="95"/>
      <c r="AL53" s="98" t="str">
        <f t="shared" si="25"/>
        <v/>
      </c>
      <c r="AM53" s="129" t="str">
        <f>IF(ISNUMBER(AC53)=FALSE,"",SUMIF($E$30:$E$85,#REF!,$D$30:$D$85))</f>
        <v/>
      </c>
      <c r="AN53" s="131" t="str">
        <f>IF(ISNUMBER(AC53)=FALSE,"",SUMIF($E$30:$E$85,#REF!,$I$30:$I$85))</f>
        <v/>
      </c>
      <c r="AO53" s="86">
        <f>SUMIF($O$30:$O$85,#REF!,$S$30:$S$85)+SUMIF($AD$30:$AD$85,#REF!,$AI$30:$AI$85)</f>
        <v>0</v>
      </c>
      <c r="AP53" s="90">
        <f>SUMIF($O$30:$O$85,#REF!,$T$30:$T$85)+SUMIF($AD$30:$AD$85,#REF!,$AJ$30:$AJ$85)</f>
        <v>0</v>
      </c>
      <c r="AQ53" s="94">
        <f>SUMIF($O$30:$O$85,#REF!,$U$30:$U$85)+SUMIF($AD$30:$AD$85,#REF!,$AK$30:$AK$85)</f>
        <v>0</v>
      </c>
      <c r="AR53" s="34"/>
      <c r="AS53" s="148" t="s">
        <v>110</v>
      </c>
      <c r="AT53" s="63" t="s">
        <v>89</v>
      </c>
      <c r="AU53" s="63">
        <v>380</v>
      </c>
      <c r="AV53" s="64">
        <v>1.4388888888888889</v>
      </c>
      <c r="AW53" s="17">
        <f t="shared" si="87"/>
        <v>6.5</v>
      </c>
      <c r="AX53" s="188">
        <v>6.5</v>
      </c>
      <c r="AY53" s="91"/>
      <c r="AZ53" s="95"/>
      <c r="BA53" s="98">
        <v>1</v>
      </c>
      <c r="BB53" s="128">
        <v>31</v>
      </c>
      <c r="BC53" s="165">
        <f t="shared" si="94"/>
        <v>6.5</v>
      </c>
      <c r="BD53" s="86">
        <f t="shared" si="64"/>
        <v>6.5</v>
      </c>
      <c r="BE53" s="90">
        <f t="shared" si="65"/>
        <v>0</v>
      </c>
      <c r="BF53" s="94">
        <f t="shared" si="66"/>
        <v>0</v>
      </c>
      <c r="BG53" s="34"/>
      <c r="BH53" s="143" t="str">
        <f t="shared" si="26"/>
        <v/>
      </c>
      <c r="BI53" s="68"/>
      <c r="BJ53" s="41"/>
      <c r="BK53" s="19" t="str">
        <f t="shared" si="88"/>
        <v/>
      </c>
      <c r="BL53" s="87" t="str">
        <f>IF(ISNUMBER(BH53)=FALSE,"",SUM(BO53:BO$59))</f>
        <v/>
      </c>
      <c r="BM53" s="91"/>
      <c r="BN53" s="95"/>
      <c r="BO53" s="98" t="str">
        <f t="shared" si="27"/>
        <v/>
      </c>
      <c r="BP53" s="129" t="str">
        <f t="shared" si="91"/>
        <v/>
      </c>
      <c r="BQ53" s="131" t="str">
        <f t="shared" si="92"/>
        <v/>
      </c>
      <c r="BR53" s="86">
        <f t="shared" si="69"/>
        <v>0</v>
      </c>
      <c r="BS53" s="90">
        <f t="shared" si="70"/>
        <v>0</v>
      </c>
      <c r="BT53" s="94">
        <f t="shared" si="71"/>
        <v>0</v>
      </c>
      <c r="BU53" s="34"/>
      <c r="BV53" s="148" t="str">
        <f t="shared" si="40"/>
        <v/>
      </c>
      <c r="BW53" s="63"/>
      <c r="BX53" s="64"/>
      <c r="BY53" s="17" t="str">
        <f t="shared" si="89"/>
        <v/>
      </c>
      <c r="BZ53" s="87" t="str">
        <f>IF(ISNUMBER(BV53)=FALSE,"",SUM(CC53:CC$59))</f>
        <v/>
      </c>
      <c r="CA53" s="91"/>
      <c r="CB53" s="95"/>
      <c r="CC53" s="98" t="str">
        <f t="shared" si="42"/>
        <v/>
      </c>
      <c r="CD53" s="128" t="str">
        <f t="shared" si="82"/>
        <v/>
      </c>
      <c r="CE53" s="130" t="str">
        <f t="shared" si="83"/>
        <v/>
      </c>
      <c r="CF53" s="86">
        <f t="shared" si="72"/>
        <v>0</v>
      </c>
      <c r="CG53" s="90">
        <f t="shared" si="73"/>
        <v>0</v>
      </c>
      <c r="CH53" s="94">
        <f t="shared" si="74"/>
        <v>0</v>
      </c>
      <c r="CI53" s="34"/>
      <c r="CJ53" s="152" t="str">
        <f t="shared" si="34"/>
        <v/>
      </c>
      <c r="CK53" s="68"/>
      <c r="CL53" s="41"/>
      <c r="CM53" s="19" t="str">
        <f t="shared" si="90"/>
        <v/>
      </c>
      <c r="CN53" s="87" t="str">
        <f>IF(ISNUMBER(CJ53)=FALSE,"",SUM(CQ53:CQ$59))</f>
        <v/>
      </c>
      <c r="CO53" s="91"/>
      <c r="CP53" s="95"/>
      <c r="CQ53" s="98" t="str">
        <f t="shared" si="28"/>
        <v/>
      </c>
      <c r="CR53" s="129" t="str">
        <f t="shared" si="75"/>
        <v/>
      </c>
      <c r="CS53" s="131" t="str">
        <f t="shared" si="76"/>
        <v/>
      </c>
      <c r="CT53" s="86">
        <f t="shared" si="77"/>
        <v>0</v>
      </c>
      <c r="CU53" s="90">
        <f t="shared" si="78"/>
        <v>0</v>
      </c>
      <c r="CV53" s="94">
        <f t="shared" si="79"/>
        <v>0</v>
      </c>
      <c r="CW53" s="34"/>
    </row>
    <row r="54" spans="1:101" ht="15" customHeight="1">
      <c r="A54" s="36"/>
      <c r="B54" s="262"/>
      <c r="C54" s="163">
        <v>25</v>
      </c>
      <c r="D54" s="198">
        <f t="shared" si="55"/>
        <v>25</v>
      </c>
      <c r="E54" s="199" t="s">
        <v>57</v>
      </c>
      <c r="F54" s="200">
        <v>1961</v>
      </c>
      <c r="G54" s="200">
        <f>SUMIF($O$30:$O$85,E54,$V$30:$V$85)+SUMIF($AD$30:$AD$85,E54,$AL$30:$AL$85)+SUMIF($AT$30:$AT$85,E54,$BA$30:$BA$85)+SUMIF($BI$30:$BI$85,E54,$BO$30:$BO$85)+SUMIF($BW$30:$BW$85,E54,$CC$30:$CC$85)+SUMIF($CK$30:$CK$85,E54,$CQ$30:$CQ$85)</f>
        <v>2</v>
      </c>
      <c r="H54" s="200"/>
      <c r="I54" s="163">
        <f>SUMIF($O$30:$O$44,E54,$R$30:$R$44)+SUMIF($AD$30:$AD$44,E54,$AH$30:$AH$44)+SUMIF($AT$30:$AT$44,E54,$AW$30:$AW$44)+SUMIF($BI$30:$BI$44,E54,$BK$30:$BK$44)+SUMIF($BW$30:$BW$44,E54,$BY$30:$BY$44)+SUMIF($CK$30:$CK$44,E54,$CM$30:$CM$44)</f>
        <v>6</v>
      </c>
      <c r="J54" s="202">
        <f>SUMIF($O$30:$O$85,E54,$S$30:$S$85)+SUMIF($AD$30:$AD$85,E54,$AI$30:$AI$85)+SUMIF($AT$30:$AT$85,E54,$AX$30:$AX$85)+SUMIF($BI$30:$BI$85,E54,$BL$30:$BL$85)+SUMIF($BW$30:$BW$85,E54,$BZ$30:$BZ$85)+SUMIF($CK$30:$CK$85,E54,$CN$30:$CN$85)</f>
        <v>0</v>
      </c>
      <c r="K54" s="203">
        <f>SUMIF($O$30:$O$85,E54,$T$30:$T$85)+SUMIF($AD$30:$AD$85,E54,$AJ$30:$AJ$85)+SUMIF($AT$30:$AT$85,E54,$AY$30:$AY$85)+SUMIF($BI$30:$BI$85,E54,$BM$30:$BM$85)+SUMIF($BW$30:$BW$85,E54,$CA$30:$CA$85)+SUMIF($CK$30:$CK$85,E54,$CO$30:$CO$85)</f>
        <v>0</v>
      </c>
      <c r="L54" s="204">
        <f>SUMIF($O$30:$O$85,E54,$U$30:$U$85)+SUMIF($AD$30:$AD$85,E54,$AK$30:$AK$85)+SUMIF($AT$30:$AT$85,E54,$AZ$30:$AZ$85)+SUMIF($BI$30:$BI$85,E54,$BN$30:$BN$85)+SUMIF($BW$30:$BW$85,E54,$CB$30:$CB$85)+SUMIF($CK$30:$CK$85,E54,$CP$30:$CP$85)</f>
        <v>0</v>
      </c>
      <c r="M54" s="60"/>
      <c r="N54" s="135" t="str">
        <f t="shared" si="22"/>
        <v/>
      </c>
      <c r="O54" s="63"/>
      <c r="P54" s="231"/>
      <c r="Q54" s="64"/>
      <c r="R54" s="17" t="str">
        <f t="shared" si="86"/>
        <v/>
      </c>
      <c r="S54" s="87" t="str">
        <f>IF(ISNUMBER(N54)=FALSE,"",SUM(V54:$V$59))</f>
        <v/>
      </c>
      <c r="T54" s="92"/>
      <c r="U54" s="95"/>
      <c r="V54" s="98" t="str">
        <f t="shared" si="23"/>
        <v/>
      </c>
      <c r="W54" s="128" t="str">
        <f t="shared" si="84"/>
        <v/>
      </c>
      <c r="X54" s="130" t="str">
        <f t="shared" si="85"/>
        <v/>
      </c>
      <c r="Y54" s="86">
        <f t="shared" si="56"/>
        <v>0</v>
      </c>
      <c r="Z54" s="90">
        <f t="shared" si="57"/>
        <v>0</v>
      </c>
      <c r="AA54" s="94">
        <f t="shared" si="58"/>
        <v>0</v>
      </c>
      <c r="AB54" s="34"/>
      <c r="AC54" s="143" t="str">
        <f t="shared" si="24"/>
        <v/>
      </c>
      <c r="AD54" s="15"/>
      <c r="AE54" s="41"/>
      <c r="AF54" s="41"/>
      <c r="AG54" s="41"/>
      <c r="AH54" s="19" t="str">
        <f t="shared" si="93"/>
        <v/>
      </c>
      <c r="AI54" s="87" t="str">
        <f>IF(ISNUMBER(AC54)=FALSE,"",SUM(AL54:AL$59))</f>
        <v/>
      </c>
      <c r="AJ54" s="92"/>
      <c r="AK54" s="95"/>
      <c r="AL54" s="98" t="str">
        <f t="shared" si="25"/>
        <v/>
      </c>
      <c r="AM54" s="129" t="str">
        <f t="shared" ref="AM54:AM85" si="95">IF(ISNUMBER(AC54)=FALSE,"",SUMIF($E$30:$E$85,AD54,$D$30:$D$85))</f>
        <v/>
      </c>
      <c r="AN54" s="131" t="str">
        <f t="shared" ref="AN54:AN85" si="96">IF(ISNUMBER(AC54)=FALSE,"",SUMIF($E$30:$E$85,AD54,$I$30:$I$85))</f>
        <v/>
      </c>
      <c r="AO54" s="86">
        <f t="shared" ref="AO54:AO85" si="97">SUMIF($O$30:$O$85,AD54,$S$30:$S$85)+SUMIF($AD$30:$AD$85,AD54,$AI$30:$AI$85)</f>
        <v>0</v>
      </c>
      <c r="AP54" s="90">
        <f t="shared" ref="AP54:AP85" si="98">SUMIF($O$30:$O$85,AD54,$T$30:$T$85)+SUMIF($AD$30:$AD$85,AD54,$AJ$30:$AJ$85)</f>
        <v>0</v>
      </c>
      <c r="AQ54" s="94">
        <f t="shared" ref="AQ54:AQ85" si="99">SUMIF($O$30:$O$85,AD54,$U$30:$U$85)+SUMIF($AD$30:$AD$85,AD54,$AK$30:$AK$85)</f>
        <v>0</v>
      </c>
      <c r="AR54" s="34"/>
      <c r="AS54" s="148" t="s">
        <v>110</v>
      </c>
      <c r="AT54" s="63" t="s">
        <v>90</v>
      </c>
      <c r="AU54" s="63">
        <v>380</v>
      </c>
      <c r="AV54" s="64">
        <v>1.4388888888888889</v>
      </c>
      <c r="AW54" s="17">
        <f t="shared" si="87"/>
        <v>6.5</v>
      </c>
      <c r="AX54" s="188">
        <v>6.5</v>
      </c>
      <c r="AY54" s="92"/>
      <c r="AZ54" s="95"/>
      <c r="BA54" s="98">
        <v>1</v>
      </c>
      <c r="BB54" s="128">
        <v>32</v>
      </c>
      <c r="BC54" s="165">
        <f t="shared" si="94"/>
        <v>6.5</v>
      </c>
      <c r="BD54" s="86">
        <f t="shared" si="64"/>
        <v>6.5</v>
      </c>
      <c r="BE54" s="90">
        <f t="shared" si="65"/>
        <v>0</v>
      </c>
      <c r="BF54" s="94">
        <f t="shared" si="66"/>
        <v>0</v>
      </c>
      <c r="BG54" s="34"/>
      <c r="BH54" s="143" t="str">
        <f t="shared" si="26"/>
        <v/>
      </c>
      <c r="BI54" s="68"/>
      <c r="BJ54" s="41"/>
      <c r="BK54" s="19" t="str">
        <f t="shared" si="88"/>
        <v/>
      </c>
      <c r="BL54" s="87" t="str">
        <f>IF(ISNUMBER(BH54)=FALSE,"",SUM(BO54:BO$59))</f>
        <v/>
      </c>
      <c r="BM54" s="92"/>
      <c r="BN54" s="95"/>
      <c r="BO54" s="98" t="str">
        <f t="shared" si="27"/>
        <v/>
      </c>
      <c r="BP54" s="129" t="str">
        <f t="shared" si="91"/>
        <v/>
      </c>
      <c r="BQ54" s="131" t="str">
        <f t="shared" si="92"/>
        <v/>
      </c>
      <c r="BR54" s="86">
        <f t="shared" si="69"/>
        <v>0</v>
      </c>
      <c r="BS54" s="90">
        <f t="shared" si="70"/>
        <v>0</v>
      </c>
      <c r="BT54" s="94">
        <f t="shared" si="71"/>
        <v>0</v>
      </c>
      <c r="BU54" s="34"/>
      <c r="BV54" s="148" t="str">
        <f t="shared" si="40"/>
        <v/>
      </c>
      <c r="BW54" s="63"/>
      <c r="BX54" s="64"/>
      <c r="BY54" s="17" t="str">
        <f t="shared" si="89"/>
        <v/>
      </c>
      <c r="BZ54" s="87" t="str">
        <f>IF(ISNUMBER(BV54)=FALSE,"",SUM(CC54:CC$59))</f>
        <v/>
      </c>
      <c r="CA54" s="92"/>
      <c r="CB54" s="95"/>
      <c r="CC54" s="98" t="str">
        <f t="shared" si="42"/>
        <v/>
      </c>
      <c r="CD54" s="128" t="str">
        <f t="shared" si="82"/>
        <v/>
      </c>
      <c r="CE54" s="130" t="str">
        <f t="shared" si="83"/>
        <v/>
      </c>
      <c r="CF54" s="86">
        <f t="shared" si="72"/>
        <v>0</v>
      </c>
      <c r="CG54" s="90">
        <f t="shared" si="73"/>
        <v>0</v>
      </c>
      <c r="CH54" s="94">
        <f t="shared" si="74"/>
        <v>0</v>
      </c>
      <c r="CI54" s="34"/>
      <c r="CJ54" s="152" t="str">
        <f t="shared" si="34"/>
        <v/>
      </c>
      <c r="CK54" s="68"/>
      <c r="CL54" s="41"/>
      <c r="CM54" s="19" t="str">
        <f t="shared" si="90"/>
        <v/>
      </c>
      <c r="CN54" s="87" t="str">
        <f>IF(ISNUMBER(CJ54)=FALSE,"",SUM(CQ54:CQ$59))</f>
        <v/>
      </c>
      <c r="CO54" s="92"/>
      <c r="CP54" s="95"/>
      <c r="CQ54" s="98" t="str">
        <f t="shared" si="28"/>
        <v/>
      </c>
      <c r="CR54" s="129" t="str">
        <f t="shared" si="75"/>
        <v/>
      </c>
      <c r="CS54" s="131" t="str">
        <f t="shared" si="76"/>
        <v/>
      </c>
      <c r="CT54" s="86">
        <f t="shared" si="77"/>
        <v>0</v>
      </c>
      <c r="CU54" s="90">
        <f t="shared" si="78"/>
        <v>0</v>
      </c>
      <c r="CV54" s="94">
        <f t="shared" si="79"/>
        <v>0</v>
      </c>
      <c r="CW54" s="34"/>
    </row>
    <row r="55" spans="1:101" ht="15" customHeight="1">
      <c r="A55" s="36"/>
      <c r="B55" s="262"/>
      <c r="C55" s="163">
        <v>26</v>
      </c>
      <c r="D55" s="198">
        <f t="shared" si="55"/>
        <v>26</v>
      </c>
      <c r="E55" s="199" t="s">
        <v>62</v>
      </c>
      <c r="F55" s="200"/>
      <c r="G55" s="200">
        <f>SUMIF($O$30:$O$85,E55,$V$30:$V$85)+SUMIF($AD$30:$AD$85,E55,$AL$30:$AL$85)+SUMIF($AT$30:$AT$85,E55,$BA$30:$BA$85)+SUMIF($BI$30:$BI$85,E55,$BO$30:$BO$85)+SUMIF($BW$30:$BW$85,E55,$CC$30:$CC$85)+SUMIF($CK$30:$CK$85,E55,$CQ$30:$CQ$85)</f>
        <v>1</v>
      </c>
      <c r="H55" s="200"/>
      <c r="I55" s="163">
        <f>SUMIF($O$30:$O$44,E55,$R$30:$R$44)+SUMIF($AD$30:$AD$44,E55,$AH$30:$AH$44)+SUMIF($AT$30:$AT$44,E55,$AW$30:$AW$44)+SUMIF($BI$30:$BI$44,E55,$BK$30:$BK$44)+SUMIF($BW$30:$BW$44,E55,$BY$30:$BY$44)+SUMIF($CK$30:$CK$44,E55,$CM$30:$CM$44)</f>
        <v>4</v>
      </c>
      <c r="J55" s="202">
        <f>SUMIF($O$30:$O$85,E55,$S$30:$S$85)+SUMIF($AD$30:$AD$85,E55,$AI$30:$AI$85)+SUMIF($AT$30:$AT$85,E55,$AX$30:$AX$85)+SUMIF($BI$30:$BI$85,E55,$BL$30:$BL$85)+SUMIF($BW$30:$BW$85,E55,$BZ$30:$BZ$85)+SUMIF($CK$30:$CK$85,E55,$CN$30:$CN$85)</f>
        <v>0</v>
      </c>
      <c r="K55" s="203">
        <f>SUMIF($O$30:$O$85,E55,$T$30:$T$85)+SUMIF($AD$30:$AD$85,E55,$AJ$30:$AJ$85)+SUMIF($AT$30:$AT$85,E55,$AY$30:$AY$85)+SUMIF($BI$30:$BI$85,E55,$BM$30:$BM$85)+SUMIF($BW$30:$BW$85,E55,$CA$30:$CA$85)+SUMIF($CK$30:$CK$85,E55,$CO$30:$CO$85)</f>
        <v>0</v>
      </c>
      <c r="L55" s="204">
        <f>SUMIF($O$30:$O$85,E55,$U$30:$U$85)+SUMIF($AD$30:$AD$85,E55,$AK$30:$AK$85)+SUMIF($AT$30:$AT$85,E55,$AZ$30:$AZ$85)+SUMIF($BI$30:$BI$85,E55,$BN$30:$BN$85)+SUMIF($BW$30:$BW$85,E55,$CB$30:$CB$85)+SUMIF($CK$30:$CK$85,E55,$CP$30:$CP$85)</f>
        <v>0</v>
      </c>
      <c r="M55" s="60"/>
      <c r="N55" s="135" t="str">
        <f t="shared" si="22"/>
        <v/>
      </c>
      <c r="O55" s="63"/>
      <c r="P55" s="231"/>
      <c r="Q55" s="64"/>
      <c r="R55" s="17" t="str">
        <f t="shared" ref="R55:R84" si="100">IF(S55&gt;0,S55,IF(T55&gt;0,T55,IF(U55&gt;0,U55,"")))</f>
        <v/>
      </c>
      <c r="S55" s="87" t="str">
        <f>IF(ISNUMBER(N55)=FALSE,"",SUM(V55:$V$59))</f>
        <v/>
      </c>
      <c r="T55" s="91"/>
      <c r="U55" s="95"/>
      <c r="V55" s="98" t="str">
        <f t="shared" si="23"/>
        <v/>
      </c>
      <c r="W55" s="128" t="str">
        <f t="shared" si="84"/>
        <v/>
      </c>
      <c r="X55" s="130" t="str">
        <f t="shared" si="85"/>
        <v/>
      </c>
      <c r="Y55" s="86">
        <f t="shared" si="56"/>
        <v>0</v>
      </c>
      <c r="Z55" s="90">
        <f t="shared" si="57"/>
        <v>0</v>
      </c>
      <c r="AA55" s="94">
        <f t="shared" si="58"/>
        <v>0</v>
      </c>
      <c r="AB55" s="34"/>
      <c r="AC55" s="143" t="str">
        <f t="shared" si="24"/>
        <v/>
      </c>
      <c r="AD55" s="15"/>
      <c r="AE55" s="41"/>
      <c r="AF55" s="15"/>
      <c r="AG55" s="15"/>
      <c r="AH55" s="19" t="str">
        <f t="shared" si="93"/>
        <v/>
      </c>
      <c r="AI55" s="87" t="str">
        <f>IF(ISNUMBER(AC55)=FALSE,"",SUM(AL55:AL$59))</f>
        <v/>
      </c>
      <c r="AJ55" s="91"/>
      <c r="AK55" s="95"/>
      <c r="AL55" s="98" t="str">
        <f t="shared" si="25"/>
        <v/>
      </c>
      <c r="AM55" s="129" t="str">
        <f t="shared" si="95"/>
        <v/>
      </c>
      <c r="AN55" s="131" t="str">
        <f t="shared" si="96"/>
        <v/>
      </c>
      <c r="AO55" s="86">
        <f t="shared" si="97"/>
        <v>0</v>
      </c>
      <c r="AP55" s="90">
        <f t="shared" si="98"/>
        <v>0</v>
      </c>
      <c r="AQ55" s="94">
        <f t="shared" si="99"/>
        <v>0</v>
      </c>
      <c r="AR55" s="34"/>
      <c r="AS55" s="148">
        <f t="shared" si="31"/>
        <v>26</v>
      </c>
      <c r="AT55" s="63" t="s">
        <v>91</v>
      </c>
      <c r="AU55" s="63">
        <v>360</v>
      </c>
      <c r="AV55" s="64">
        <v>1.6069444444444445</v>
      </c>
      <c r="AW55" s="17">
        <f t="shared" si="87"/>
        <v>5</v>
      </c>
      <c r="AX55" s="188">
        <v>5</v>
      </c>
      <c r="AY55" s="91"/>
      <c r="AZ55" s="95"/>
      <c r="BA55" s="98">
        <f t="shared" si="32"/>
        <v>1</v>
      </c>
      <c r="BB55" s="128">
        <f t="shared" ref="BB55:BB68" si="101">IF(ISNUMBER(AS55)=FALSE,"",SUMIF($E$30:$E$85,AT55,$D$30:$D$85))</f>
        <v>42</v>
      </c>
      <c r="BC55" s="165">
        <f t="shared" si="94"/>
        <v>5</v>
      </c>
      <c r="BD55" s="86">
        <f t="shared" si="64"/>
        <v>5</v>
      </c>
      <c r="BE55" s="90">
        <f t="shared" si="65"/>
        <v>0</v>
      </c>
      <c r="BF55" s="94">
        <f t="shared" si="66"/>
        <v>0</v>
      </c>
      <c r="BG55" s="34"/>
      <c r="BH55" s="143" t="str">
        <f t="shared" si="26"/>
        <v/>
      </c>
      <c r="BI55" s="68"/>
      <c r="BJ55" s="41"/>
      <c r="BK55" s="19" t="str">
        <f t="shared" si="88"/>
        <v/>
      </c>
      <c r="BL55" s="87" t="str">
        <f>IF(ISNUMBER(BH55)=FALSE,"",SUM(BO55:BO$59))</f>
        <v/>
      </c>
      <c r="BM55" s="91"/>
      <c r="BN55" s="95"/>
      <c r="BO55" s="98" t="str">
        <f t="shared" si="27"/>
        <v/>
      </c>
      <c r="BP55" s="129" t="str">
        <f t="shared" si="91"/>
        <v/>
      </c>
      <c r="BQ55" s="131" t="str">
        <f t="shared" si="92"/>
        <v/>
      </c>
      <c r="BR55" s="86">
        <f t="shared" si="69"/>
        <v>0</v>
      </c>
      <c r="BS55" s="90">
        <f t="shared" si="70"/>
        <v>0</v>
      </c>
      <c r="BT55" s="94">
        <f t="shared" si="71"/>
        <v>0</v>
      </c>
      <c r="BU55" s="34"/>
      <c r="BV55" s="148" t="str">
        <f t="shared" si="40"/>
        <v/>
      </c>
      <c r="BW55" s="63"/>
      <c r="BX55" s="64"/>
      <c r="BY55" s="17" t="str">
        <f t="shared" si="89"/>
        <v/>
      </c>
      <c r="BZ55" s="87" t="str">
        <f>IF(ISNUMBER(BV55)=FALSE,"",SUM(CC55:CC$59))</f>
        <v/>
      </c>
      <c r="CA55" s="91"/>
      <c r="CB55" s="95"/>
      <c r="CC55" s="98" t="str">
        <f t="shared" si="42"/>
        <v/>
      </c>
      <c r="CD55" s="128" t="str">
        <f t="shared" si="82"/>
        <v/>
      </c>
      <c r="CE55" s="130" t="str">
        <f t="shared" si="83"/>
        <v/>
      </c>
      <c r="CF55" s="86">
        <f t="shared" si="72"/>
        <v>0</v>
      </c>
      <c r="CG55" s="90">
        <f t="shared" si="73"/>
        <v>0</v>
      </c>
      <c r="CH55" s="94">
        <f t="shared" si="74"/>
        <v>0</v>
      </c>
      <c r="CI55" s="34"/>
      <c r="CJ55" s="152" t="str">
        <f t="shared" si="34"/>
        <v/>
      </c>
      <c r="CK55" s="68"/>
      <c r="CL55" s="41"/>
      <c r="CM55" s="19" t="str">
        <f t="shared" si="90"/>
        <v/>
      </c>
      <c r="CN55" s="87" t="str">
        <f>IF(ISNUMBER(CJ55)=FALSE,"",SUM(CQ55:CQ$59))</f>
        <v/>
      </c>
      <c r="CO55" s="91"/>
      <c r="CP55" s="95"/>
      <c r="CQ55" s="98" t="str">
        <f t="shared" si="28"/>
        <v/>
      </c>
      <c r="CR55" s="129" t="str">
        <f t="shared" si="75"/>
        <v/>
      </c>
      <c r="CS55" s="131" t="str">
        <f t="shared" si="76"/>
        <v/>
      </c>
      <c r="CT55" s="86">
        <f t="shared" si="77"/>
        <v>0</v>
      </c>
      <c r="CU55" s="90">
        <f t="shared" si="78"/>
        <v>0</v>
      </c>
      <c r="CV55" s="94">
        <f t="shared" si="79"/>
        <v>0</v>
      </c>
      <c r="CW55" s="34"/>
    </row>
    <row r="56" spans="1:101" ht="15" customHeight="1">
      <c r="A56" s="36"/>
      <c r="B56" s="262"/>
      <c r="C56" s="163">
        <v>27</v>
      </c>
      <c r="D56" s="198">
        <f t="shared" si="55"/>
        <v>27</v>
      </c>
      <c r="E56" s="199" t="s">
        <v>140</v>
      </c>
      <c r="F56" s="200">
        <v>1977</v>
      </c>
      <c r="G56" s="200">
        <f>SUMIF($O$30:$O$85,E56,$V$30:$V$85)+SUMIF($AD$30:$AD$85,E56,$AL$30:$AL$85)+SUMIF($AT$30:$AT$85,E56,$BA$30:$BA$85)+SUMIF($BI$30:$BI$85,E56,$BO$30:$BO$85)+SUMIF($BW$30:$BW$85,E56,$CC$30:$CC$85)+SUMIF($CK$30:$CK$85,E56,$CQ$30:$CQ$85)</f>
        <v>1</v>
      </c>
      <c r="H56" s="200"/>
      <c r="I56" s="163">
        <f>SUMIF($O$30:$O$44,E56,$R$30:$R$44)+SUMIF($AD$30:$AD$44,E56,$AH$30:$AH$44)+SUMIF($AT$30:$AT$44,E56,$AW$30:$AW$44)+SUMIF($BI$30:$BI$44,E56,$BK$30:$BK$44)+SUMIF($BW$30:$BW$44,E56,$BY$30:$BY$44)+SUMIF($CK$30:$CK$44,E56,$CM$30:$CM$44)</f>
        <v>3</v>
      </c>
      <c r="J56" s="202">
        <f>SUMIF($O$30:$O$85,E56,$S$30:$S$85)+SUMIF($AD$30:$AD$85,E56,$AI$30:$AI$85)+SUMIF($AT$30:$AT$85,E56,$AX$30:$AX$85)+SUMIF($BI$30:$BI$85,E56,$BL$30:$BL$85)+SUMIF($BW$30:$BW$85,E56,$BZ$30:$BZ$85)+SUMIF($CK$30:$CK$85,E56,$CN$30:$CN$85)</f>
        <v>0</v>
      </c>
      <c r="K56" s="203">
        <f>SUMIF($O$30:$O$85,E56,$T$30:$T$85)+SUMIF($AD$30:$AD$85,E56,$AJ$30:$AJ$85)+SUMIF($AT$30:$AT$85,E56,$AY$30:$AY$85)+SUMIF($BI$30:$BI$85,E56,$BM$30:$BM$85)+SUMIF($BW$30:$BW$85,E56,$CA$30:$CA$85)+SUMIF($CK$30:$CK$85,E56,$CO$30:$CO$85)</f>
        <v>0</v>
      </c>
      <c r="L56" s="204">
        <f>SUMIF($O$30:$O$85,E56,$U$30:$U$85)+SUMIF($AD$30:$AD$85,E56,$AK$30:$AK$85)+SUMIF($AT$30:$AT$85,E56,$AZ$30:$AZ$85)+SUMIF($BI$30:$BI$85,E56,$BN$30:$BN$85)+SUMIF($BW$30:$BW$85,E56,$CB$30:$CB$85)+SUMIF($CK$30:$CK$85,E56,$CP$30:$CP$85)</f>
        <v>0</v>
      </c>
      <c r="M56" s="60"/>
      <c r="N56" s="135" t="str">
        <f t="shared" si="22"/>
        <v/>
      </c>
      <c r="O56" s="63"/>
      <c r="P56" s="231"/>
      <c r="Q56" s="64"/>
      <c r="R56" s="17" t="str">
        <f t="shared" si="100"/>
        <v/>
      </c>
      <c r="S56" s="87" t="str">
        <f>IF(ISNUMBER(N56)=FALSE,"",SUM(V56:$V$59))</f>
        <v/>
      </c>
      <c r="T56" s="91"/>
      <c r="U56" s="95"/>
      <c r="V56" s="98" t="str">
        <f t="shared" si="23"/>
        <v/>
      </c>
      <c r="W56" s="128" t="str">
        <f t="shared" si="84"/>
        <v/>
      </c>
      <c r="X56" s="130" t="str">
        <f t="shared" si="85"/>
        <v/>
      </c>
      <c r="Y56" s="86">
        <f t="shared" si="56"/>
        <v>0</v>
      </c>
      <c r="Z56" s="90">
        <f t="shared" si="57"/>
        <v>0</v>
      </c>
      <c r="AA56" s="94">
        <f t="shared" si="58"/>
        <v>0</v>
      </c>
      <c r="AB56" s="34"/>
      <c r="AC56" s="143" t="str">
        <f t="shared" si="24"/>
        <v/>
      </c>
      <c r="AD56" s="15"/>
      <c r="AE56" s="41"/>
      <c r="AF56" s="15"/>
      <c r="AG56" s="15"/>
      <c r="AH56" s="19" t="str">
        <f t="shared" si="93"/>
        <v/>
      </c>
      <c r="AI56" s="87" t="str">
        <f>IF(ISNUMBER(AC56)=FALSE,"",SUM(AL56:AL$59))</f>
        <v/>
      </c>
      <c r="AJ56" s="91"/>
      <c r="AK56" s="95"/>
      <c r="AL56" s="98" t="str">
        <f t="shared" si="25"/>
        <v/>
      </c>
      <c r="AM56" s="129" t="str">
        <f t="shared" si="95"/>
        <v/>
      </c>
      <c r="AN56" s="131" t="str">
        <f t="shared" si="96"/>
        <v/>
      </c>
      <c r="AO56" s="86">
        <f t="shared" si="97"/>
        <v>0</v>
      </c>
      <c r="AP56" s="90">
        <f t="shared" si="98"/>
        <v>0</v>
      </c>
      <c r="AQ56" s="94">
        <f t="shared" si="99"/>
        <v>0</v>
      </c>
      <c r="AR56" s="34"/>
      <c r="AS56" s="148">
        <f t="shared" si="31"/>
        <v>27</v>
      </c>
      <c r="AT56" s="63" t="s">
        <v>92</v>
      </c>
      <c r="AU56" s="63">
        <v>378</v>
      </c>
      <c r="AV56" s="64">
        <v>1.6152777777777778</v>
      </c>
      <c r="AW56" s="17">
        <f t="shared" si="87"/>
        <v>4</v>
      </c>
      <c r="AX56" s="188">
        <v>4</v>
      </c>
      <c r="AY56" s="91"/>
      <c r="AZ56" s="95"/>
      <c r="BA56" s="98">
        <f t="shared" si="32"/>
        <v>1</v>
      </c>
      <c r="BB56" s="128">
        <f t="shared" si="101"/>
        <v>43</v>
      </c>
      <c r="BC56" s="165">
        <f t="shared" si="94"/>
        <v>4</v>
      </c>
      <c r="BD56" s="86">
        <f t="shared" si="64"/>
        <v>4</v>
      </c>
      <c r="BE56" s="90">
        <f t="shared" si="65"/>
        <v>0</v>
      </c>
      <c r="BF56" s="94">
        <f t="shared" si="66"/>
        <v>0</v>
      </c>
      <c r="BG56" s="34"/>
      <c r="BH56" s="143" t="str">
        <f t="shared" si="26"/>
        <v/>
      </c>
      <c r="BI56" s="68"/>
      <c r="BJ56" s="41"/>
      <c r="BK56" s="19" t="str">
        <f t="shared" si="88"/>
        <v/>
      </c>
      <c r="BL56" s="87" t="str">
        <f>IF(ISNUMBER(BH56)=FALSE,"",SUM(BO56:BO$59))</f>
        <v/>
      </c>
      <c r="BM56" s="91"/>
      <c r="BN56" s="95"/>
      <c r="BO56" s="98" t="str">
        <f t="shared" si="27"/>
        <v/>
      </c>
      <c r="BP56" s="129" t="str">
        <f t="shared" si="91"/>
        <v/>
      </c>
      <c r="BQ56" s="131" t="str">
        <f t="shared" si="92"/>
        <v/>
      </c>
      <c r="BR56" s="86">
        <f t="shared" si="69"/>
        <v>0</v>
      </c>
      <c r="BS56" s="90">
        <f t="shared" si="70"/>
        <v>0</v>
      </c>
      <c r="BT56" s="94">
        <f t="shared" si="71"/>
        <v>0</v>
      </c>
      <c r="BU56" s="34"/>
      <c r="BV56" s="148" t="str">
        <f t="shared" si="40"/>
        <v/>
      </c>
      <c r="BW56" s="63"/>
      <c r="BX56" s="65"/>
      <c r="BY56" s="17" t="str">
        <f t="shared" si="89"/>
        <v/>
      </c>
      <c r="BZ56" s="87" t="str">
        <f>IF(ISNUMBER(BV56)=FALSE,"",SUM(CC56:CC$59))</f>
        <v/>
      </c>
      <c r="CA56" s="91"/>
      <c r="CB56" s="95"/>
      <c r="CC56" s="98" t="str">
        <f t="shared" si="42"/>
        <v/>
      </c>
      <c r="CD56" s="128" t="str">
        <f t="shared" si="82"/>
        <v/>
      </c>
      <c r="CE56" s="130" t="str">
        <f t="shared" si="83"/>
        <v/>
      </c>
      <c r="CF56" s="86">
        <f t="shared" si="72"/>
        <v>0</v>
      </c>
      <c r="CG56" s="90">
        <f t="shared" si="73"/>
        <v>0</v>
      </c>
      <c r="CH56" s="94">
        <f t="shared" si="74"/>
        <v>0</v>
      </c>
      <c r="CI56" s="34"/>
      <c r="CJ56" s="152" t="str">
        <f t="shared" si="34"/>
        <v/>
      </c>
      <c r="CK56" s="68"/>
      <c r="CL56" s="41"/>
      <c r="CM56" s="19" t="str">
        <f t="shared" si="90"/>
        <v/>
      </c>
      <c r="CN56" s="87" t="str">
        <f>IF(ISNUMBER(CJ56)=FALSE,"",SUM(CQ56:CQ$59))</f>
        <v/>
      </c>
      <c r="CO56" s="91"/>
      <c r="CP56" s="95"/>
      <c r="CQ56" s="98" t="str">
        <f t="shared" si="28"/>
        <v/>
      </c>
      <c r="CR56" s="129" t="str">
        <f t="shared" si="75"/>
        <v/>
      </c>
      <c r="CS56" s="131" t="str">
        <f t="shared" si="76"/>
        <v/>
      </c>
      <c r="CT56" s="86">
        <f t="shared" si="77"/>
        <v>0</v>
      </c>
      <c r="CU56" s="90">
        <f t="shared" si="78"/>
        <v>0</v>
      </c>
      <c r="CV56" s="94">
        <f t="shared" si="79"/>
        <v>0</v>
      </c>
      <c r="CW56" s="34"/>
    </row>
    <row r="57" spans="1:101" ht="15" customHeight="1">
      <c r="A57" s="36"/>
      <c r="B57" s="262"/>
      <c r="C57" s="163">
        <v>28</v>
      </c>
      <c r="D57" s="198">
        <f t="shared" si="55"/>
        <v>28</v>
      </c>
      <c r="E57" s="233" t="s">
        <v>55</v>
      </c>
      <c r="F57" s="200">
        <v>1979</v>
      </c>
      <c r="G57" s="200">
        <f>SUMIF($O$30:$O$85,E57,$V$30:$V$85)+SUMIF($AD$30:$AD$85,E57,$AL$30:$AL$85)+SUMIF($AT$30:$AT$85,E57,$BA$30:$BA$85)+SUMIF($BI$30:$BI$85,E57,$BO$30:$BO$85)+SUMIF($BW$30:$BW$85,E57,$CC$30:$CC$85)+SUMIF($CK$30:$CK$85,E57,$CQ$30:$CQ$85)</f>
        <v>1</v>
      </c>
      <c r="H57" s="200"/>
      <c r="I57" s="163">
        <f>SUMIF($O$30:$O$44,E57,$R$30:$R$44)+SUMIF($AD$30:$AD$44,E57,$AH$30:$AH$44)+SUMIF($AT$30:$AT$44,E57,$AW$30:$AW$44)+SUMIF($BI$30:$BI$44,E57,$BK$30:$BK$44)+SUMIF($BW$30:$BW$44,E57,$BY$30:$BY$44)+SUMIF($CK$30:$CK$44,E57,$CM$30:$CM$44)</f>
        <v>3</v>
      </c>
      <c r="J57" s="202">
        <f>SUMIF($O$30:$O$85,E57,$S$30:$S$85)+SUMIF($AD$30:$AD$85,E57,$AI$30:$AI$85)+SUMIF($AT$30:$AT$85,E57,$AX$30:$AX$85)+SUMIF($BI$30:$BI$85,E57,$BL$30:$BL$85)+SUMIF($BW$30:$BW$85,E57,$BZ$30:$BZ$85)+SUMIF($CK$30:$CK$85,E57,$CN$30:$CN$85)</f>
        <v>0</v>
      </c>
      <c r="K57" s="203">
        <f>SUMIF($O$30:$O$85,E57,$T$30:$T$85)+SUMIF($AD$30:$AD$85,E57,$AJ$30:$AJ$85)+SUMIF($AT$30:$AT$85,E57,$AY$30:$AY$85)+SUMIF($BI$30:$BI$85,E57,$BM$30:$BM$85)+SUMIF($BW$30:$BW$85,E57,$CA$30:$CA$85)+SUMIF($CK$30:$CK$85,E57,$CO$30:$CO$85)</f>
        <v>0</v>
      </c>
      <c r="L57" s="204">
        <f>SUMIF($O$30:$O$85,E57,$U$30:$U$85)+SUMIF($AD$30:$AD$85,E57,$AK$30:$AK$85)+SUMIF($AT$30:$AT$85,E57,$AZ$30:$AZ$85)+SUMIF($BI$30:$BI$85,E57,$BN$30:$BN$85)+SUMIF($BW$30:$BW$85,E57,$CB$30:$CB$85)+SUMIF($CK$30:$CK$85,E57,$CP$30:$CP$85)</f>
        <v>0</v>
      </c>
      <c r="M57" s="60"/>
      <c r="N57" s="135" t="str">
        <f t="shared" si="22"/>
        <v/>
      </c>
      <c r="O57" s="63"/>
      <c r="P57" s="231"/>
      <c r="Q57" s="64"/>
      <c r="R57" s="17" t="str">
        <f t="shared" si="100"/>
        <v/>
      </c>
      <c r="S57" s="87" t="str">
        <f>IF(ISNUMBER(N57)=FALSE,"",SUM(V57:$V$59))</f>
        <v/>
      </c>
      <c r="T57" s="91"/>
      <c r="U57" s="95"/>
      <c r="V57" s="98" t="str">
        <f t="shared" si="23"/>
        <v/>
      </c>
      <c r="W57" s="128" t="str">
        <f t="shared" si="84"/>
        <v/>
      </c>
      <c r="X57" s="130" t="str">
        <f t="shared" si="85"/>
        <v/>
      </c>
      <c r="Y57" s="86">
        <f t="shared" si="56"/>
        <v>0</v>
      </c>
      <c r="Z57" s="90">
        <f t="shared" si="57"/>
        <v>0</v>
      </c>
      <c r="AA57" s="94">
        <f t="shared" si="58"/>
        <v>0</v>
      </c>
      <c r="AB57" s="34"/>
      <c r="AC57" s="143" t="str">
        <f t="shared" si="24"/>
        <v/>
      </c>
      <c r="AD57" s="15"/>
      <c r="AE57" s="41"/>
      <c r="AF57" s="15"/>
      <c r="AG57" s="15"/>
      <c r="AH57" s="19" t="str">
        <f t="shared" si="93"/>
        <v/>
      </c>
      <c r="AI57" s="87" t="str">
        <f>IF(ISNUMBER(AC57)=FALSE,"",SUM(AL57:AL$59))</f>
        <v/>
      </c>
      <c r="AJ57" s="91"/>
      <c r="AK57" s="95"/>
      <c r="AL57" s="98" t="str">
        <f t="shared" si="25"/>
        <v/>
      </c>
      <c r="AM57" s="129" t="str">
        <f t="shared" si="95"/>
        <v/>
      </c>
      <c r="AN57" s="131" t="str">
        <f t="shared" si="96"/>
        <v/>
      </c>
      <c r="AO57" s="86">
        <f t="shared" si="97"/>
        <v>0</v>
      </c>
      <c r="AP57" s="90">
        <f t="shared" si="98"/>
        <v>0</v>
      </c>
      <c r="AQ57" s="94">
        <f t="shared" si="99"/>
        <v>0</v>
      </c>
      <c r="AR57" s="34"/>
      <c r="AS57" s="148">
        <f t="shared" si="31"/>
        <v>28</v>
      </c>
      <c r="AT57" s="63" t="s">
        <v>93</v>
      </c>
      <c r="AU57" s="63">
        <v>357</v>
      </c>
      <c r="AV57" s="64">
        <v>1.6465277777777778</v>
      </c>
      <c r="AW57" s="17">
        <f t="shared" si="87"/>
        <v>3</v>
      </c>
      <c r="AX57" s="188">
        <v>3</v>
      </c>
      <c r="AY57" s="91"/>
      <c r="AZ57" s="95"/>
      <c r="BA57" s="98">
        <f t="shared" si="32"/>
        <v>1</v>
      </c>
      <c r="BB57" s="128">
        <f t="shared" si="101"/>
        <v>44</v>
      </c>
      <c r="BC57" s="165">
        <f t="shared" si="94"/>
        <v>3</v>
      </c>
      <c r="BD57" s="86">
        <f t="shared" si="64"/>
        <v>3</v>
      </c>
      <c r="BE57" s="90">
        <f t="shared" si="65"/>
        <v>0</v>
      </c>
      <c r="BF57" s="94">
        <f t="shared" si="66"/>
        <v>0</v>
      </c>
      <c r="BG57" s="34"/>
      <c r="BH57" s="143" t="str">
        <f t="shared" si="26"/>
        <v/>
      </c>
      <c r="BI57" s="68"/>
      <c r="BJ57" s="41"/>
      <c r="BK57" s="19" t="str">
        <f t="shared" si="88"/>
        <v/>
      </c>
      <c r="BL57" s="87" t="str">
        <f>IF(ISNUMBER(BH57)=FALSE,"",SUM(BO57:BO$59))</f>
        <v/>
      </c>
      <c r="BM57" s="91"/>
      <c r="BN57" s="95"/>
      <c r="BO57" s="98" t="str">
        <f t="shared" si="27"/>
        <v/>
      </c>
      <c r="BP57" s="129" t="str">
        <f t="shared" si="91"/>
        <v/>
      </c>
      <c r="BQ57" s="131" t="str">
        <f t="shared" si="92"/>
        <v/>
      </c>
      <c r="BR57" s="86">
        <f t="shared" si="69"/>
        <v>0</v>
      </c>
      <c r="BS57" s="90">
        <f t="shared" si="70"/>
        <v>0</v>
      </c>
      <c r="BT57" s="94">
        <f t="shared" si="71"/>
        <v>0</v>
      </c>
      <c r="BU57" s="34"/>
      <c r="BV57" s="148" t="str">
        <f t="shared" si="40"/>
        <v/>
      </c>
      <c r="BW57" s="63"/>
      <c r="BX57" s="65"/>
      <c r="BY57" s="17" t="str">
        <f t="shared" si="89"/>
        <v/>
      </c>
      <c r="BZ57" s="87" t="str">
        <f>IF(ISNUMBER(BV57)=FALSE,"",SUM(CC57:CC$59))</f>
        <v/>
      </c>
      <c r="CA57" s="91"/>
      <c r="CB57" s="95"/>
      <c r="CC57" s="98" t="str">
        <f t="shared" si="42"/>
        <v/>
      </c>
      <c r="CD57" s="128" t="str">
        <f t="shared" si="82"/>
        <v/>
      </c>
      <c r="CE57" s="130" t="str">
        <f t="shared" si="83"/>
        <v/>
      </c>
      <c r="CF57" s="86">
        <f t="shared" si="72"/>
        <v>0</v>
      </c>
      <c r="CG57" s="90">
        <f t="shared" si="73"/>
        <v>0</v>
      </c>
      <c r="CH57" s="94">
        <f t="shared" si="74"/>
        <v>0</v>
      </c>
      <c r="CI57" s="34"/>
      <c r="CJ57" s="152" t="str">
        <f t="shared" si="34"/>
        <v/>
      </c>
      <c r="CK57" s="68"/>
      <c r="CL57" s="41"/>
      <c r="CM57" s="19" t="str">
        <f t="shared" si="90"/>
        <v/>
      </c>
      <c r="CN57" s="87" t="str">
        <f>IF(ISNUMBER(CJ57)=FALSE,"",SUM(CQ57:CQ$59))</f>
        <v/>
      </c>
      <c r="CO57" s="91"/>
      <c r="CP57" s="95"/>
      <c r="CQ57" s="98" t="str">
        <f t="shared" si="28"/>
        <v/>
      </c>
      <c r="CR57" s="129" t="str">
        <f t="shared" si="75"/>
        <v/>
      </c>
      <c r="CS57" s="131" t="str">
        <f t="shared" si="76"/>
        <v/>
      </c>
      <c r="CT57" s="86">
        <f t="shared" si="77"/>
        <v>0</v>
      </c>
      <c r="CU57" s="90">
        <f t="shared" si="78"/>
        <v>0</v>
      </c>
      <c r="CV57" s="94">
        <f t="shared" si="79"/>
        <v>0</v>
      </c>
      <c r="CW57" s="34"/>
    </row>
    <row r="58" spans="1:101" ht="15" customHeight="1">
      <c r="A58" s="36"/>
      <c r="B58" s="262"/>
      <c r="C58" s="163">
        <v>29</v>
      </c>
      <c r="D58" s="198">
        <f t="shared" si="55"/>
        <v>29</v>
      </c>
      <c r="E58" s="199" t="s">
        <v>82</v>
      </c>
      <c r="F58" s="200">
        <v>1984</v>
      </c>
      <c r="G58" s="200">
        <f>SUMIF($O$30:$O$85,E58,$V$30:$V$85)+SUMIF($AD$30:$AD$85,E58,$AL$30:$AL$85)+SUMIF($AT$30:$AT$85,E58,$BA$30:$BA$85)+SUMIF($BI$30:$BI$85,E58,$BO$30:$BO$85)+SUMIF($BW$30:$BW$85,E58,$CC$30:$CC$85)+SUMIF($CK$30:$CK$85,E58,$CQ$30:$CQ$85)</f>
        <v>1</v>
      </c>
      <c r="H58" s="200"/>
      <c r="I58" s="163">
        <f>SUMIF($O$30:$O$44,E58,$R$30:$R$44)+SUMIF($AD$30:$AD$44,E58,$AH$30:$AH$44)+SUMIF($AT$30:$AT$44,E58,$AW$30:$AW$44)+SUMIF($BI$30:$BI$44,E58,$BK$30:$BK$44)+SUMIF($BW$30:$BW$44,E58,$BY$30:$BY$44)+SUMIF($CK$30:$CK$44,E58,$CM$30:$CM$44)</f>
        <v>3</v>
      </c>
      <c r="J58" s="202">
        <f>SUMIF($O$30:$O$85,E58,$S$30:$S$85)+SUMIF($AD$30:$AD$85,E58,$AI$30:$AI$85)+SUMIF($AT$30:$AT$85,E58,$AX$30:$AX$85)+SUMIF($BI$30:$BI$85,E58,$BL$30:$BL$85)+SUMIF($BW$30:$BW$85,E58,$BZ$30:$BZ$85)+SUMIF($CK$30:$CK$85,E58,$CN$30:$CN$85)</f>
        <v>0</v>
      </c>
      <c r="K58" s="203">
        <f>SUMIF($O$30:$O$85,E58,$T$30:$T$85)+SUMIF($AD$30:$AD$85,E58,$AJ$30:$AJ$85)+SUMIF($AT$30:$AT$85,E58,$AY$30:$AY$85)+SUMIF($BI$30:$BI$85,E58,$BM$30:$BM$85)+SUMIF($BW$30:$BW$85,E58,$CA$30:$CA$85)+SUMIF($CK$30:$CK$85,E58,$CO$30:$CO$85)</f>
        <v>0</v>
      </c>
      <c r="L58" s="204">
        <f>SUMIF($O$30:$O$85,E58,$U$30:$U$85)+SUMIF($AD$30:$AD$85,E58,$AK$30:$AK$85)+SUMIF($AT$30:$AT$85,E58,$AZ$30:$AZ$85)+SUMIF($BI$30:$BI$85,E58,$BN$30:$BN$85)+SUMIF($BW$30:$BW$85,E58,$CB$30:$CB$85)+SUMIF($CK$30:$CK$85,E58,$CP$30:$CP$85)</f>
        <v>0</v>
      </c>
      <c r="M58" s="60"/>
      <c r="N58" s="135" t="str">
        <f t="shared" si="22"/>
        <v/>
      </c>
      <c r="O58" s="63"/>
      <c r="P58" s="231"/>
      <c r="Q58" s="64"/>
      <c r="R58" s="17" t="str">
        <f t="shared" si="100"/>
        <v/>
      </c>
      <c r="S58" s="87" t="str">
        <f>IF(ISNUMBER(N58)=FALSE,"",SUM(V58:$V$59))</f>
        <v/>
      </c>
      <c r="T58" s="91"/>
      <c r="U58" s="95"/>
      <c r="V58" s="98" t="str">
        <f t="shared" si="23"/>
        <v/>
      </c>
      <c r="W58" s="128" t="str">
        <f t="shared" si="84"/>
        <v/>
      </c>
      <c r="X58" s="130" t="str">
        <f t="shared" si="85"/>
        <v/>
      </c>
      <c r="Y58" s="86">
        <f t="shared" si="56"/>
        <v>0</v>
      </c>
      <c r="Z58" s="90">
        <f t="shared" si="57"/>
        <v>0</v>
      </c>
      <c r="AA58" s="94">
        <f t="shared" si="58"/>
        <v>0</v>
      </c>
      <c r="AB58" s="34"/>
      <c r="AC58" s="143" t="str">
        <f t="shared" si="24"/>
        <v/>
      </c>
      <c r="AD58" s="15"/>
      <c r="AE58" s="41"/>
      <c r="AF58" s="15"/>
      <c r="AG58" s="15"/>
      <c r="AH58" s="19" t="str">
        <f t="shared" si="93"/>
        <v/>
      </c>
      <c r="AI58" s="87" t="str">
        <f>IF(ISNUMBER(AC58)=FALSE,"",SUM(AL58:AL$59))</f>
        <v/>
      </c>
      <c r="AJ58" s="91"/>
      <c r="AK58" s="95"/>
      <c r="AL58" s="98" t="str">
        <f t="shared" si="25"/>
        <v/>
      </c>
      <c r="AM58" s="129" t="str">
        <f t="shared" si="95"/>
        <v/>
      </c>
      <c r="AN58" s="131" t="str">
        <f t="shared" si="96"/>
        <v/>
      </c>
      <c r="AO58" s="86">
        <f t="shared" si="97"/>
        <v>0</v>
      </c>
      <c r="AP58" s="90">
        <f t="shared" si="98"/>
        <v>0</v>
      </c>
      <c r="AQ58" s="94">
        <f t="shared" si="99"/>
        <v>0</v>
      </c>
      <c r="AR58" s="34"/>
      <c r="AS58" s="148">
        <f t="shared" si="31"/>
        <v>29</v>
      </c>
      <c r="AT58" s="63" t="s">
        <v>94</v>
      </c>
      <c r="AU58" s="63">
        <v>360</v>
      </c>
      <c r="AV58" s="64">
        <v>1.6659722222222222</v>
      </c>
      <c r="AW58" s="17">
        <f t="shared" si="87"/>
        <v>2</v>
      </c>
      <c r="AX58" s="87">
        <f>IF(ISNUMBER(AS58)=FALSE,"",SUM(BA58:BA$59))</f>
        <v>2</v>
      </c>
      <c r="AY58" s="91"/>
      <c r="AZ58" s="95"/>
      <c r="BA58" s="98">
        <f t="shared" si="32"/>
        <v>1</v>
      </c>
      <c r="BB58" s="128">
        <f t="shared" si="101"/>
        <v>45</v>
      </c>
      <c r="BC58" s="165">
        <f t="shared" si="94"/>
        <v>2</v>
      </c>
      <c r="BD58" s="86">
        <f t="shared" si="64"/>
        <v>2</v>
      </c>
      <c r="BE58" s="90">
        <f t="shared" si="65"/>
        <v>0</v>
      </c>
      <c r="BF58" s="94">
        <f t="shared" si="66"/>
        <v>0</v>
      </c>
      <c r="BG58" s="34"/>
      <c r="BH58" s="143" t="str">
        <f t="shared" si="26"/>
        <v/>
      </c>
      <c r="BI58" s="68"/>
      <c r="BJ58" s="41"/>
      <c r="BK58" s="19" t="str">
        <f t="shared" si="88"/>
        <v/>
      </c>
      <c r="BL58" s="87" t="str">
        <f>IF(ISNUMBER(BH58)=FALSE,"",SUM(BO58:BO$59))</f>
        <v/>
      </c>
      <c r="BM58" s="91"/>
      <c r="BN58" s="95"/>
      <c r="BO58" s="98" t="str">
        <f t="shared" si="27"/>
        <v/>
      </c>
      <c r="BP58" s="129" t="str">
        <f t="shared" si="91"/>
        <v/>
      </c>
      <c r="BQ58" s="131" t="str">
        <f t="shared" si="92"/>
        <v/>
      </c>
      <c r="BR58" s="86">
        <f t="shared" si="69"/>
        <v>0</v>
      </c>
      <c r="BS58" s="90">
        <f t="shared" si="70"/>
        <v>0</v>
      </c>
      <c r="BT58" s="94">
        <f t="shared" si="71"/>
        <v>0</v>
      </c>
      <c r="BU58" s="34"/>
      <c r="BV58" s="148" t="str">
        <f t="shared" si="40"/>
        <v/>
      </c>
      <c r="BW58" s="63"/>
      <c r="BX58" s="65"/>
      <c r="BY58" s="17" t="str">
        <f t="shared" si="89"/>
        <v/>
      </c>
      <c r="BZ58" s="87" t="str">
        <f>IF(ISNUMBER(BV58)=FALSE,"",SUM(CC58:CC$59))</f>
        <v/>
      </c>
      <c r="CA58" s="91"/>
      <c r="CB58" s="95"/>
      <c r="CC58" s="98" t="str">
        <f t="shared" si="42"/>
        <v/>
      </c>
      <c r="CD58" s="128" t="str">
        <f t="shared" si="82"/>
        <v/>
      </c>
      <c r="CE58" s="130" t="str">
        <f t="shared" si="83"/>
        <v/>
      </c>
      <c r="CF58" s="86">
        <f t="shared" si="72"/>
        <v>0</v>
      </c>
      <c r="CG58" s="90">
        <f t="shared" si="73"/>
        <v>0</v>
      </c>
      <c r="CH58" s="94">
        <f t="shared" si="74"/>
        <v>0</v>
      </c>
      <c r="CI58" s="34"/>
      <c r="CJ58" s="152" t="str">
        <f t="shared" si="34"/>
        <v/>
      </c>
      <c r="CK58" s="68"/>
      <c r="CL58" s="41"/>
      <c r="CM58" s="19" t="str">
        <f t="shared" si="90"/>
        <v/>
      </c>
      <c r="CN58" s="87" t="str">
        <f>IF(ISNUMBER(CJ58)=FALSE,"",SUM(CQ58:CQ$59))</f>
        <v/>
      </c>
      <c r="CO58" s="91"/>
      <c r="CP58" s="95"/>
      <c r="CQ58" s="98" t="str">
        <f t="shared" si="28"/>
        <v/>
      </c>
      <c r="CR58" s="129" t="str">
        <f t="shared" si="75"/>
        <v/>
      </c>
      <c r="CS58" s="131" t="str">
        <f t="shared" si="76"/>
        <v/>
      </c>
      <c r="CT58" s="86">
        <f t="shared" si="77"/>
        <v>0</v>
      </c>
      <c r="CU58" s="90">
        <f t="shared" si="78"/>
        <v>0</v>
      </c>
      <c r="CV58" s="94">
        <f t="shared" si="79"/>
        <v>0</v>
      </c>
      <c r="CW58" s="34"/>
    </row>
    <row r="59" spans="1:101" ht="15" customHeight="1">
      <c r="A59" s="36"/>
      <c r="B59" s="262"/>
      <c r="C59" s="163">
        <v>30</v>
      </c>
      <c r="D59" s="198">
        <f t="shared" si="55"/>
        <v>30</v>
      </c>
      <c r="E59" s="199" t="s">
        <v>125</v>
      </c>
      <c r="F59" s="200">
        <v>1988</v>
      </c>
      <c r="G59" s="200">
        <f>SUMIF($O$30:$O$85,E59,$V$30:$V$85)+SUMIF($AD$30:$AD$85,E59,$AL$30:$AL$85)+SUMIF($AT$30:$AT$85,E59,$BA$30:$BA$85)+SUMIF($BI$30:$BI$85,E59,$BO$30:$BO$85)+SUMIF($BW$30:$BW$85,E59,$CC$30:$CC$85)+SUMIF($CK$30:$CK$85,E59,$CQ$30:$CQ$85)</f>
        <v>1</v>
      </c>
      <c r="H59" s="200"/>
      <c r="I59" s="163">
        <f>SUMIF($O$30:$O$44,E59,$R$30:$R$44)+SUMIF($AD$30:$AD$44,E59,$AH$30:$AH$44)+SUMIF($AT$30:$AT$44,E59,$AW$30:$AW$44)+SUMIF($BI$30:$BI$44,E59,$BK$30:$BK$44)+SUMIF($BW$30:$BW$44,E59,$BY$30:$BY$44)+SUMIF($CK$30:$CK$44,E59,$CM$30:$CM$44)</f>
        <v>3</v>
      </c>
      <c r="J59" s="202">
        <f>SUMIF($O$30:$O$85,E59,$S$30:$S$85)+SUMIF($AD$30:$AD$85,E59,$AI$30:$AI$85)+SUMIF($AT$30:$AT$85,E59,$AX$30:$AX$85)+SUMIF($BI$30:$BI$85,E59,$BL$30:$BL$85)+SUMIF($BW$30:$BW$85,E59,$BZ$30:$BZ$85)+SUMIF($CK$30:$CK$85,E59,$CN$30:$CN$85)</f>
        <v>0</v>
      </c>
      <c r="K59" s="203">
        <f>SUMIF($O$30:$O$85,E59,$T$30:$T$85)+SUMIF($AD$30:$AD$85,E59,$AJ$30:$AJ$85)+SUMIF($AT$30:$AT$85,E59,$AY$30:$AY$85)+SUMIF($BI$30:$BI$85,E59,$BM$30:$BM$85)+SUMIF($BW$30:$BW$85,E59,$CA$30:$CA$85)+SUMIF($CK$30:$CK$85,E59,$CO$30:$CO$85)</f>
        <v>0</v>
      </c>
      <c r="L59" s="204">
        <f>SUMIF($O$30:$O$85,E59,$U$30:$U$85)+SUMIF($AD$30:$AD$85,E59,$AK$30:$AK$85)+SUMIF($AT$30:$AT$85,E59,$AZ$30:$AZ$85)+SUMIF($BI$30:$BI$85,E59,$BN$30:$BN$85)+SUMIF($BW$30:$BW$85,E59,$CB$30:$CB$85)+SUMIF($CK$30:$CK$85,E59,$CP$30:$CP$85)</f>
        <v>0</v>
      </c>
      <c r="M59" s="60"/>
      <c r="N59" s="135" t="str">
        <f t="shared" si="22"/>
        <v/>
      </c>
      <c r="O59" s="63"/>
      <c r="P59" s="231"/>
      <c r="Q59" s="64"/>
      <c r="R59" s="17" t="str">
        <f t="shared" si="100"/>
        <v/>
      </c>
      <c r="S59" s="87" t="str">
        <f>IF(ISNUMBER(N59)=FALSE,"",SUM(V59:$V$59))</f>
        <v/>
      </c>
      <c r="T59" s="91"/>
      <c r="U59" s="95"/>
      <c r="V59" s="98" t="str">
        <f t="shared" si="23"/>
        <v/>
      </c>
      <c r="W59" s="128" t="str">
        <f t="shared" si="84"/>
        <v/>
      </c>
      <c r="X59" s="130" t="str">
        <f t="shared" si="85"/>
        <v/>
      </c>
      <c r="Y59" s="86">
        <f t="shared" si="56"/>
        <v>0</v>
      </c>
      <c r="Z59" s="90">
        <f t="shared" si="57"/>
        <v>0</v>
      </c>
      <c r="AA59" s="94">
        <f t="shared" si="58"/>
        <v>0</v>
      </c>
      <c r="AB59" s="34"/>
      <c r="AC59" s="143" t="str">
        <f t="shared" si="24"/>
        <v/>
      </c>
      <c r="AD59" s="15"/>
      <c r="AE59" s="41"/>
      <c r="AF59" s="15"/>
      <c r="AG59" s="15"/>
      <c r="AH59" s="19" t="str">
        <f t="shared" si="93"/>
        <v/>
      </c>
      <c r="AI59" s="87" t="str">
        <f>IF(ISNUMBER(AC59)=FALSE,"",SUM(AL59:AL$59))</f>
        <v/>
      </c>
      <c r="AJ59" s="91"/>
      <c r="AK59" s="95"/>
      <c r="AL59" s="98" t="str">
        <f t="shared" si="25"/>
        <v/>
      </c>
      <c r="AM59" s="129" t="str">
        <f t="shared" si="95"/>
        <v/>
      </c>
      <c r="AN59" s="131" t="str">
        <f t="shared" si="96"/>
        <v/>
      </c>
      <c r="AO59" s="86">
        <f t="shared" si="97"/>
        <v>0</v>
      </c>
      <c r="AP59" s="90">
        <f t="shared" si="98"/>
        <v>0</v>
      </c>
      <c r="AQ59" s="94">
        <f t="shared" si="99"/>
        <v>0</v>
      </c>
      <c r="AR59" s="34"/>
      <c r="AS59" s="148">
        <f t="shared" si="31"/>
        <v>30</v>
      </c>
      <c r="AT59" s="63" t="s">
        <v>95</v>
      </c>
      <c r="AU59" s="63">
        <v>366</v>
      </c>
      <c r="AV59" s="64">
        <v>1.6854166666666666</v>
      </c>
      <c r="AW59" s="17">
        <f t="shared" si="87"/>
        <v>1</v>
      </c>
      <c r="AX59" s="87">
        <f>IF(ISNUMBER(AS59)=FALSE,"",SUM(BA59:BA$59))</f>
        <v>1</v>
      </c>
      <c r="AY59" s="91"/>
      <c r="AZ59" s="95"/>
      <c r="BA59" s="98">
        <f t="shared" si="32"/>
        <v>1</v>
      </c>
      <c r="BB59" s="128">
        <f t="shared" si="101"/>
        <v>46</v>
      </c>
      <c r="BC59" s="165">
        <f t="shared" si="94"/>
        <v>1</v>
      </c>
      <c r="BD59" s="86">
        <f t="shared" si="64"/>
        <v>1</v>
      </c>
      <c r="BE59" s="90">
        <f t="shared" si="65"/>
        <v>0</v>
      </c>
      <c r="BF59" s="94">
        <f t="shared" si="66"/>
        <v>0</v>
      </c>
      <c r="BG59" s="34"/>
      <c r="BH59" s="143" t="str">
        <f t="shared" si="26"/>
        <v/>
      </c>
      <c r="BI59" s="68"/>
      <c r="BJ59" s="41"/>
      <c r="BK59" s="19" t="str">
        <f t="shared" si="88"/>
        <v/>
      </c>
      <c r="BL59" s="87" t="str">
        <f>IF(ISNUMBER(BH59)=FALSE,"",SUM(BO59:BO$59))</f>
        <v/>
      </c>
      <c r="BM59" s="91"/>
      <c r="BN59" s="95"/>
      <c r="BO59" s="98" t="str">
        <f t="shared" si="27"/>
        <v/>
      </c>
      <c r="BP59" s="129" t="str">
        <f t="shared" si="91"/>
        <v/>
      </c>
      <c r="BQ59" s="131" t="str">
        <f t="shared" si="92"/>
        <v/>
      </c>
      <c r="BR59" s="86">
        <f t="shared" si="69"/>
        <v>0</v>
      </c>
      <c r="BS59" s="90">
        <f t="shared" si="70"/>
        <v>0</v>
      </c>
      <c r="BT59" s="94">
        <f t="shared" si="71"/>
        <v>0</v>
      </c>
      <c r="BU59" s="34"/>
      <c r="BV59" s="148" t="str">
        <f t="shared" si="40"/>
        <v/>
      </c>
      <c r="BW59" s="63"/>
      <c r="BX59" s="65"/>
      <c r="BY59" s="17" t="str">
        <f t="shared" si="89"/>
        <v/>
      </c>
      <c r="BZ59" s="87" t="str">
        <f>IF(ISNUMBER(BV59)=FALSE,"",SUM(CC59:CC$59))</f>
        <v/>
      </c>
      <c r="CA59" s="91"/>
      <c r="CB59" s="95"/>
      <c r="CC59" s="98" t="str">
        <f t="shared" si="42"/>
        <v/>
      </c>
      <c r="CD59" s="128" t="str">
        <f t="shared" si="82"/>
        <v/>
      </c>
      <c r="CE59" s="130" t="str">
        <f t="shared" si="83"/>
        <v/>
      </c>
      <c r="CF59" s="86">
        <f t="shared" si="72"/>
        <v>0</v>
      </c>
      <c r="CG59" s="90">
        <f t="shared" si="73"/>
        <v>0</v>
      </c>
      <c r="CH59" s="94">
        <f t="shared" si="74"/>
        <v>0</v>
      </c>
      <c r="CI59" s="34"/>
      <c r="CJ59" s="152" t="str">
        <f t="shared" si="34"/>
        <v/>
      </c>
      <c r="CK59" s="68"/>
      <c r="CL59" s="41"/>
      <c r="CM59" s="19" t="str">
        <f t="shared" si="90"/>
        <v/>
      </c>
      <c r="CN59" s="87" t="str">
        <f>IF(ISNUMBER(CJ59)=FALSE,"",SUM(CQ59:CQ$59))</f>
        <v/>
      </c>
      <c r="CO59" s="91"/>
      <c r="CP59" s="95"/>
      <c r="CQ59" s="98" t="str">
        <f t="shared" si="28"/>
        <v/>
      </c>
      <c r="CR59" s="129" t="str">
        <f t="shared" si="75"/>
        <v/>
      </c>
      <c r="CS59" s="131" t="str">
        <f t="shared" si="76"/>
        <v/>
      </c>
      <c r="CT59" s="86">
        <f t="shared" si="77"/>
        <v>0</v>
      </c>
      <c r="CU59" s="90">
        <f t="shared" si="78"/>
        <v>0</v>
      </c>
      <c r="CV59" s="94">
        <f t="shared" si="79"/>
        <v>0</v>
      </c>
      <c r="CW59" s="34"/>
    </row>
    <row r="60" spans="1:101" ht="15" customHeight="1">
      <c r="A60" s="36"/>
      <c r="B60" s="262"/>
      <c r="C60" s="163">
        <v>31</v>
      </c>
      <c r="D60" s="198">
        <f t="shared" si="55"/>
        <v>31</v>
      </c>
      <c r="E60" s="199" t="s">
        <v>126</v>
      </c>
      <c r="F60" s="200">
        <v>1971</v>
      </c>
      <c r="G60" s="200">
        <f>SUMIF($O$30:$O$85,E60,$V$30:$V$85)+SUMIF($AD$30:$AD$85,E60,$AL$30:$AL$85)+SUMIF($AT$30:$AT$85,E60,$BA$30:$BA$85)+SUMIF($BI$30:$BI$85,E60,$BO$30:$BO$85)+SUMIF($BW$30:$BW$85,E60,$CC$30:$CC$85)+SUMIF($CK$30:$CK$85,E60,$CQ$30:$CQ$85)</f>
        <v>1</v>
      </c>
      <c r="H60" s="200"/>
      <c r="I60" s="163">
        <f>SUMIF($O$30:$O$44,E60,$R$30:$R$44)+SUMIF($AD$30:$AD$44,E60,$AH$30:$AH$44)+SUMIF($AT$30:$AT$44,E60,$AW$30:$AW$44)+SUMIF($BI$30:$BI$44,E60,$BK$30:$BK$44)+SUMIF($BW$30:$BW$44,E60,$BY$30:$BY$44)+SUMIF($CK$30:$CK$44,E60,$CM$30:$CM$44)</f>
        <v>2</v>
      </c>
      <c r="J60" s="202">
        <f>SUMIF($O$30:$O$85,E60,$S$30:$S$85)+SUMIF($AD$30:$AD$85,E60,$AI$30:$AI$85)+SUMIF($AT$30:$AT$85,E60,$AX$30:$AX$85)+SUMIF($BI$30:$BI$85,E60,$BL$30:$BL$85)+SUMIF($BW$30:$BW$85,E60,$BZ$30:$BZ$85)+SUMIF($CK$30:$CK$85,E60,$CN$30:$CN$85)</f>
        <v>0</v>
      </c>
      <c r="K60" s="203">
        <f>SUMIF($O$30:$O$85,E60,$T$30:$T$85)+SUMIF($AD$30:$AD$85,E60,$AJ$30:$AJ$85)+SUMIF($AT$30:$AT$85,E60,$AY$30:$AY$85)+SUMIF($BI$30:$BI$85,E60,$BM$30:$BM$85)+SUMIF($BW$30:$BW$85,E60,$CA$30:$CA$85)+SUMIF($CK$30:$CK$85,E60,$CO$30:$CO$85)</f>
        <v>0</v>
      </c>
      <c r="L60" s="204">
        <f>SUMIF($O$30:$O$85,E60,$U$30:$U$85)+SUMIF($AD$30:$AD$85,E60,$AK$30:$AK$85)+SUMIF($AT$30:$AT$85,E60,$AZ$30:$AZ$85)+SUMIF($BI$30:$BI$85,E60,$BN$30:$BN$85)+SUMIF($BW$30:$BW$85,E60,$CB$30:$CB$85)+SUMIF($CK$30:$CK$85,E60,$CP$30:$CP$85)</f>
        <v>0</v>
      </c>
      <c r="M60" s="60"/>
      <c r="N60" s="135" t="str">
        <f t="shared" si="22"/>
        <v/>
      </c>
      <c r="O60" s="63"/>
      <c r="P60" s="231"/>
      <c r="Q60" s="64"/>
      <c r="R60" s="45" t="str">
        <f t="shared" si="100"/>
        <v/>
      </c>
      <c r="S60" s="87"/>
      <c r="T60" s="91" t="str">
        <f>IF(ISNUMBER(N60)=FALSE,"",SUM(V60:$V$74))</f>
        <v/>
      </c>
      <c r="U60" s="95"/>
      <c r="V60" s="98" t="str">
        <f t="shared" si="23"/>
        <v/>
      </c>
      <c r="W60" s="128" t="str">
        <f t="shared" si="84"/>
        <v/>
      </c>
      <c r="X60" s="130" t="str">
        <f t="shared" si="85"/>
        <v/>
      </c>
      <c r="Y60" s="86">
        <f t="shared" si="56"/>
        <v>0</v>
      </c>
      <c r="Z60" s="90">
        <f t="shared" si="57"/>
        <v>0</v>
      </c>
      <c r="AA60" s="94">
        <f t="shared" si="58"/>
        <v>0</v>
      </c>
      <c r="AB60" s="34"/>
      <c r="AC60" s="143" t="str">
        <f t="shared" si="24"/>
        <v/>
      </c>
      <c r="AD60" s="15"/>
      <c r="AE60" s="41"/>
      <c r="AF60" s="15"/>
      <c r="AG60" s="15"/>
      <c r="AH60" s="42" t="str">
        <f t="shared" si="93"/>
        <v/>
      </c>
      <c r="AI60" s="87"/>
      <c r="AJ60" s="91" t="str">
        <f>IF(ISNUMBER(AC60)=FALSE,"",SUM(AL60:AL$74))</f>
        <v/>
      </c>
      <c r="AK60" s="95"/>
      <c r="AL60" s="98" t="str">
        <f t="shared" si="25"/>
        <v/>
      </c>
      <c r="AM60" s="129" t="str">
        <f t="shared" si="95"/>
        <v/>
      </c>
      <c r="AN60" s="131" t="str">
        <f t="shared" si="96"/>
        <v/>
      </c>
      <c r="AO60" s="86">
        <f t="shared" si="97"/>
        <v>0</v>
      </c>
      <c r="AP60" s="90">
        <f t="shared" si="98"/>
        <v>0</v>
      </c>
      <c r="AQ60" s="94">
        <f t="shared" si="99"/>
        <v>0</v>
      </c>
      <c r="AR60" s="34"/>
      <c r="AS60" s="148">
        <f t="shared" si="31"/>
        <v>31</v>
      </c>
      <c r="AT60" s="63" t="s">
        <v>96</v>
      </c>
      <c r="AU60" s="63">
        <v>359</v>
      </c>
      <c r="AV60" s="64">
        <v>1.7270833333333333</v>
      </c>
      <c r="AW60" s="45">
        <f t="shared" si="87"/>
        <v>9</v>
      </c>
      <c r="AX60" s="87"/>
      <c r="AY60" s="91">
        <f>IF(ISNUMBER(AS60)=FALSE,"",SUM(BA60:BA$74))</f>
        <v>9</v>
      </c>
      <c r="AZ60" s="95"/>
      <c r="BA60" s="98">
        <f t="shared" si="32"/>
        <v>1</v>
      </c>
      <c r="BB60" s="128">
        <f t="shared" si="101"/>
        <v>47</v>
      </c>
      <c r="BC60" s="173">
        <f t="shared" si="94"/>
        <v>9</v>
      </c>
      <c r="BD60" s="86">
        <f t="shared" si="64"/>
        <v>0</v>
      </c>
      <c r="BE60" s="90">
        <f t="shared" si="65"/>
        <v>9</v>
      </c>
      <c r="BF60" s="94">
        <f t="shared" si="66"/>
        <v>0</v>
      </c>
      <c r="BG60" s="34"/>
      <c r="BH60" s="143" t="str">
        <f t="shared" si="26"/>
        <v/>
      </c>
      <c r="BI60" s="68"/>
      <c r="BJ60" s="41"/>
      <c r="BK60" s="42" t="str">
        <f t="shared" si="88"/>
        <v/>
      </c>
      <c r="BL60" s="87"/>
      <c r="BM60" s="91" t="str">
        <f>IF(ISNUMBER(BH60)=FALSE,"",SUM(BO60:BO$74))</f>
        <v/>
      </c>
      <c r="BN60" s="95"/>
      <c r="BO60" s="98" t="str">
        <f t="shared" si="27"/>
        <v/>
      </c>
      <c r="BP60" s="129" t="str">
        <f t="shared" si="91"/>
        <v/>
      </c>
      <c r="BQ60" s="131" t="str">
        <f t="shared" si="92"/>
        <v/>
      </c>
      <c r="BR60" s="86">
        <f t="shared" si="69"/>
        <v>0</v>
      </c>
      <c r="BS60" s="90">
        <f t="shared" si="70"/>
        <v>0</v>
      </c>
      <c r="BT60" s="94">
        <f t="shared" si="71"/>
        <v>0</v>
      </c>
      <c r="BU60" s="34"/>
      <c r="BV60" s="148" t="str">
        <f t="shared" si="40"/>
        <v/>
      </c>
      <c r="BW60" s="63"/>
      <c r="BX60" s="65"/>
      <c r="BY60" s="45" t="str">
        <f t="shared" si="89"/>
        <v/>
      </c>
      <c r="BZ60" s="87"/>
      <c r="CA60" s="91" t="str">
        <f>IF(ISNUMBER(BV60)=FALSE,"",SUM(CC60:CC$74))</f>
        <v/>
      </c>
      <c r="CB60" s="95"/>
      <c r="CC60" s="98" t="str">
        <f t="shared" si="42"/>
        <v/>
      </c>
      <c r="CD60" s="128" t="str">
        <f t="shared" si="82"/>
        <v/>
      </c>
      <c r="CE60" s="130" t="str">
        <f t="shared" si="83"/>
        <v/>
      </c>
      <c r="CF60" s="86">
        <f t="shared" si="72"/>
        <v>0</v>
      </c>
      <c r="CG60" s="90">
        <f t="shared" si="73"/>
        <v>0</v>
      </c>
      <c r="CH60" s="94">
        <f t="shared" si="74"/>
        <v>0</v>
      </c>
      <c r="CI60" s="34"/>
      <c r="CJ60" s="152" t="str">
        <f t="shared" si="34"/>
        <v/>
      </c>
      <c r="CK60" s="68"/>
      <c r="CL60" s="41"/>
      <c r="CM60" s="42" t="str">
        <f t="shared" si="90"/>
        <v/>
      </c>
      <c r="CN60" s="87"/>
      <c r="CO60" s="91" t="str">
        <f>IF(ISNUMBER(CJ60)=FALSE,"",SUM(CQ60:CQ$74))</f>
        <v/>
      </c>
      <c r="CP60" s="95"/>
      <c r="CQ60" s="98" t="str">
        <f t="shared" si="28"/>
        <v/>
      </c>
      <c r="CR60" s="129" t="str">
        <f t="shared" si="75"/>
        <v/>
      </c>
      <c r="CS60" s="131" t="str">
        <f t="shared" si="76"/>
        <v/>
      </c>
      <c r="CT60" s="86">
        <f t="shared" si="77"/>
        <v>0</v>
      </c>
      <c r="CU60" s="90">
        <f t="shared" si="78"/>
        <v>0</v>
      </c>
      <c r="CV60" s="94">
        <f t="shared" si="79"/>
        <v>0</v>
      </c>
      <c r="CW60" s="34"/>
    </row>
    <row r="61" spans="1:101" ht="15" customHeight="1">
      <c r="A61" s="36"/>
      <c r="B61" s="262"/>
      <c r="C61" s="163">
        <v>32</v>
      </c>
      <c r="D61" s="198">
        <f t="shared" si="55"/>
        <v>32</v>
      </c>
      <c r="E61" s="199" t="s">
        <v>83</v>
      </c>
      <c r="F61" s="200">
        <v>1998</v>
      </c>
      <c r="G61" s="200">
        <f>SUMIF($O$30:$O$85,E61,$V$30:$V$85)+SUMIF($AD$30:$AD$85,E61,$AL$30:$AL$85)+SUMIF($AT$30:$AT$85,E61,$BA$30:$BA$85)+SUMIF($BI$30:$BI$85,E61,$BO$30:$BO$85)+SUMIF($BW$30:$BW$85,E61,$CC$30:$CC$85)+SUMIF($CK$30:$CK$85,E61,$CQ$30:$CQ$85)</f>
        <v>1</v>
      </c>
      <c r="H61" s="200"/>
      <c r="I61" s="163">
        <f>SUMIF($O$30:$O$44,E61,$R$30:$R$44)+SUMIF($AD$30:$AD$44,E61,$AH$30:$AH$44)+SUMIF($AT$30:$AT$44,E61,$AW$30:$AW$44)+SUMIF($BI$30:$BI$44,E61,$BK$30:$BK$44)+SUMIF($BW$30:$BW$44,E61,$BY$30:$BY$44)+SUMIF($CK$30:$CK$44,E61,$CM$30:$CM$44)</f>
        <v>2</v>
      </c>
      <c r="J61" s="202">
        <f>SUMIF($O$30:$O$85,E61,$S$30:$S$85)+SUMIF($AD$30:$AD$85,E61,$AI$30:$AI$85)+SUMIF($AT$30:$AT$85,E61,$AX$30:$AX$85)+SUMIF($BI$30:$BI$85,E61,$BL$30:$BL$85)+SUMIF($BW$30:$BW$85,E61,$BZ$30:$BZ$85)+SUMIF($CK$30:$CK$85,E61,$CN$30:$CN$85)</f>
        <v>0</v>
      </c>
      <c r="K61" s="203">
        <f>SUMIF($O$30:$O$85,E61,$T$30:$T$85)+SUMIF($AD$30:$AD$85,E61,$AJ$30:$AJ$85)+SUMIF($AT$30:$AT$85,E61,$AY$30:$AY$85)+SUMIF($BI$30:$BI$85,E61,$BM$30:$BM$85)+SUMIF($BW$30:$BW$85,E61,$CA$30:$CA$85)+SUMIF($CK$30:$CK$85,E61,$CO$30:$CO$85)</f>
        <v>0</v>
      </c>
      <c r="L61" s="204">
        <f>SUMIF($O$30:$O$85,E61,$U$30:$U$85)+SUMIF($AD$30:$AD$85,E61,$AK$30:$AK$85)+SUMIF($AT$30:$AT$85,E61,$AZ$30:$AZ$85)+SUMIF($BI$30:$BI$85,E61,$BN$30:$BN$85)+SUMIF($BW$30:$BW$85,E61,$CB$30:$CB$85)+SUMIF($CK$30:$CK$85,E61,$CP$30:$CP$85)</f>
        <v>0</v>
      </c>
      <c r="M61" s="60"/>
      <c r="N61" s="135" t="str">
        <f t="shared" si="22"/>
        <v/>
      </c>
      <c r="O61" s="63"/>
      <c r="P61" s="231"/>
      <c r="Q61" s="64"/>
      <c r="R61" s="45" t="str">
        <f t="shared" si="100"/>
        <v/>
      </c>
      <c r="S61" s="87"/>
      <c r="T61" s="190" t="str">
        <f>IF(ISNUMBER(N61)=FALSE,"",SUM(V61:$V$74))</f>
        <v/>
      </c>
      <c r="U61" s="95"/>
      <c r="V61" s="98" t="str">
        <f t="shared" si="23"/>
        <v/>
      </c>
      <c r="W61" s="128" t="str">
        <f t="shared" si="84"/>
        <v/>
      </c>
      <c r="X61" s="130" t="str">
        <f t="shared" si="85"/>
        <v/>
      </c>
      <c r="Y61" s="86">
        <f t="shared" si="56"/>
        <v>0</v>
      </c>
      <c r="Z61" s="90">
        <f t="shared" si="57"/>
        <v>0</v>
      </c>
      <c r="AA61" s="94">
        <f t="shared" si="58"/>
        <v>0</v>
      </c>
      <c r="AB61" s="34"/>
      <c r="AC61" s="143" t="str">
        <f t="shared" si="24"/>
        <v/>
      </c>
      <c r="AD61" s="15"/>
      <c r="AE61" s="41"/>
      <c r="AF61" s="15"/>
      <c r="AG61" s="15"/>
      <c r="AH61" s="42" t="str">
        <f t="shared" si="93"/>
        <v/>
      </c>
      <c r="AI61" s="87"/>
      <c r="AJ61" s="190" t="str">
        <f>IF(ISNUMBER(AC61)=FALSE,"",SUM(AL61:AL$74))</f>
        <v/>
      </c>
      <c r="AK61" s="95"/>
      <c r="AL61" s="98" t="str">
        <f t="shared" si="25"/>
        <v/>
      </c>
      <c r="AM61" s="129" t="str">
        <f t="shared" si="95"/>
        <v/>
      </c>
      <c r="AN61" s="131" t="str">
        <f t="shared" si="96"/>
        <v/>
      </c>
      <c r="AO61" s="86">
        <f t="shared" si="97"/>
        <v>0</v>
      </c>
      <c r="AP61" s="90">
        <f t="shared" si="98"/>
        <v>0</v>
      </c>
      <c r="AQ61" s="94">
        <f t="shared" si="99"/>
        <v>0</v>
      </c>
      <c r="AR61" s="34"/>
      <c r="AS61" s="148">
        <f t="shared" si="31"/>
        <v>32</v>
      </c>
      <c r="AT61" s="63" t="s">
        <v>97</v>
      </c>
      <c r="AU61" s="63">
        <v>358</v>
      </c>
      <c r="AV61" s="64">
        <v>1.7715277777777778</v>
      </c>
      <c r="AW61" s="45">
        <f t="shared" si="87"/>
        <v>8</v>
      </c>
      <c r="AX61" s="87"/>
      <c r="AY61" s="91">
        <f>IF(ISNUMBER(AS61)=FALSE,"",SUM(BA61:BA$74))</f>
        <v>8</v>
      </c>
      <c r="AZ61" s="95"/>
      <c r="BA61" s="98">
        <f t="shared" si="32"/>
        <v>1</v>
      </c>
      <c r="BB61" s="128">
        <f t="shared" si="101"/>
        <v>48</v>
      </c>
      <c r="BC61" s="173">
        <f t="shared" si="94"/>
        <v>8</v>
      </c>
      <c r="BD61" s="86">
        <f t="shared" si="64"/>
        <v>0</v>
      </c>
      <c r="BE61" s="90">
        <f t="shared" si="65"/>
        <v>8</v>
      </c>
      <c r="BF61" s="94">
        <f t="shared" si="66"/>
        <v>0</v>
      </c>
      <c r="BG61" s="34"/>
      <c r="BH61" s="143" t="str">
        <f t="shared" si="26"/>
        <v/>
      </c>
      <c r="BI61" s="68"/>
      <c r="BJ61" s="41"/>
      <c r="BK61" s="42" t="str">
        <f t="shared" si="88"/>
        <v/>
      </c>
      <c r="BL61" s="87"/>
      <c r="BM61" s="190" t="str">
        <f>IF(ISNUMBER(BH61)=FALSE,"",SUM(BO61:BO$74))</f>
        <v/>
      </c>
      <c r="BN61" s="95"/>
      <c r="BO61" s="98" t="str">
        <f t="shared" si="27"/>
        <v/>
      </c>
      <c r="BP61" s="129" t="str">
        <f t="shared" si="91"/>
        <v/>
      </c>
      <c r="BQ61" s="131" t="str">
        <f t="shared" si="92"/>
        <v/>
      </c>
      <c r="BR61" s="86">
        <f t="shared" si="69"/>
        <v>0</v>
      </c>
      <c r="BS61" s="90">
        <f t="shared" si="70"/>
        <v>0</v>
      </c>
      <c r="BT61" s="94">
        <f t="shared" si="71"/>
        <v>0</v>
      </c>
      <c r="BU61" s="34"/>
      <c r="BV61" s="148" t="str">
        <f t="shared" si="40"/>
        <v/>
      </c>
      <c r="BW61" s="63"/>
      <c r="BX61" s="65"/>
      <c r="BY61" s="45" t="str">
        <f t="shared" si="89"/>
        <v/>
      </c>
      <c r="BZ61" s="87"/>
      <c r="CA61" s="190" t="str">
        <f>IF(ISNUMBER(BV61)=FALSE,"",SUM(CC61:CC$74))</f>
        <v/>
      </c>
      <c r="CB61" s="95"/>
      <c r="CC61" s="98" t="str">
        <f t="shared" si="42"/>
        <v/>
      </c>
      <c r="CD61" s="128" t="str">
        <f t="shared" si="82"/>
        <v/>
      </c>
      <c r="CE61" s="130" t="str">
        <f t="shared" si="83"/>
        <v/>
      </c>
      <c r="CF61" s="86">
        <f t="shared" si="72"/>
        <v>0</v>
      </c>
      <c r="CG61" s="90">
        <f t="shared" si="73"/>
        <v>0</v>
      </c>
      <c r="CH61" s="94">
        <f t="shared" si="74"/>
        <v>0</v>
      </c>
      <c r="CI61" s="34"/>
      <c r="CJ61" s="152" t="str">
        <f t="shared" si="34"/>
        <v/>
      </c>
      <c r="CK61" s="68"/>
      <c r="CL61" s="41"/>
      <c r="CM61" s="42" t="str">
        <f t="shared" si="90"/>
        <v/>
      </c>
      <c r="CN61" s="87"/>
      <c r="CO61" s="190" t="str">
        <f>IF(ISNUMBER(CJ61)=FALSE,"",SUM(CQ61:CQ$74))</f>
        <v/>
      </c>
      <c r="CP61" s="95"/>
      <c r="CQ61" s="98" t="str">
        <f t="shared" si="28"/>
        <v/>
      </c>
      <c r="CR61" s="129" t="str">
        <f t="shared" si="75"/>
        <v/>
      </c>
      <c r="CS61" s="131" t="str">
        <f t="shared" si="76"/>
        <v/>
      </c>
      <c r="CT61" s="86">
        <f t="shared" si="77"/>
        <v>0</v>
      </c>
      <c r="CU61" s="90">
        <f t="shared" si="78"/>
        <v>0</v>
      </c>
      <c r="CV61" s="94">
        <f t="shared" si="79"/>
        <v>0</v>
      </c>
      <c r="CW61" s="34"/>
    </row>
    <row r="62" spans="1:101" ht="15" customHeight="1">
      <c r="A62" s="36"/>
      <c r="B62" s="262"/>
      <c r="C62" s="163">
        <v>33</v>
      </c>
      <c r="D62" s="198">
        <f t="shared" ref="D62:D84" si="102">IF(E62="","",C62)</f>
        <v>33</v>
      </c>
      <c r="E62" s="199" t="s">
        <v>29</v>
      </c>
      <c r="F62" s="200">
        <v>1976</v>
      </c>
      <c r="G62" s="200">
        <f>SUMIF($O$30:$O$85,E62,$V$30:$V$85)+SUMIF($AD$30:$AD$85,E62,$AL$30:$AL$85)+SUMIF($AT$30:$AT$85,E62,$BA$30:$BA$85)+SUMIF($BI$30:$BI$85,E62,$BO$30:$BO$85)+SUMIF($BW$30:$BW$85,E62,$CC$30:$CC$85)+SUMIF($CK$30:$CK$85,E62,$CQ$30:$CQ$85)</f>
        <v>3</v>
      </c>
      <c r="H62" s="200"/>
      <c r="I62" s="163">
        <f>SUMIF($O$30:$O$44,E62,$R$30:$R$44)+SUMIF($AD$30:$AD$44,E62,$AH$30:$AH$44)+SUMIF($AT$30:$AT$44,E62,$AW$30:$AW$44)+SUMIF($BI$30:$BI$44,E62,$BK$30:$BK$44)+SUMIF($BW$30:$BW$44,E62,$BY$30:$BY$44)+SUMIF($CK$30:$CK$44,E62,$CM$30:$CM$44)</f>
        <v>1</v>
      </c>
      <c r="J62" s="202">
        <f>SUMIF($O$30:$O$85,E62,$S$30:$S$85)+SUMIF($AD$30:$AD$85,E62,$AI$30:$AI$85)+SUMIF($AT$30:$AT$85,E62,$AX$30:$AX$85)+SUMIF($BI$30:$BI$85,E62,$BL$30:$BL$85)+SUMIF($BW$30:$BW$85,E62,$BZ$30:$BZ$85)+SUMIF($CK$30:$CK$85,E62,$CN$30:$CN$85)</f>
        <v>10</v>
      </c>
      <c r="K62" s="203">
        <f>SUMIF($O$30:$O$85,E62,$T$30:$T$85)+SUMIF($AD$30:$AD$85,E62,$AJ$30:$AJ$85)+SUMIF($AT$30:$AT$85,E62,$AY$30:$AY$85)+SUMIF($BI$30:$BI$85,E62,$BM$30:$BM$85)+SUMIF($BW$30:$BW$85,E62,$CA$30:$CA$85)+SUMIF($CK$30:$CK$85,E62,$CO$30:$CO$85)</f>
        <v>0</v>
      </c>
      <c r="L62" s="204">
        <f>SUMIF($O$30:$O$85,E62,$U$30:$U$85)+SUMIF($AD$30:$AD$85,E62,$AK$30:$AK$85)+SUMIF($AT$30:$AT$85,E62,$AZ$30:$AZ$85)+SUMIF($BI$30:$BI$85,E62,$BN$30:$BN$85)+SUMIF($BW$30:$BW$85,E62,$CB$30:$CB$85)+SUMIF($CK$30:$CK$85,E62,$CP$30:$CP$85)</f>
        <v>0</v>
      </c>
      <c r="M62" s="60"/>
      <c r="N62" s="135" t="str">
        <f t="shared" si="22"/>
        <v/>
      </c>
      <c r="O62" s="63"/>
      <c r="P62" s="231"/>
      <c r="Q62" s="64"/>
      <c r="R62" s="45" t="str">
        <f t="shared" si="100"/>
        <v/>
      </c>
      <c r="S62" s="87"/>
      <c r="T62" s="190" t="str">
        <f>IF(ISNUMBER(N62)=FALSE,"",SUM(V62:$V$74))</f>
        <v/>
      </c>
      <c r="U62" s="95"/>
      <c r="V62" s="98" t="str">
        <f t="shared" si="23"/>
        <v/>
      </c>
      <c r="W62" s="128" t="str">
        <f t="shared" si="84"/>
        <v/>
      </c>
      <c r="X62" s="130" t="str">
        <f t="shared" si="85"/>
        <v/>
      </c>
      <c r="Y62" s="86">
        <f t="shared" ref="Y62:Y85" si="103">SUMIF($O$30:$O$85,O62,$S$30:$S$85)</f>
        <v>0</v>
      </c>
      <c r="Z62" s="90">
        <f t="shared" ref="Z62:Z85" si="104">SUMIF($O$30:$O$85,O62,$T$30:$T$85)</f>
        <v>0</v>
      </c>
      <c r="AA62" s="94">
        <f t="shared" ref="AA62:AA85" si="105">SUMIF($O$30:$O$85,O62,$U$30:$U$85)</f>
        <v>0</v>
      </c>
      <c r="AB62" s="34"/>
      <c r="AC62" s="143" t="str">
        <f t="shared" si="24"/>
        <v/>
      </c>
      <c r="AD62" s="15"/>
      <c r="AE62" s="41"/>
      <c r="AF62" s="15"/>
      <c r="AG62" s="15"/>
      <c r="AH62" s="42" t="str">
        <f t="shared" si="93"/>
        <v/>
      </c>
      <c r="AI62" s="87"/>
      <c r="AJ62" s="190" t="str">
        <f>IF(ISNUMBER(AC62)=FALSE,"",SUM(AL62:AL$74))</f>
        <v/>
      </c>
      <c r="AK62" s="95"/>
      <c r="AL62" s="98" t="str">
        <f t="shared" si="25"/>
        <v/>
      </c>
      <c r="AM62" s="129" t="str">
        <f t="shared" si="95"/>
        <v/>
      </c>
      <c r="AN62" s="131" t="str">
        <f t="shared" si="96"/>
        <v/>
      </c>
      <c r="AO62" s="86">
        <f t="shared" si="97"/>
        <v>0</v>
      </c>
      <c r="AP62" s="90">
        <f t="shared" si="98"/>
        <v>0</v>
      </c>
      <c r="AQ62" s="94">
        <f t="shared" si="99"/>
        <v>0</v>
      </c>
      <c r="AR62" s="34"/>
      <c r="AS62" s="148">
        <f t="shared" si="31"/>
        <v>33</v>
      </c>
      <c r="AT62" s="63" t="s">
        <v>98</v>
      </c>
      <c r="AU62" s="63">
        <v>363</v>
      </c>
      <c r="AV62" s="64">
        <v>1.7986111111111112</v>
      </c>
      <c r="AW62" s="45">
        <f t="shared" si="87"/>
        <v>7</v>
      </c>
      <c r="AX62" s="87"/>
      <c r="AY62" s="190">
        <f>IF(ISNUMBER(AS62)=FALSE,"",SUM(BA62:BA$74))</f>
        <v>7</v>
      </c>
      <c r="AZ62" s="95"/>
      <c r="BA62" s="98">
        <f t="shared" si="32"/>
        <v>1</v>
      </c>
      <c r="BB62" s="128">
        <f t="shared" si="101"/>
        <v>49</v>
      </c>
      <c r="BC62" s="173">
        <f t="shared" si="94"/>
        <v>7</v>
      </c>
      <c r="BD62" s="86">
        <f t="shared" ref="BD62:BD85" si="106">SUMIF($O$30:$O$85,AT62,$S$30:$S$85)+SUMIF($AD$30:$AD$85,AT62,$AI$30:$AI$85)+SUMIF($AT$30:$AT$85,AT62,$AX$30:$AX$85)</f>
        <v>0</v>
      </c>
      <c r="BE62" s="90">
        <f t="shared" ref="BE62:BE85" si="107">SUMIF($O$30:$O$85,AT62,$T$30:$T$85)+SUMIF($AD$30:$AD$85,AT62,$AJ$30:$AJ$85)+SUMIF($AT$30:$AT$85,AT62,$AY$30:$AY$85)</f>
        <v>7</v>
      </c>
      <c r="BF62" s="94">
        <f t="shared" ref="BF62:BF85" si="108">SUMIF($O$30:$O$85,AT62,$U$30:$U$85)+SUMIF($AD$30:$AD$85,AT62,$AK$30:$AK$85)+SUMIF($AT$30:$AT$85,AT62,$AZ$30:$AZ$85)</f>
        <v>0</v>
      </c>
      <c r="BG62" s="34"/>
      <c r="BH62" s="143" t="str">
        <f t="shared" si="26"/>
        <v/>
      </c>
      <c r="BI62" s="68"/>
      <c r="BJ62" s="41"/>
      <c r="BK62" s="42" t="str">
        <f t="shared" si="88"/>
        <v/>
      </c>
      <c r="BL62" s="87"/>
      <c r="BM62" s="190" t="str">
        <f>IF(ISNUMBER(BH62)=FALSE,"",SUM(BO62:BO$74))</f>
        <v/>
      </c>
      <c r="BN62" s="95"/>
      <c r="BO62" s="98" t="str">
        <f t="shared" si="27"/>
        <v/>
      </c>
      <c r="BP62" s="129" t="str">
        <f t="shared" si="91"/>
        <v/>
      </c>
      <c r="BQ62" s="131" t="str">
        <f t="shared" si="92"/>
        <v/>
      </c>
      <c r="BR62" s="86">
        <f t="shared" ref="BR62:BR85" si="109">SUMIF($O$30:$O$85,BI62,$S$30:$S$85)+SUMIF($AD$30:$AD$85,BI62,$AI$30:$AI$85)+SUMIF($AT$30:$AT$85,BI62,$AX$30:$AX$85)+SUMIF($BI$30:$BI$85,BI62,$BL$30:$BL$85)</f>
        <v>0</v>
      </c>
      <c r="BS62" s="90">
        <f t="shared" ref="BS62:BS85" si="110">SUMIF($O$30:$O$85,BI62,$T$30:$T$85)+SUMIF($AD$30:$AD$85,BI62,$AJ$30:$AJ$85)+SUMIF($AT$30:$AT$85,BI62,$AY$30:$AY$85)+SUMIF($BI$30:$BI$85,BI62,$BM$30:$BM$85)</f>
        <v>0</v>
      </c>
      <c r="BT62" s="94">
        <f t="shared" ref="BT62:BT85" si="111">SUMIF($O$30:$O$85,BI62,$U$30:$U$85)+SUMIF($AD$30:$AD$85,BI62,$AK$30:$AK$85)+SUMIF($AT$30:$AT$85,BI62,$AZ$30:$AZ$85)+SUMIF($BI$30:$BI$85,BI62,$BN$30:$BN$85)</f>
        <v>0</v>
      </c>
      <c r="BU62" s="34"/>
      <c r="BV62" s="148" t="str">
        <f t="shared" si="40"/>
        <v/>
      </c>
      <c r="BW62" s="63"/>
      <c r="BX62" s="65"/>
      <c r="BY62" s="45" t="str">
        <f t="shared" si="89"/>
        <v/>
      </c>
      <c r="BZ62" s="87"/>
      <c r="CA62" s="190" t="str">
        <f>IF(ISNUMBER(BV62)=FALSE,"",SUM(CC62:CC$74))</f>
        <v/>
      </c>
      <c r="CB62" s="95"/>
      <c r="CC62" s="98" t="str">
        <f t="shared" si="42"/>
        <v/>
      </c>
      <c r="CD62" s="128" t="str">
        <f t="shared" ref="CD62:CD85" si="112">IF(ISNUMBER(BV62)=FALSE,"",SUMIF($E$30:$E$85,BW62,$D$30:$D$85))</f>
        <v/>
      </c>
      <c r="CE62" s="130" t="str">
        <f t="shared" ref="CE62:CE85" si="113">IF(ISNUMBER(BV62)=FALSE,"",SUMIF($E$30:$E$85,BW62,$I$30:$I$85))</f>
        <v/>
      </c>
      <c r="CF62" s="86">
        <f t="shared" ref="CF62:CF85" si="114">SUMIF($O$30:$O$85,BW62,$S$30:$S$85)+SUMIF($AD$30:$AD$85,BW62,$AI$30:$AI$85)+SUMIF($AT$30:$AT$85,BW62,$AX$30:$AX$85)+SUMIF($BI$30:$BI$85,BW62,$BL$30:$BL$85)+SUMIF($BW$30:$BW$85,BW62,$BZ$30:$BZ$85)</f>
        <v>0</v>
      </c>
      <c r="CG62" s="90">
        <f t="shared" ref="CG62:CG85" si="115">SUMIF($O$30:$O$85,BW62,$T$30:$T$85)+SUMIF($AD$30:$AD$85,BW62,$AJ$30:$AJ$85)+SUMIF($AT$30:$AT$85,BW62,$AY$30:$AY$85)+SUMIF($BI$30:$BI$85,BW62,$BM$30:$BM$85)+SUMIF($BW$30:$BW$85,BW62,$CA$30:$CA$85)</f>
        <v>0</v>
      </c>
      <c r="CH62" s="94">
        <f t="shared" ref="CH62:CH85" si="116">SUMIF($O$30:$O$85,BW62,$U$30:$U$85)+SUMIF($AD$30:$AD$85,BW62,$AK$30:$AK$85)+SUMIF($AT$30:$AT$85,BW62,$AZ$30:$AZ$85)+SUMIF($BI$30:$BI$85,BW62,$BN$30:$BN$85)+SUMIF($BW$30:$BW$85,BW62,$CB$30:$CB$85)</f>
        <v>0</v>
      </c>
      <c r="CI62" s="34"/>
      <c r="CJ62" s="152" t="str">
        <f t="shared" si="34"/>
        <v/>
      </c>
      <c r="CK62" s="68"/>
      <c r="CL62" s="41"/>
      <c r="CM62" s="42" t="str">
        <f t="shared" si="90"/>
        <v/>
      </c>
      <c r="CN62" s="87"/>
      <c r="CO62" s="190" t="str">
        <f>IF(ISNUMBER(CJ62)=FALSE,"",SUM(CQ62:CQ$74))</f>
        <v/>
      </c>
      <c r="CP62" s="95"/>
      <c r="CQ62" s="98" t="str">
        <f t="shared" si="28"/>
        <v/>
      </c>
      <c r="CR62" s="129" t="str">
        <f t="shared" ref="CR62:CR85" si="117">IF(ISNUMBER(CJ62)=FALSE,"",SUMIF($E$30:$E$85,CK62,$D$30:$D$85))</f>
        <v/>
      </c>
      <c r="CS62" s="131" t="str">
        <f t="shared" ref="CS62:CS85" si="118">IF(ISNUMBER(CJ62)=FALSE,"",SUMIF($E$30:$E$85,CK62,$I$30:$I$85))</f>
        <v/>
      </c>
      <c r="CT62" s="86">
        <f t="shared" ref="CT62:CT85" si="119">SUMIF($O$30:$O$85,CK62,$S$30:$S$85)+SUMIF($AD$30:$AD$85,CK62,$AI$30:$AI$85)+SUMIF($AT$30:$AT$85,CK62,$AX$30:$AX$85)+SUMIF($BI$30:$BI$85,CK62,$BL$30:$BL$85)+SUMIF($BW$30:$BW$85,CK62,$BZ$30:$BZ$85)+SUMIF($CK$30:$CK$85,CK62,$CN$30:$CN$85)</f>
        <v>0</v>
      </c>
      <c r="CU62" s="90">
        <f t="shared" ref="CU62:CU85" si="120">SUMIF($O$30:$O$85,CK62,$T$30:$T$85)+SUMIF($AD$30:$AD$85,CK62,$AJ$30:$AJ$85)+SUMIF($AT$30:$AT$85,CK62,$AY$30:$AY$85)+SUMIF($BI$30:$BI$85,CK62,$BM$30:$BM$85)+SUMIF($BW$30:$BW$85,CK62,$CA$30:$CA$85)+SUMIF($CK$30:$CK$85,CK62,$CO$30:$CO$85)</f>
        <v>0</v>
      </c>
      <c r="CV62" s="94">
        <f t="shared" ref="CV62:CV85" si="121">SUMIF($O$30:$O$85,CK62,$U$30:$U$85)+SUMIF($AD$30:$AD$85,CK62,$AK$30:$AK$85)+SUMIF($AT$30:$AT$85,CK62,$AZ$30:$AZ$85)+SUMIF($BI$30:$BI$85,CK62,$BN$30:$BN$85)+SUMIF($BW$30:$BW$85,CK62,$CB$30:$CB$85)+SUMIF($CK$30:$CK$85,CK62,$CP$30:$CP$85)</f>
        <v>0</v>
      </c>
      <c r="CW62" s="34"/>
    </row>
    <row r="63" spans="1:101" ht="15" customHeight="1">
      <c r="A63" s="36"/>
      <c r="B63" s="262"/>
      <c r="C63" s="163">
        <v>34</v>
      </c>
      <c r="D63" s="198">
        <f t="shared" si="102"/>
        <v>34</v>
      </c>
      <c r="E63" s="199" t="s">
        <v>127</v>
      </c>
      <c r="F63" s="200">
        <v>1975</v>
      </c>
      <c r="G63" s="200">
        <f>SUMIF($O$30:$O$85,E63,$V$30:$V$85)+SUMIF($AD$30:$AD$85,E63,$AL$30:$AL$85)+SUMIF($AT$30:$AT$85,E63,$BA$30:$BA$85)+SUMIF($BI$30:$BI$85,E63,$BO$30:$BO$85)+SUMIF($BW$30:$BW$85,E63,$CC$30:$CC$85)+SUMIF($CK$30:$CK$85,E63,$CQ$30:$CQ$85)</f>
        <v>1</v>
      </c>
      <c r="H63" s="200"/>
      <c r="I63" s="163">
        <f>SUMIF($O$30:$O$44,E63,$R$30:$R$44)+SUMIF($AD$30:$AD$44,E63,$AH$30:$AH$44)+SUMIF($AT$30:$AT$44,E63,$AW$30:$AW$44)+SUMIF($BI$30:$BI$44,E63,$BK$30:$BK$44)+SUMIF($BW$30:$BW$44,E63,$BY$30:$BY$44)+SUMIF($CK$30:$CK$44,E63,$CM$30:$CM$44)</f>
        <v>1</v>
      </c>
      <c r="J63" s="202">
        <f>SUMIF($O$30:$O$85,E63,$S$30:$S$85)+SUMIF($AD$30:$AD$85,E63,$AI$30:$AI$85)+SUMIF($AT$30:$AT$85,E63,$AX$30:$AX$85)+SUMIF($BI$30:$BI$85,E63,$BL$30:$BL$85)+SUMIF($BW$30:$BW$85,E63,$BZ$30:$BZ$85)+SUMIF($CK$30:$CK$85,E63,$CN$30:$CN$85)</f>
        <v>0</v>
      </c>
      <c r="K63" s="203">
        <f>SUMIF($O$30:$O$85,E63,$T$30:$T$85)+SUMIF($AD$30:$AD$85,E63,$AJ$30:$AJ$85)+SUMIF($AT$30:$AT$85,E63,$AY$30:$AY$85)+SUMIF($BI$30:$BI$85,E63,$BM$30:$BM$85)+SUMIF($BW$30:$BW$85,E63,$CA$30:$CA$85)+SUMIF($CK$30:$CK$85,E63,$CO$30:$CO$85)</f>
        <v>0</v>
      </c>
      <c r="L63" s="204">
        <f>SUMIF($O$30:$O$85,E63,$U$30:$U$85)+SUMIF($AD$30:$AD$85,E63,$AK$30:$AK$85)+SUMIF($AT$30:$AT$85,E63,$AZ$30:$AZ$85)+SUMIF($BI$30:$BI$85,E63,$BN$30:$BN$85)+SUMIF($BW$30:$BW$85,E63,$CB$30:$CB$85)+SUMIF($CK$30:$CK$85,E63,$CP$30:$CP$85)</f>
        <v>0</v>
      </c>
      <c r="M63" s="60"/>
      <c r="N63" s="135" t="str">
        <f t="shared" si="22"/>
        <v/>
      </c>
      <c r="O63" s="63"/>
      <c r="P63" s="231"/>
      <c r="Q63" s="64"/>
      <c r="R63" s="45" t="str">
        <f t="shared" si="100"/>
        <v/>
      </c>
      <c r="S63" s="87"/>
      <c r="T63" s="190" t="str">
        <f>IF(ISNUMBER(N63)=FALSE,"",SUM(V63:$V$74))</f>
        <v/>
      </c>
      <c r="U63" s="95"/>
      <c r="V63" s="98" t="str">
        <f t="shared" si="23"/>
        <v/>
      </c>
      <c r="W63" s="128" t="str">
        <f t="shared" si="84"/>
        <v/>
      </c>
      <c r="X63" s="130" t="str">
        <f t="shared" si="85"/>
        <v/>
      </c>
      <c r="Y63" s="86">
        <f t="shared" si="103"/>
        <v>0</v>
      </c>
      <c r="Z63" s="90">
        <f t="shared" si="104"/>
        <v>0</v>
      </c>
      <c r="AA63" s="94">
        <f t="shared" si="105"/>
        <v>0</v>
      </c>
      <c r="AB63" s="34"/>
      <c r="AC63" s="143" t="str">
        <f t="shared" si="24"/>
        <v/>
      </c>
      <c r="AD63" s="15"/>
      <c r="AE63" s="41"/>
      <c r="AF63" s="41"/>
      <c r="AG63" s="41"/>
      <c r="AH63" s="42" t="str">
        <f t="shared" si="93"/>
        <v/>
      </c>
      <c r="AI63" s="87"/>
      <c r="AJ63" s="190" t="str">
        <f>IF(ISNUMBER(AC63)=FALSE,"",SUM(AL63:AL$74))</f>
        <v/>
      </c>
      <c r="AK63" s="95"/>
      <c r="AL63" s="98" t="str">
        <f t="shared" si="25"/>
        <v/>
      </c>
      <c r="AM63" s="129" t="str">
        <f t="shared" si="95"/>
        <v/>
      </c>
      <c r="AN63" s="131" t="str">
        <f t="shared" si="96"/>
        <v/>
      </c>
      <c r="AO63" s="86">
        <f t="shared" si="97"/>
        <v>0</v>
      </c>
      <c r="AP63" s="90">
        <f t="shared" si="98"/>
        <v>0</v>
      </c>
      <c r="AQ63" s="94">
        <f t="shared" si="99"/>
        <v>0</v>
      </c>
      <c r="AR63" s="34"/>
      <c r="AS63" s="148">
        <f t="shared" si="31"/>
        <v>34</v>
      </c>
      <c r="AT63" s="63" t="s">
        <v>99</v>
      </c>
      <c r="AU63" s="63">
        <v>361</v>
      </c>
      <c r="AV63" s="64">
        <v>1.8187500000000001</v>
      </c>
      <c r="AW63" s="45">
        <f t="shared" si="87"/>
        <v>6</v>
      </c>
      <c r="AX63" s="87"/>
      <c r="AY63" s="190">
        <f>IF(ISNUMBER(AS63)=FALSE,"",SUM(BA63:BA$74))</f>
        <v>6</v>
      </c>
      <c r="AZ63" s="95"/>
      <c r="BA63" s="98">
        <f t="shared" si="32"/>
        <v>1</v>
      </c>
      <c r="BB63" s="128">
        <f t="shared" si="101"/>
        <v>50</v>
      </c>
      <c r="BC63" s="173">
        <f t="shared" si="94"/>
        <v>6</v>
      </c>
      <c r="BD63" s="86">
        <f t="shared" si="106"/>
        <v>0</v>
      </c>
      <c r="BE63" s="90">
        <f t="shared" si="107"/>
        <v>6</v>
      </c>
      <c r="BF63" s="94">
        <f t="shared" si="108"/>
        <v>0</v>
      </c>
      <c r="BG63" s="34"/>
      <c r="BH63" s="143" t="str">
        <f t="shared" si="26"/>
        <v/>
      </c>
      <c r="BI63" s="68"/>
      <c r="BJ63" s="41"/>
      <c r="BK63" s="42" t="str">
        <f t="shared" si="88"/>
        <v/>
      </c>
      <c r="BL63" s="87"/>
      <c r="BM63" s="190" t="str">
        <f>IF(ISNUMBER(BH63)=FALSE,"",SUM(BO63:BO$74))</f>
        <v/>
      </c>
      <c r="BN63" s="95"/>
      <c r="BO63" s="98" t="str">
        <f t="shared" si="27"/>
        <v/>
      </c>
      <c r="BP63" s="129" t="str">
        <f t="shared" si="91"/>
        <v/>
      </c>
      <c r="BQ63" s="131" t="str">
        <f t="shared" si="92"/>
        <v/>
      </c>
      <c r="BR63" s="86">
        <f t="shared" si="109"/>
        <v>0</v>
      </c>
      <c r="BS63" s="90">
        <f t="shared" si="110"/>
        <v>0</v>
      </c>
      <c r="BT63" s="94">
        <f t="shared" si="111"/>
        <v>0</v>
      </c>
      <c r="BU63" s="34"/>
      <c r="BV63" s="148" t="str">
        <f t="shared" si="40"/>
        <v/>
      </c>
      <c r="BW63" s="63"/>
      <c r="BX63" s="65"/>
      <c r="BY63" s="45" t="str">
        <f t="shared" si="89"/>
        <v/>
      </c>
      <c r="BZ63" s="87"/>
      <c r="CA63" s="190" t="str">
        <f>IF(ISNUMBER(BV63)=FALSE,"",SUM(CC63:CC$74))</f>
        <v/>
      </c>
      <c r="CB63" s="95"/>
      <c r="CC63" s="98" t="str">
        <f t="shared" si="42"/>
        <v/>
      </c>
      <c r="CD63" s="128" t="str">
        <f t="shared" si="112"/>
        <v/>
      </c>
      <c r="CE63" s="130" t="str">
        <f t="shared" si="113"/>
        <v/>
      </c>
      <c r="CF63" s="86">
        <f t="shared" si="114"/>
        <v>0</v>
      </c>
      <c r="CG63" s="90">
        <f t="shared" si="115"/>
        <v>0</v>
      </c>
      <c r="CH63" s="94">
        <f t="shared" si="116"/>
        <v>0</v>
      </c>
      <c r="CI63" s="34"/>
      <c r="CJ63" s="152" t="str">
        <f t="shared" si="34"/>
        <v/>
      </c>
      <c r="CK63" s="68"/>
      <c r="CL63" s="41"/>
      <c r="CM63" s="42" t="str">
        <f t="shared" si="90"/>
        <v/>
      </c>
      <c r="CN63" s="87"/>
      <c r="CO63" s="190" t="str">
        <f>IF(ISNUMBER(CJ63)=FALSE,"",SUM(CQ63:CQ$74))</f>
        <v/>
      </c>
      <c r="CP63" s="95"/>
      <c r="CQ63" s="98" t="str">
        <f t="shared" si="28"/>
        <v/>
      </c>
      <c r="CR63" s="129" t="str">
        <f t="shared" si="117"/>
        <v/>
      </c>
      <c r="CS63" s="131" t="str">
        <f t="shared" si="118"/>
        <v/>
      </c>
      <c r="CT63" s="86">
        <f t="shared" si="119"/>
        <v>0</v>
      </c>
      <c r="CU63" s="90">
        <f t="shared" si="120"/>
        <v>0</v>
      </c>
      <c r="CV63" s="94">
        <f t="shared" si="121"/>
        <v>0</v>
      </c>
      <c r="CW63" s="34"/>
    </row>
    <row r="64" spans="1:101" ht="15" customHeight="1">
      <c r="A64" s="36"/>
      <c r="B64" s="262"/>
      <c r="C64" s="163">
        <v>35</v>
      </c>
      <c r="D64" s="198">
        <f t="shared" si="102"/>
        <v>35</v>
      </c>
      <c r="E64" s="199" t="s">
        <v>84</v>
      </c>
      <c r="F64" s="200">
        <v>1973</v>
      </c>
      <c r="G64" s="200">
        <f>SUMIF($O$30:$O$85,E64,$V$30:$V$85)+SUMIF($AD$30:$AD$85,E64,$AL$30:$AL$85)+SUMIF($AT$30:$AT$85,E64,$BA$30:$BA$85)+SUMIF($BI$30:$BI$85,E64,$BO$30:$BO$85)+SUMIF($BW$30:$BW$85,E64,$CC$30:$CC$85)+SUMIF($CK$30:$CK$85,E64,$CQ$30:$CQ$85)</f>
        <v>1</v>
      </c>
      <c r="H64" s="200"/>
      <c r="I64" s="163">
        <f>SUMIF($O$30:$O$44,E64,$R$30:$R$44)+SUMIF($AD$30:$AD$44,E64,$AH$30:$AH$44)+SUMIF($AT$30:$AT$44,E64,$AW$30:$AW$44)+SUMIF($BI$30:$BI$44,E64,$BK$30:$BK$44)+SUMIF($BW$30:$BW$44,E64,$BY$30:$BY$44)+SUMIF($CK$30:$CK$44,E64,$CM$30:$CM$44)</f>
        <v>0</v>
      </c>
      <c r="J64" s="202">
        <f>SUMIF($O$30:$O$85,E64,$S$30:$S$85)+SUMIF($AD$30:$AD$85,E64,$AI$30:$AI$85)+SUMIF($AT$30:$AT$85,E64,$AX$30:$AX$85)+SUMIF($BI$30:$BI$85,E64,$BL$30:$BL$85)+SUMIF($BW$30:$BW$85,E64,$BZ$30:$BZ$85)+SUMIF($CK$30:$CK$85,E64,$CN$30:$CN$85)</f>
        <v>15</v>
      </c>
      <c r="K64" s="203">
        <f>SUMIF($O$30:$O$85,E64,$T$30:$T$85)+SUMIF($AD$30:$AD$85,E64,$AJ$30:$AJ$85)+SUMIF($AT$30:$AT$85,E64,$AY$30:$AY$85)+SUMIF($BI$30:$BI$85,E64,$BM$30:$BM$85)+SUMIF($BW$30:$BW$85,E64,$CA$30:$CA$85)+SUMIF($CK$30:$CK$85,E64,$CO$30:$CO$85)</f>
        <v>0</v>
      </c>
      <c r="L64" s="204">
        <f>SUMIF($O$30:$O$85,E64,$U$30:$U$85)+SUMIF($AD$30:$AD$85,E64,$AK$30:$AK$85)+SUMIF($AT$30:$AT$85,E64,$AZ$30:$AZ$85)+SUMIF($BI$30:$BI$85,E64,$BN$30:$BN$85)+SUMIF($BW$30:$BW$85,E64,$CB$30:$CB$85)+SUMIF($CK$30:$CK$85,E64,$CP$30:$CP$85)</f>
        <v>0</v>
      </c>
      <c r="M64" s="60"/>
      <c r="N64" s="135" t="str">
        <f t="shared" si="22"/>
        <v/>
      </c>
      <c r="O64" s="63"/>
      <c r="P64" s="231"/>
      <c r="Q64" s="64"/>
      <c r="R64" s="45" t="str">
        <f t="shared" si="100"/>
        <v/>
      </c>
      <c r="S64" s="87"/>
      <c r="T64" s="190" t="str">
        <f>IF(ISNUMBER(N64)=FALSE,"",SUM(V64:$V$74))</f>
        <v/>
      </c>
      <c r="U64" s="95"/>
      <c r="V64" s="98" t="str">
        <f t="shared" si="23"/>
        <v/>
      </c>
      <c r="W64" s="128" t="str">
        <f t="shared" si="84"/>
        <v/>
      </c>
      <c r="X64" s="130" t="str">
        <f t="shared" si="85"/>
        <v/>
      </c>
      <c r="Y64" s="86">
        <f t="shared" si="103"/>
        <v>0</v>
      </c>
      <c r="Z64" s="90">
        <f t="shared" si="104"/>
        <v>0</v>
      </c>
      <c r="AA64" s="94">
        <f t="shared" si="105"/>
        <v>0</v>
      </c>
      <c r="AB64" s="34"/>
      <c r="AC64" s="143" t="str">
        <f t="shared" si="24"/>
        <v/>
      </c>
      <c r="AD64" s="15"/>
      <c r="AE64" s="41"/>
      <c r="AF64" s="41"/>
      <c r="AG64" s="41"/>
      <c r="AH64" s="42" t="str">
        <f t="shared" si="93"/>
        <v/>
      </c>
      <c r="AI64" s="87"/>
      <c r="AJ64" s="190" t="str">
        <f>IF(ISNUMBER(AC64)=FALSE,"",SUM(AL64:AL$74))</f>
        <v/>
      </c>
      <c r="AK64" s="95"/>
      <c r="AL64" s="98" t="str">
        <f t="shared" si="25"/>
        <v/>
      </c>
      <c r="AM64" s="129" t="str">
        <f t="shared" si="95"/>
        <v/>
      </c>
      <c r="AN64" s="131" t="str">
        <f t="shared" si="96"/>
        <v/>
      </c>
      <c r="AO64" s="86">
        <f t="shared" si="97"/>
        <v>0</v>
      </c>
      <c r="AP64" s="90">
        <f t="shared" si="98"/>
        <v>0</v>
      </c>
      <c r="AQ64" s="94">
        <f t="shared" si="99"/>
        <v>0</v>
      </c>
      <c r="AR64" s="34"/>
      <c r="AS64" s="148">
        <f t="shared" si="31"/>
        <v>35</v>
      </c>
      <c r="AT64" s="63" t="s">
        <v>32</v>
      </c>
      <c r="AU64" s="63">
        <v>374</v>
      </c>
      <c r="AV64" s="64">
        <v>1.8868055555555556</v>
      </c>
      <c r="AW64" s="45">
        <f t="shared" si="87"/>
        <v>5</v>
      </c>
      <c r="AX64" s="87"/>
      <c r="AY64" s="190">
        <f>IF(ISNUMBER(AS64)=FALSE,"",SUM(BA64:BA$74))</f>
        <v>5</v>
      </c>
      <c r="AZ64" s="95"/>
      <c r="BA64" s="98">
        <f t="shared" si="32"/>
        <v>1</v>
      </c>
      <c r="BB64" s="128">
        <f t="shared" si="101"/>
        <v>51</v>
      </c>
      <c r="BC64" s="173">
        <f t="shared" si="94"/>
        <v>5</v>
      </c>
      <c r="BD64" s="86">
        <f t="shared" si="106"/>
        <v>0</v>
      </c>
      <c r="BE64" s="90">
        <f t="shared" si="107"/>
        <v>5</v>
      </c>
      <c r="BF64" s="94">
        <f t="shared" si="108"/>
        <v>0</v>
      </c>
      <c r="BG64" s="34"/>
      <c r="BH64" s="143" t="str">
        <f t="shared" si="26"/>
        <v/>
      </c>
      <c r="BI64" s="68"/>
      <c r="BJ64" s="41"/>
      <c r="BK64" s="42" t="str">
        <f t="shared" si="88"/>
        <v/>
      </c>
      <c r="BL64" s="87"/>
      <c r="BM64" s="190" t="str">
        <f>IF(ISNUMBER(BH64)=FALSE,"",SUM(BO64:BO$74))</f>
        <v/>
      </c>
      <c r="BN64" s="95"/>
      <c r="BO64" s="98" t="str">
        <f t="shared" si="27"/>
        <v/>
      </c>
      <c r="BP64" s="129" t="str">
        <f t="shared" si="91"/>
        <v/>
      </c>
      <c r="BQ64" s="131" t="str">
        <f t="shared" si="92"/>
        <v/>
      </c>
      <c r="BR64" s="86">
        <f t="shared" si="109"/>
        <v>0</v>
      </c>
      <c r="BS64" s="90">
        <f t="shared" si="110"/>
        <v>0</v>
      </c>
      <c r="BT64" s="94">
        <f t="shared" si="111"/>
        <v>0</v>
      </c>
      <c r="BU64" s="34"/>
      <c r="BV64" s="148" t="str">
        <f t="shared" si="40"/>
        <v/>
      </c>
      <c r="BW64" s="63"/>
      <c r="BX64" s="65"/>
      <c r="BY64" s="45" t="str">
        <f t="shared" si="89"/>
        <v/>
      </c>
      <c r="BZ64" s="87"/>
      <c r="CA64" s="190" t="str">
        <f>IF(ISNUMBER(BV64)=FALSE,"",SUM(CC64:CC$74))</f>
        <v/>
      </c>
      <c r="CB64" s="95"/>
      <c r="CC64" s="98" t="str">
        <f t="shared" si="42"/>
        <v/>
      </c>
      <c r="CD64" s="128" t="str">
        <f t="shared" si="112"/>
        <v/>
      </c>
      <c r="CE64" s="130" t="str">
        <f t="shared" si="113"/>
        <v/>
      </c>
      <c r="CF64" s="86">
        <f t="shared" si="114"/>
        <v>0</v>
      </c>
      <c r="CG64" s="90">
        <f t="shared" si="115"/>
        <v>0</v>
      </c>
      <c r="CH64" s="94">
        <f t="shared" si="116"/>
        <v>0</v>
      </c>
      <c r="CI64" s="34"/>
      <c r="CJ64" s="152" t="str">
        <f t="shared" si="34"/>
        <v/>
      </c>
      <c r="CK64" s="68"/>
      <c r="CL64" s="41"/>
      <c r="CM64" s="42" t="str">
        <f t="shared" si="90"/>
        <v/>
      </c>
      <c r="CN64" s="87"/>
      <c r="CO64" s="190" t="str">
        <f>IF(ISNUMBER(CJ64)=FALSE,"",SUM(CQ64:CQ$74))</f>
        <v/>
      </c>
      <c r="CP64" s="95"/>
      <c r="CQ64" s="98" t="str">
        <f t="shared" si="28"/>
        <v/>
      </c>
      <c r="CR64" s="129" t="str">
        <f t="shared" si="117"/>
        <v/>
      </c>
      <c r="CS64" s="131" t="str">
        <f t="shared" si="118"/>
        <v/>
      </c>
      <c r="CT64" s="86">
        <f t="shared" si="119"/>
        <v>0</v>
      </c>
      <c r="CU64" s="90">
        <f t="shared" si="120"/>
        <v>0</v>
      </c>
      <c r="CV64" s="94">
        <f t="shared" si="121"/>
        <v>0</v>
      </c>
      <c r="CW64" s="34"/>
    </row>
    <row r="65" spans="1:101" ht="15" customHeight="1">
      <c r="A65" s="36"/>
      <c r="B65" s="262"/>
      <c r="C65" s="163">
        <v>36</v>
      </c>
      <c r="D65" s="198">
        <f t="shared" si="102"/>
        <v>36</v>
      </c>
      <c r="E65" s="199" t="s">
        <v>85</v>
      </c>
      <c r="F65" s="200">
        <v>1977</v>
      </c>
      <c r="G65" s="200">
        <f>SUMIF($O$30:$O$85,E65,$V$30:$V$85)+SUMIF($AD$30:$AD$85,E65,$AL$30:$AL$85)+SUMIF($AT$30:$AT$85,E65,$BA$30:$BA$85)+SUMIF($BI$30:$BI$85,E65,$BO$30:$BO$85)+SUMIF($BW$30:$BW$85,E65,$CC$30:$CC$85)+SUMIF($CK$30:$CK$85,E65,$CQ$30:$CQ$85)</f>
        <v>1</v>
      </c>
      <c r="H65" s="200"/>
      <c r="I65" s="163">
        <f>SUMIF($O$30:$O$44,E65,$R$30:$R$44)+SUMIF($AD$30:$AD$44,E65,$AH$30:$AH$44)+SUMIF($AT$30:$AT$44,E65,$AW$30:$AW$44)+SUMIF($BI$30:$BI$44,E65,$BK$30:$BK$44)+SUMIF($BW$30:$BW$44,E65,$BY$30:$BY$44)+SUMIF($CK$30:$CK$44,E65,$CM$30:$CM$44)</f>
        <v>0</v>
      </c>
      <c r="J65" s="202">
        <f>SUMIF($O$30:$O$85,E65,$S$30:$S$85)+SUMIF($AD$30:$AD$85,E65,$AI$30:$AI$85)+SUMIF($AT$30:$AT$85,E65,$AX$30:$AX$85)+SUMIF($BI$30:$BI$85,E65,$BL$30:$BL$85)+SUMIF($BW$30:$BW$85,E65,$BZ$30:$BZ$85)+SUMIF($CK$30:$CK$85,E65,$CN$30:$CN$85)</f>
        <v>14</v>
      </c>
      <c r="K65" s="203">
        <f>SUMIF($O$30:$O$85,E65,$T$30:$T$85)+SUMIF($AD$30:$AD$85,E65,$AJ$30:$AJ$85)+SUMIF($AT$30:$AT$85,E65,$AY$30:$AY$85)+SUMIF($BI$30:$BI$85,E65,$BM$30:$BM$85)+SUMIF($BW$30:$BW$85,E65,$CA$30:$CA$85)+SUMIF($CK$30:$CK$85,E65,$CO$30:$CO$85)</f>
        <v>0</v>
      </c>
      <c r="L65" s="204">
        <f>SUMIF($O$30:$O$85,E65,$U$30:$U$85)+SUMIF($AD$30:$AD$85,E65,$AK$30:$AK$85)+SUMIF($AT$30:$AT$85,E65,$AZ$30:$AZ$85)+SUMIF($BI$30:$BI$85,E65,$BN$30:$BN$85)+SUMIF($BW$30:$BW$85,E65,$CB$30:$CB$85)+SUMIF($CK$30:$CK$85,E65,$CP$30:$CP$85)</f>
        <v>0</v>
      </c>
      <c r="M65" s="60"/>
      <c r="N65" s="135" t="str">
        <f t="shared" si="22"/>
        <v/>
      </c>
      <c r="O65" s="63"/>
      <c r="P65" s="231"/>
      <c r="Q65" s="64"/>
      <c r="R65" s="45" t="str">
        <f t="shared" si="100"/>
        <v/>
      </c>
      <c r="S65" s="87"/>
      <c r="T65" s="190" t="str">
        <f>IF(ISNUMBER(N65)=FALSE,"",SUM(V65:$V$74))</f>
        <v/>
      </c>
      <c r="U65" s="95"/>
      <c r="V65" s="98" t="str">
        <f t="shared" si="23"/>
        <v/>
      </c>
      <c r="W65" s="128" t="str">
        <f t="shared" si="84"/>
        <v/>
      </c>
      <c r="X65" s="130" t="str">
        <f t="shared" si="85"/>
        <v/>
      </c>
      <c r="Y65" s="86">
        <f t="shared" si="103"/>
        <v>0</v>
      </c>
      <c r="Z65" s="90">
        <f t="shared" si="104"/>
        <v>0</v>
      </c>
      <c r="AA65" s="94">
        <f t="shared" si="105"/>
        <v>0</v>
      </c>
      <c r="AB65" s="34"/>
      <c r="AC65" s="143" t="str">
        <f t="shared" si="24"/>
        <v/>
      </c>
      <c r="AD65" s="15"/>
      <c r="AE65" s="41"/>
      <c r="AF65" s="41"/>
      <c r="AG65" s="41"/>
      <c r="AH65" s="42" t="str">
        <f t="shared" si="93"/>
        <v/>
      </c>
      <c r="AI65" s="87"/>
      <c r="AJ65" s="190" t="str">
        <f>IF(ISNUMBER(AC65)=FALSE,"",SUM(AL65:AL$74))</f>
        <v/>
      </c>
      <c r="AK65" s="95"/>
      <c r="AL65" s="98" t="str">
        <f t="shared" si="25"/>
        <v/>
      </c>
      <c r="AM65" s="129" t="str">
        <f t="shared" si="95"/>
        <v/>
      </c>
      <c r="AN65" s="131" t="str">
        <f t="shared" si="96"/>
        <v/>
      </c>
      <c r="AO65" s="86">
        <f t="shared" si="97"/>
        <v>0</v>
      </c>
      <c r="AP65" s="90">
        <f t="shared" si="98"/>
        <v>0</v>
      </c>
      <c r="AQ65" s="94">
        <f t="shared" si="99"/>
        <v>0</v>
      </c>
      <c r="AR65" s="34"/>
      <c r="AS65" s="148">
        <f t="shared" si="31"/>
        <v>36</v>
      </c>
      <c r="AT65" s="63" t="s">
        <v>100</v>
      </c>
      <c r="AU65" s="63">
        <v>367</v>
      </c>
      <c r="AV65" s="64">
        <v>1.90625</v>
      </c>
      <c r="AW65" s="45">
        <f t="shared" si="87"/>
        <v>4</v>
      </c>
      <c r="AX65" s="87"/>
      <c r="AY65" s="190">
        <f>IF(ISNUMBER(AS65)=FALSE,"",SUM(BA65:BA$74))</f>
        <v>4</v>
      </c>
      <c r="AZ65" s="95"/>
      <c r="BA65" s="98">
        <f t="shared" si="32"/>
        <v>1</v>
      </c>
      <c r="BB65" s="128">
        <f t="shared" si="101"/>
        <v>52</v>
      </c>
      <c r="BC65" s="173">
        <f t="shared" si="94"/>
        <v>4</v>
      </c>
      <c r="BD65" s="86">
        <f t="shared" si="106"/>
        <v>0</v>
      </c>
      <c r="BE65" s="90">
        <f t="shared" si="107"/>
        <v>4</v>
      </c>
      <c r="BF65" s="94">
        <f t="shared" si="108"/>
        <v>0</v>
      </c>
      <c r="BG65" s="34"/>
      <c r="BH65" s="143" t="str">
        <f t="shared" si="26"/>
        <v/>
      </c>
      <c r="BI65" s="68"/>
      <c r="BJ65" s="41"/>
      <c r="BK65" s="42" t="str">
        <f t="shared" si="88"/>
        <v/>
      </c>
      <c r="BL65" s="87"/>
      <c r="BM65" s="190" t="str">
        <f>IF(ISNUMBER(BH65)=FALSE,"",SUM(BO65:BO$74))</f>
        <v/>
      </c>
      <c r="BN65" s="95"/>
      <c r="BO65" s="98" t="str">
        <f t="shared" si="27"/>
        <v/>
      </c>
      <c r="BP65" s="129" t="str">
        <f t="shared" si="91"/>
        <v/>
      </c>
      <c r="BQ65" s="131" t="str">
        <f t="shared" si="92"/>
        <v/>
      </c>
      <c r="BR65" s="86">
        <f t="shared" si="109"/>
        <v>0</v>
      </c>
      <c r="BS65" s="90">
        <f t="shared" si="110"/>
        <v>0</v>
      </c>
      <c r="BT65" s="94">
        <f t="shared" si="111"/>
        <v>0</v>
      </c>
      <c r="BU65" s="34"/>
      <c r="BV65" s="148" t="str">
        <f t="shared" si="40"/>
        <v/>
      </c>
      <c r="BW65" s="63"/>
      <c r="BX65" s="65"/>
      <c r="BY65" s="45" t="str">
        <f t="shared" si="89"/>
        <v/>
      </c>
      <c r="BZ65" s="87"/>
      <c r="CA65" s="190" t="str">
        <f>IF(ISNUMBER(BV65)=FALSE,"",SUM(CC65:CC$74))</f>
        <v/>
      </c>
      <c r="CB65" s="95"/>
      <c r="CC65" s="98" t="str">
        <f t="shared" si="42"/>
        <v/>
      </c>
      <c r="CD65" s="128" t="str">
        <f t="shared" si="112"/>
        <v/>
      </c>
      <c r="CE65" s="130" t="str">
        <f t="shared" si="113"/>
        <v/>
      </c>
      <c r="CF65" s="86">
        <f t="shared" si="114"/>
        <v>0</v>
      </c>
      <c r="CG65" s="90">
        <f t="shared" si="115"/>
        <v>0</v>
      </c>
      <c r="CH65" s="94">
        <f t="shared" si="116"/>
        <v>0</v>
      </c>
      <c r="CI65" s="34"/>
      <c r="CJ65" s="152" t="str">
        <f t="shared" si="34"/>
        <v/>
      </c>
      <c r="CK65" s="68"/>
      <c r="CL65" s="41"/>
      <c r="CM65" s="42" t="str">
        <f t="shared" si="90"/>
        <v/>
      </c>
      <c r="CN65" s="87"/>
      <c r="CO65" s="190" t="str">
        <f>IF(ISNUMBER(CJ65)=FALSE,"",SUM(CQ65:CQ$74))</f>
        <v/>
      </c>
      <c r="CP65" s="95"/>
      <c r="CQ65" s="98" t="str">
        <f t="shared" si="28"/>
        <v/>
      </c>
      <c r="CR65" s="129" t="str">
        <f t="shared" si="117"/>
        <v/>
      </c>
      <c r="CS65" s="131" t="str">
        <f t="shared" si="118"/>
        <v/>
      </c>
      <c r="CT65" s="86">
        <f t="shared" si="119"/>
        <v>0</v>
      </c>
      <c r="CU65" s="90">
        <f t="shared" si="120"/>
        <v>0</v>
      </c>
      <c r="CV65" s="94">
        <f t="shared" si="121"/>
        <v>0</v>
      </c>
      <c r="CW65" s="34"/>
    </row>
    <row r="66" spans="1:101" ht="15" customHeight="1">
      <c r="A66" s="36"/>
      <c r="B66" s="262"/>
      <c r="C66" s="163">
        <v>37</v>
      </c>
      <c r="D66" s="198">
        <f t="shared" si="102"/>
        <v>37</v>
      </c>
      <c r="E66" s="199" t="s">
        <v>86</v>
      </c>
      <c r="F66" s="200">
        <v>1952</v>
      </c>
      <c r="G66" s="200">
        <f>SUMIF($O$30:$O$85,E66,$V$30:$V$85)+SUMIF($AD$30:$AD$85,E66,$AL$30:$AL$85)+SUMIF($AT$30:$AT$85,E66,$BA$30:$BA$85)+SUMIF($BI$30:$BI$85,E66,$BO$30:$BO$85)+SUMIF($BW$30:$BW$85,E66,$CC$30:$CC$85)+SUMIF($CK$30:$CK$85,E66,$CQ$30:$CQ$85)</f>
        <v>1</v>
      </c>
      <c r="H66" s="200"/>
      <c r="I66" s="163">
        <f>SUMIF($O$30:$O$44,E66,$R$30:$R$44)+SUMIF($AD$30:$AD$44,E66,$AH$30:$AH$44)+SUMIF($AT$30:$AT$44,E66,$AW$30:$AW$44)+SUMIF($BI$30:$BI$44,E66,$BK$30:$BK$44)+SUMIF($BW$30:$BW$44,E66,$BY$30:$BY$44)+SUMIF($CK$30:$CK$44,E66,$CM$30:$CM$44)</f>
        <v>0</v>
      </c>
      <c r="J66" s="202">
        <f>SUMIF($O$30:$O$85,E66,$S$30:$S$85)+SUMIF($AD$30:$AD$85,E66,$AI$30:$AI$85)+SUMIF($AT$30:$AT$85,E66,$AX$30:$AX$85)+SUMIF($BI$30:$BI$85,E66,$BL$30:$BL$85)+SUMIF($BW$30:$BW$85,E66,$BZ$30:$BZ$85)+SUMIF($CK$30:$CK$85,E66,$CN$30:$CN$85)</f>
        <v>11</v>
      </c>
      <c r="K66" s="203">
        <f>SUMIF($O$30:$O$85,E66,$T$30:$T$85)+SUMIF($AD$30:$AD$85,E66,$AJ$30:$AJ$85)+SUMIF($AT$30:$AT$85,E66,$AY$30:$AY$85)+SUMIF($BI$30:$BI$85,E66,$BM$30:$BM$85)+SUMIF($BW$30:$BW$85,E66,$CA$30:$CA$85)+SUMIF($CK$30:$CK$85,E66,$CO$30:$CO$85)</f>
        <v>0</v>
      </c>
      <c r="L66" s="204">
        <f>SUMIF($O$30:$O$85,E66,$U$30:$U$85)+SUMIF($AD$30:$AD$85,E66,$AK$30:$AK$85)+SUMIF($AT$30:$AT$85,E66,$AZ$30:$AZ$85)+SUMIF($BI$30:$BI$85,E66,$BN$30:$BN$85)+SUMIF($BW$30:$BW$85,E66,$CB$30:$CB$85)+SUMIF($CK$30:$CK$85,E66,$CP$30:$CP$85)</f>
        <v>0</v>
      </c>
      <c r="M66" s="60"/>
      <c r="N66" s="135" t="str">
        <f t="shared" si="22"/>
        <v/>
      </c>
      <c r="O66" s="63"/>
      <c r="P66" s="231"/>
      <c r="Q66" s="64"/>
      <c r="R66" s="45" t="str">
        <f t="shared" si="100"/>
        <v/>
      </c>
      <c r="S66" s="87"/>
      <c r="T66" s="190" t="str">
        <f>IF(ISNUMBER(N66)=FALSE,"",SUM(V66:$V$74))</f>
        <v/>
      </c>
      <c r="U66" s="95"/>
      <c r="V66" s="98" t="str">
        <f t="shared" si="23"/>
        <v/>
      </c>
      <c r="W66" s="128" t="str">
        <f t="shared" si="84"/>
        <v/>
      </c>
      <c r="X66" s="130" t="str">
        <f t="shared" si="85"/>
        <v/>
      </c>
      <c r="Y66" s="86">
        <f t="shared" si="103"/>
        <v>0</v>
      </c>
      <c r="Z66" s="90">
        <f t="shared" si="104"/>
        <v>0</v>
      </c>
      <c r="AA66" s="94">
        <f t="shared" si="105"/>
        <v>0</v>
      </c>
      <c r="AB66" s="34"/>
      <c r="AC66" s="143" t="str">
        <f t="shared" si="24"/>
        <v/>
      </c>
      <c r="AD66" s="15"/>
      <c r="AE66" s="41"/>
      <c r="AF66" s="41"/>
      <c r="AG66" s="41"/>
      <c r="AH66" s="42" t="str">
        <f t="shared" si="93"/>
        <v/>
      </c>
      <c r="AI66" s="87"/>
      <c r="AJ66" s="190" t="str">
        <f>IF(ISNUMBER(AC66)=FALSE,"",SUM(AL66:AL$74))</f>
        <v/>
      </c>
      <c r="AK66" s="95"/>
      <c r="AL66" s="98" t="str">
        <f t="shared" si="25"/>
        <v/>
      </c>
      <c r="AM66" s="129" t="str">
        <f t="shared" si="95"/>
        <v/>
      </c>
      <c r="AN66" s="131" t="str">
        <f t="shared" si="96"/>
        <v/>
      </c>
      <c r="AO66" s="86">
        <f t="shared" si="97"/>
        <v>0</v>
      </c>
      <c r="AP66" s="90">
        <f t="shared" si="98"/>
        <v>0</v>
      </c>
      <c r="AQ66" s="94">
        <f t="shared" si="99"/>
        <v>0</v>
      </c>
      <c r="AR66" s="34"/>
      <c r="AS66" s="148">
        <f t="shared" si="31"/>
        <v>37</v>
      </c>
      <c r="AT66" s="63" t="s">
        <v>101</v>
      </c>
      <c r="AU66" s="63">
        <v>379</v>
      </c>
      <c r="AV66" s="64">
        <v>1.9131944444444444</v>
      </c>
      <c r="AW66" s="45">
        <f t="shared" si="87"/>
        <v>3</v>
      </c>
      <c r="AX66" s="87"/>
      <c r="AY66" s="190">
        <f>IF(ISNUMBER(AS66)=FALSE,"",SUM(BA66:BA$74))</f>
        <v>3</v>
      </c>
      <c r="AZ66" s="95"/>
      <c r="BA66" s="98">
        <f t="shared" si="32"/>
        <v>1</v>
      </c>
      <c r="BB66" s="128">
        <f t="shared" si="101"/>
        <v>53</v>
      </c>
      <c r="BC66" s="173">
        <f t="shared" si="94"/>
        <v>3</v>
      </c>
      <c r="BD66" s="86">
        <f t="shared" si="106"/>
        <v>0</v>
      </c>
      <c r="BE66" s="90">
        <f t="shared" si="107"/>
        <v>3</v>
      </c>
      <c r="BF66" s="94">
        <f t="shared" si="108"/>
        <v>0</v>
      </c>
      <c r="BG66" s="34"/>
      <c r="BH66" s="143" t="str">
        <f t="shared" si="26"/>
        <v/>
      </c>
      <c r="BI66" s="68"/>
      <c r="BJ66" s="41"/>
      <c r="BK66" s="42" t="str">
        <f t="shared" si="88"/>
        <v/>
      </c>
      <c r="BL66" s="87"/>
      <c r="BM66" s="190" t="str">
        <f>IF(ISNUMBER(BH66)=FALSE,"",SUM(BO66:BO$74))</f>
        <v/>
      </c>
      <c r="BN66" s="95"/>
      <c r="BO66" s="98" t="str">
        <f t="shared" si="27"/>
        <v/>
      </c>
      <c r="BP66" s="129" t="str">
        <f t="shared" si="91"/>
        <v/>
      </c>
      <c r="BQ66" s="131" t="str">
        <f t="shared" si="92"/>
        <v/>
      </c>
      <c r="BR66" s="86">
        <f t="shared" si="109"/>
        <v>0</v>
      </c>
      <c r="BS66" s="90">
        <f t="shared" si="110"/>
        <v>0</v>
      </c>
      <c r="BT66" s="94">
        <f t="shared" si="111"/>
        <v>0</v>
      </c>
      <c r="BU66" s="34"/>
      <c r="BV66" s="148" t="str">
        <f t="shared" si="40"/>
        <v/>
      </c>
      <c r="BW66" s="63"/>
      <c r="BX66" s="65"/>
      <c r="BY66" s="45" t="str">
        <f t="shared" si="89"/>
        <v/>
      </c>
      <c r="BZ66" s="87"/>
      <c r="CA66" s="190" t="str">
        <f>IF(ISNUMBER(BV66)=FALSE,"",SUM(CC66:CC$74))</f>
        <v/>
      </c>
      <c r="CB66" s="95"/>
      <c r="CC66" s="98" t="str">
        <f t="shared" si="42"/>
        <v/>
      </c>
      <c r="CD66" s="128" t="str">
        <f t="shared" si="112"/>
        <v/>
      </c>
      <c r="CE66" s="130" t="str">
        <f t="shared" si="113"/>
        <v/>
      </c>
      <c r="CF66" s="86">
        <f t="shared" si="114"/>
        <v>0</v>
      </c>
      <c r="CG66" s="90">
        <f t="shared" si="115"/>
        <v>0</v>
      </c>
      <c r="CH66" s="94">
        <f t="shared" si="116"/>
        <v>0</v>
      </c>
      <c r="CI66" s="34"/>
      <c r="CJ66" s="152" t="str">
        <f t="shared" si="34"/>
        <v/>
      </c>
      <c r="CK66" s="68"/>
      <c r="CL66" s="41"/>
      <c r="CM66" s="42" t="str">
        <f t="shared" si="90"/>
        <v/>
      </c>
      <c r="CN66" s="87"/>
      <c r="CO66" s="190" t="str">
        <f>IF(ISNUMBER(CJ66)=FALSE,"",SUM(CQ66:CQ$74))</f>
        <v/>
      </c>
      <c r="CP66" s="95"/>
      <c r="CQ66" s="98" t="str">
        <f t="shared" si="28"/>
        <v/>
      </c>
      <c r="CR66" s="129" t="str">
        <f t="shared" si="117"/>
        <v/>
      </c>
      <c r="CS66" s="131" t="str">
        <f t="shared" si="118"/>
        <v/>
      </c>
      <c r="CT66" s="86">
        <f t="shared" si="119"/>
        <v>0</v>
      </c>
      <c r="CU66" s="90">
        <f t="shared" si="120"/>
        <v>0</v>
      </c>
      <c r="CV66" s="94">
        <f t="shared" si="121"/>
        <v>0</v>
      </c>
      <c r="CW66" s="34"/>
    </row>
    <row r="67" spans="1:101" ht="15" customHeight="1">
      <c r="A67" s="36"/>
      <c r="B67" s="262"/>
      <c r="C67" s="163">
        <v>38</v>
      </c>
      <c r="D67" s="198">
        <f t="shared" si="102"/>
        <v>38</v>
      </c>
      <c r="E67" s="199" t="s">
        <v>87</v>
      </c>
      <c r="F67" s="200">
        <v>1967</v>
      </c>
      <c r="G67" s="200">
        <f>SUMIF($O$30:$O$85,E67,$V$30:$V$85)+SUMIF($AD$30:$AD$85,E67,$AL$30:$AL$85)+SUMIF($AT$30:$AT$85,E67,$BA$30:$BA$85)+SUMIF($BI$30:$BI$85,E67,$BO$30:$BO$85)+SUMIF($BW$30:$BW$85,E67,$CC$30:$CC$85)+SUMIF($CK$30:$CK$85,E67,$CQ$30:$CQ$85)</f>
        <v>1</v>
      </c>
      <c r="H67" s="200"/>
      <c r="I67" s="163">
        <f>SUMIF($O$30:$O$44,E67,$R$30:$R$44)+SUMIF($AD$30:$AD$44,E67,$AH$30:$AH$44)+SUMIF($AT$30:$AT$44,E67,$AW$30:$AW$44)+SUMIF($BI$30:$BI$44,E67,$BK$30:$BK$44)+SUMIF($BW$30:$BW$44,E67,$BY$30:$BY$44)+SUMIF($CK$30:$CK$44,E67,$CM$30:$CM$44)</f>
        <v>0</v>
      </c>
      <c r="J67" s="202">
        <f>SUMIF($O$30:$O$85,E67,$S$30:$S$85)+SUMIF($AD$30:$AD$85,E67,$AI$30:$AI$85)+SUMIF($AT$30:$AT$85,E67,$AX$30:$AX$85)+SUMIF($BI$30:$BI$85,E67,$BL$30:$BL$85)+SUMIF($BW$30:$BW$85,E67,$BZ$30:$BZ$85)+SUMIF($CK$30:$CK$85,E67,$CN$30:$CN$85)</f>
        <v>10</v>
      </c>
      <c r="K67" s="203">
        <f>SUMIF($O$30:$O$85,E67,$T$30:$T$85)+SUMIF($AD$30:$AD$85,E67,$AJ$30:$AJ$85)+SUMIF($AT$30:$AT$85,E67,$AY$30:$AY$85)+SUMIF($BI$30:$BI$85,E67,$BM$30:$BM$85)+SUMIF($BW$30:$BW$85,E67,$CA$30:$CA$85)+SUMIF($CK$30:$CK$85,E67,$CO$30:$CO$85)</f>
        <v>0</v>
      </c>
      <c r="L67" s="204">
        <f>SUMIF($O$30:$O$85,E67,$U$30:$U$85)+SUMIF($AD$30:$AD$85,E67,$AK$30:$AK$85)+SUMIF($AT$30:$AT$85,E67,$AZ$30:$AZ$85)+SUMIF($BI$30:$BI$85,E67,$BN$30:$BN$85)+SUMIF($BW$30:$BW$85,E67,$CB$30:$CB$85)+SUMIF($CK$30:$CK$85,E67,$CP$30:$CP$85)</f>
        <v>0</v>
      </c>
      <c r="M67" s="60"/>
      <c r="N67" s="135" t="str">
        <f t="shared" si="22"/>
        <v/>
      </c>
      <c r="O67" s="63"/>
      <c r="P67" s="231"/>
      <c r="Q67" s="64"/>
      <c r="R67" s="45" t="str">
        <f t="shared" si="100"/>
        <v/>
      </c>
      <c r="S67" s="87"/>
      <c r="T67" s="190" t="str">
        <f>IF(ISNUMBER(N67)=FALSE,"",SUM(V67:$V$74))</f>
        <v/>
      </c>
      <c r="U67" s="95"/>
      <c r="V67" s="98" t="str">
        <f t="shared" si="23"/>
        <v/>
      </c>
      <c r="W67" s="128" t="str">
        <f t="shared" si="84"/>
        <v/>
      </c>
      <c r="X67" s="130" t="str">
        <f t="shared" si="85"/>
        <v/>
      </c>
      <c r="Y67" s="86">
        <f t="shared" si="103"/>
        <v>0</v>
      </c>
      <c r="Z67" s="90">
        <f t="shared" si="104"/>
        <v>0</v>
      </c>
      <c r="AA67" s="94">
        <f t="shared" si="105"/>
        <v>0</v>
      </c>
      <c r="AB67" s="34"/>
      <c r="AC67" s="143" t="str">
        <f t="shared" si="24"/>
        <v/>
      </c>
      <c r="AD67" s="15"/>
      <c r="AE67" s="41"/>
      <c r="AF67" s="41"/>
      <c r="AG67" s="41"/>
      <c r="AH67" s="42" t="str">
        <f t="shared" si="93"/>
        <v/>
      </c>
      <c r="AI67" s="87"/>
      <c r="AJ67" s="190" t="str">
        <f>IF(ISNUMBER(AC67)=FALSE,"",SUM(AL67:AL$74))</f>
        <v/>
      </c>
      <c r="AK67" s="95"/>
      <c r="AL67" s="98" t="str">
        <f t="shared" si="25"/>
        <v/>
      </c>
      <c r="AM67" s="129" t="str">
        <f t="shared" si="95"/>
        <v/>
      </c>
      <c r="AN67" s="131" t="str">
        <f t="shared" si="96"/>
        <v/>
      </c>
      <c r="AO67" s="86">
        <f t="shared" si="97"/>
        <v>0</v>
      </c>
      <c r="AP67" s="90">
        <f t="shared" si="98"/>
        <v>0</v>
      </c>
      <c r="AQ67" s="94">
        <f t="shared" si="99"/>
        <v>0</v>
      </c>
      <c r="AR67" s="34"/>
      <c r="AS67" s="148">
        <f t="shared" si="31"/>
        <v>38</v>
      </c>
      <c r="AT67" s="63" t="s">
        <v>102</v>
      </c>
      <c r="AU67" s="63">
        <v>358</v>
      </c>
      <c r="AV67" s="64">
        <v>1.9756944444444444</v>
      </c>
      <c r="AW67" s="45">
        <f t="shared" si="87"/>
        <v>2</v>
      </c>
      <c r="AX67" s="87"/>
      <c r="AY67" s="190">
        <f>IF(ISNUMBER(AS67)=FALSE,"",SUM(BA67:BA$74))</f>
        <v>2</v>
      </c>
      <c r="AZ67" s="95"/>
      <c r="BA67" s="98">
        <f t="shared" si="32"/>
        <v>1</v>
      </c>
      <c r="BB67" s="128">
        <f t="shared" si="101"/>
        <v>54</v>
      </c>
      <c r="BC67" s="173">
        <f t="shared" si="94"/>
        <v>2</v>
      </c>
      <c r="BD67" s="86">
        <f t="shared" si="106"/>
        <v>0</v>
      </c>
      <c r="BE67" s="90">
        <f t="shared" si="107"/>
        <v>2</v>
      </c>
      <c r="BF67" s="94">
        <f t="shared" si="108"/>
        <v>0</v>
      </c>
      <c r="BG67" s="34"/>
      <c r="BH67" s="143" t="str">
        <f t="shared" si="26"/>
        <v/>
      </c>
      <c r="BI67" s="68"/>
      <c r="BJ67" s="41"/>
      <c r="BK67" s="42" t="str">
        <f t="shared" si="88"/>
        <v/>
      </c>
      <c r="BL67" s="87"/>
      <c r="BM67" s="190" t="str">
        <f>IF(ISNUMBER(BH67)=FALSE,"",SUM(BO67:BO$74))</f>
        <v/>
      </c>
      <c r="BN67" s="95"/>
      <c r="BO67" s="98" t="str">
        <f t="shared" si="27"/>
        <v/>
      </c>
      <c r="BP67" s="129" t="str">
        <f t="shared" si="91"/>
        <v/>
      </c>
      <c r="BQ67" s="131" t="str">
        <f t="shared" si="92"/>
        <v/>
      </c>
      <c r="BR67" s="86">
        <f t="shared" si="109"/>
        <v>0</v>
      </c>
      <c r="BS67" s="90">
        <f t="shared" si="110"/>
        <v>0</v>
      </c>
      <c r="BT67" s="94">
        <f t="shared" si="111"/>
        <v>0</v>
      </c>
      <c r="BU67" s="34"/>
      <c r="BV67" s="148" t="str">
        <f t="shared" si="40"/>
        <v/>
      </c>
      <c r="BW67" s="63"/>
      <c r="BX67" s="65"/>
      <c r="BY67" s="45" t="str">
        <f t="shared" si="89"/>
        <v/>
      </c>
      <c r="BZ67" s="87"/>
      <c r="CA67" s="190" t="str">
        <f>IF(ISNUMBER(BV67)=FALSE,"",SUM(CC67:CC$74))</f>
        <v/>
      </c>
      <c r="CB67" s="95"/>
      <c r="CC67" s="98" t="str">
        <f t="shared" si="42"/>
        <v/>
      </c>
      <c r="CD67" s="128" t="str">
        <f t="shared" si="112"/>
        <v/>
      </c>
      <c r="CE67" s="130" t="str">
        <f t="shared" si="113"/>
        <v/>
      </c>
      <c r="CF67" s="86">
        <f t="shared" si="114"/>
        <v>0</v>
      </c>
      <c r="CG67" s="90">
        <f t="shared" si="115"/>
        <v>0</v>
      </c>
      <c r="CH67" s="94">
        <f t="shared" si="116"/>
        <v>0</v>
      </c>
      <c r="CI67" s="34"/>
      <c r="CJ67" s="152" t="str">
        <f t="shared" si="34"/>
        <v/>
      </c>
      <c r="CK67" s="68"/>
      <c r="CL67" s="41"/>
      <c r="CM67" s="42" t="str">
        <f t="shared" si="90"/>
        <v/>
      </c>
      <c r="CN67" s="87"/>
      <c r="CO67" s="190" t="str">
        <f>IF(ISNUMBER(CJ67)=FALSE,"",SUM(CQ67:CQ$74))</f>
        <v/>
      </c>
      <c r="CP67" s="95"/>
      <c r="CQ67" s="98" t="str">
        <f t="shared" si="28"/>
        <v/>
      </c>
      <c r="CR67" s="129" t="str">
        <f t="shared" si="117"/>
        <v/>
      </c>
      <c r="CS67" s="131" t="str">
        <f t="shared" si="118"/>
        <v/>
      </c>
      <c r="CT67" s="86">
        <f t="shared" si="119"/>
        <v>0</v>
      </c>
      <c r="CU67" s="90">
        <f t="shared" si="120"/>
        <v>0</v>
      </c>
      <c r="CV67" s="94">
        <f t="shared" si="121"/>
        <v>0</v>
      </c>
      <c r="CW67" s="34"/>
    </row>
    <row r="68" spans="1:101" ht="15" customHeight="1">
      <c r="A68" s="36"/>
      <c r="B68" s="262"/>
      <c r="C68" s="163">
        <v>39</v>
      </c>
      <c r="D68" s="198">
        <f t="shared" si="102"/>
        <v>39</v>
      </c>
      <c r="E68" s="199" t="s">
        <v>88</v>
      </c>
      <c r="F68" s="200">
        <v>1992</v>
      </c>
      <c r="G68" s="200">
        <f>SUMIF($O$30:$O$85,E68,$V$30:$V$85)+SUMIF($AD$30:$AD$85,E68,$AL$30:$AL$85)+SUMIF($AT$30:$AT$85,E68,$BA$30:$BA$85)+SUMIF($BI$30:$BI$85,E68,$BO$30:$BO$85)+SUMIF($BW$30:$BW$85,E68,$CC$30:$CC$85)+SUMIF($CK$30:$CK$85,E68,$CQ$30:$CQ$85)</f>
        <v>1</v>
      </c>
      <c r="H68" s="200"/>
      <c r="I68" s="163">
        <f>SUMIF($O$30:$O$44,E68,$R$30:$R$44)+SUMIF($AD$30:$AD$44,E68,$AH$30:$AH$44)+SUMIF($AT$30:$AT$44,E68,$AW$30:$AW$44)+SUMIF($BI$30:$BI$44,E68,$BK$30:$BK$44)+SUMIF($BW$30:$BW$44,E68,$BY$30:$BY$44)+SUMIF($CK$30:$CK$44,E68,$CM$30:$CM$44)</f>
        <v>0</v>
      </c>
      <c r="J68" s="202">
        <f>SUMIF($O$30:$O$85,E68,$S$30:$S$85)+SUMIF($AD$30:$AD$85,E68,$AI$30:$AI$85)+SUMIF($AT$30:$AT$85,E68,$AX$30:$AX$85)+SUMIF($BI$30:$BI$85,E68,$BL$30:$BL$85)+SUMIF($BW$30:$BW$85,E68,$BZ$30:$BZ$85)+SUMIF($CK$30:$CK$85,E68,$CN$30:$CN$85)</f>
        <v>8</v>
      </c>
      <c r="K68" s="203">
        <f>SUMIF($O$30:$O$85,E68,$T$30:$T$85)+SUMIF($AD$30:$AD$85,E68,$AJ$30:$AJ$85)+SUMIF($AT$30:$AT$85,E68,$AY$30:$AY$85)+SUMIF($BI$30:$BI$85,E68,$BM$30:$BM$85)+SUMIF($BW$30:$BW$85,E68,$CA$30:$CA$85)+SUMIF($CK$30:$CK$85,E68,$CO$30:$CO$85)</f>
        <v>0</v>
      </c>
      <c r="L68" s="204">
        <f>SUMIF($O$30:$O$85,E68,$U$30:$U$85)+SUMIF($AD$30:$AD$85,E68,$AK$30:$AK$85)+SUMIF($AT$30:$AT$85,E68,$AZ$30:$AZ$85)+SUMIF($BI$30:$BI$85,E68,$BN$30:$BN$85)+SUMIF($BW$30:$BW$85,E68,$CB$30:$CB$85)+SUMIF($CK$30:$CK$85,E68,$CP$30:$CP$85)</f>
        <v>0</v>
      </c>
      <c r="M68" s="60"/>
      <c r="N68" s="135" t="str">
        <f t="shared" si="22"/>
        <v/>
      </c>
      <c r="O68" s="63"/>
      <c r="P68" s="231"/>
      <c r="Q68" s="64"/>
      <c r="R68" s="45" t="str">
        <f t="shared" si="100"/>
        <v/>
      </c>
      <c r="S68" s="87"/>
      <c r="T68" s="190" t="str">
        <f>IF(ISNUMBER(N68)=FALSE,"",SUM(V68:$V$74))</f>
        <v/>
      </c>
      <c r="U68" s="95"/>
      <c r="V68" s="98" t="str">
        <f t="shared" si="23"/>
        <v/>
      </c>
      <c r="W68" s="128" t="str">
        <f t="shared" si="84"/>
        <v/>
      </c>
      <c r="X68" s="130" t="str">
        <f t="shared" si="85"/>
        <v/>
      </c>
      <c r="Y68" s="86">
        <f t="shared" si="103"/>
        <v>0</v>
      </c>
      <c r="Z68" s="90">
        <f t="shared" si="104"/>
        <v>0</v>
      </c>
      <c r="AA68" s="94">
        <f t="shared" si="105"/>
        <v>0</v>
      </c>
      <c r="AB68" s="34"/>
      <c r="AC68" s="143" t="str">
        <f t="shared" si="24"/>
        <v/>
      </c>
      <c r="AD68" s="15"/>
      <c r="AE68" s="41"/>
      <c r="AF68" s="41"/>
      <c r="AG68" s="41"/>
      <c r="AH68" s="42" t="str">
        <f t="shared" si="93"/>
        <v/>
      </c>
      <c r="AI68" s="87"/>
      <c r="AJ68" s="190" t="str">
        <f>IF(ISNUMBER(AC68)=FALSE,"",SUM(AL68:AL$74))</f>
        <v/>
      </c>
      <c r="AK68" s="95"/>
      <c r="AL68" s="98" t="str">
        <f t="shared" si="25"/>
        <v/>
      </c>
      <c r="AM68" s="129" t="str">
        <f t="shared" si="95"/>
        <v/>
      </c>
      <c r="AN68" s="131" t="str">
        <f t="shared" si="96"/>
        <v/>
      </c>
      <c r="AO68" s="86">
        <f t="shared" si="97"/>
        <v>0</v>
      </c>
      <c r="AP68" s="90">
        <f t="shared" si="98"/>
        <v>0</v>
      </c>
      <c r="AQ68" s="94">
        <f t="shared" si="99"/>
        <v>0</v>
      </c>
      <c r="AR68" s="34"/>
      <c r="AS68" s="148">
        <f t="shared" si="31"/>
        <v>39</v>
      </c>
      <c r="AT68" s="63" t="s">
        <v>60</v>
      </c>
      <c r="AU68" s="63">
        <v>350</v>
      </c>
      <c r="AV68" s="64">
        <v>2.0680555555555555</v>
      </c>
      <c r="AW68" s="45">
        <f t="shared" si="87"/>
        <v>1</v>
      </c>
      <c r="AX68" s="87"/>
      <c r="AY68" s="190">
        <f>IF(ISNUMBER(AS68)=FALSE,"",SUM(BA68:BA$74))</f>
        <v>1</v>
      </c>
      <c r="AZ68" s="95"/>
      <c r="BA68" s="98">
        <f t="shared" si="32"/>
        <v>1</v>
      </c>
      <c r="BB68" s="128">
        <f t="shared" si="101"/>
        <v>54</v>
      </c>
      <c r="BC68" s="173">
        <f t="shared" si="94"/>
        <v>1</v>
      </c>
      <c r="BD68" s="86">
        <f t="shared" si="106"/>
        <v>0</v>
      </c>
      <c r="BE68" s="90">
        <f t="shared" si="107"/>
        <v>1</v>
      </c>
      <c r="BF68" s="94">
        <f t="shared" si="108"/>
        <v>0</v>
      </c>
      <c r="BG68" s="34"/>
      <c r="BH68" s="143" t="str">
        <f t="shared" si="26"/>
        <v/>
      </c>
      <c r="BI68" s="68"/>
      <c r="BJ68" s="41"/>
      <c r="BK68" s="42" t="str">
        <f t="shared" si="88"/>
        <v/>
      </c>
      <c r="BL68" s="87"/>
      <c r="BM68" s="190" t="str">
        <f>IF(ISNUMBER(BH68)=FALSE,"",SUM(BO68:BO$74))</f>
        <v/>
      </c>
      <c r="BN68" s="95"/>
      <c r="BO68" s="98" t="str">
        <f t="shared" si="27"/>
        <v/>
      </c>
      <c r="BP68" s="129" t="str">
        <f t="shared" si="91"/>
        <v/>
      </c>
      <c r="BQ68" s="131" t="str">
        <f t="shared" si="92"/>
        <v/>
      </c>
      <c r="BR68" s="86">
        <f t="shared" si="109"/>
        <v>0</v>
      </c>
      <c r="BS68" s="90">
        <f t="shared" si="110"/>
        <v>0</v>
      </c>
      <c r="BT68" s="94">
        <f t="shared" si="111"/>
        <v>0</v>
      </c>
      <c r="BU68" s="34"/>
      <c r="BV68" s="148" t="str">
        <f t="shared" si="40"/>
        <v/>
      </c>
      <c r="BW68" s="63"/>
      <c r="BX68" s="65"/>
      <c r="BY68" s="45" t="str">
        <f t="shared" si="89"/>
        <v/>
      </c>
      <c r="BZ68" s="87"/>
      <c r="CA68" s="190" t="str">
        <f>IF(ISNUMBER(BV68)=FALSE,"",SUM(CC68:CC$74))</f>
        <v/>
      </c>
      <c r="CB68" s="95"/>
      <c r="CC68" s="98" t="str">
        <f t="shared" si="42"/>
        <v/>
      </c>
      <c r="CD68" s="128" t="str">
        <f t="shared" si="112"/>
        <v/>
      </c>
      <c r="CE68" s="130" t="str">
        <f t="shared" si="113"/>
        <v/>
      </c>
      <c r="CF68" s="86">
        <f t="shared" si="114"/>
        <v>0</v>
      </c>
      <c r="CG68" s="90">
        <f t="shared" si="115"/>
        <v>0</v>
      </c>
      <c r="CH68" s="94">
        <f t="shared" si="116"/>
        <v>0</v>
      </c>
      <c r="CI68" s="34"/>
      <c r="CJ68" s="152" t="str">
        <f t="shared" si="34"/>
        <v/>
      </c>
      <c r="CK68" s="68"/>
      <c r="CL68" s="41"/>
      <c r="CM68" s="42" t="str">
        <f t="shared" si="90"/>
        <v/>
      </c>
      <c r="CN68" s="87"/>
      <c r="CO68" s="190" t="str">
        <f>IF(ISNUMBER(CJ68)=FALSE,"",SUM(CQ68:CQ$74))</f>
        <v/>
      </c>
      <c r="CP68" s="95"/>
      <c r="CQ68" s="98" t="str">
        <f t="shared" si="28"/>
        <v/>
      </c>
      <c r="CR68" s="129" t="str">
        <f t="shared" si="117"/>
        <v/>
      </c>
      <c r="CS68" s="131" t="str">
        <f t="shared" si="118"/>
        <v/>
      </c>
      <c r="CT68" s="86">
        <f t="shared" si="119"/>
        <v>0</v>
      </c>
      <c r="CU68" s="90">
        <f t="shared" si="120"/>
        <v>0</v>
      </c>
      <c r="CV68" s="94">
        <f t="shared" si="121"/>
        <v>0</v>
      </c>
      <c r="CW68" s="34"/>
    </row>
    <row r="69" spans="1:101" ht="15" customHeight="1">
      <c r="A69" s="36"/>
      <c r="B69" s="262"/>
      <c r="C69" s="163">
        <v>40</v>
      </c>
      <c r="D69" s="198">
        <f t="shared" si="102"/>
        <v>40</v>
      </c>
      <c r="E69" s="199" t="s">
        <v>90</v>
      </c>
      <c r="F69" s="200">
        <v>1972</v>
      </c>
      <c r="G69" s="200">
        <f>SUMIF($O$30:$O$85,E69,$V$30:$V$85)+SUMIF($AD$30:$AD$85,E69,$AL$30:$AL$85)+SUMIF($AT$30:$AT$85,E69,$BA$30:$BA$85)+SUMIF($BI$30:$BI$85,E69,$BO$30:$BO$85)+SUMIF($BW$30:$BW$85,E69,$CC$30:$CC$85)+SUMIF($CK$30:$CK$85,E69,$CQ$30:$CQ$85)</f>
        <v>1</v>
      </c>
      <c r="H69" s="200"/>
      <c r="I69" s="163">
        <f>SUMIF($O$30:$O$44,E69,$R$30:$R$44)+SUMIF($AD$30:$AD$44,E69,$AH$30:$AH$44)+SUMIF($AT$30:$AT$44,E69,$AW$30:$AW$44)+SUMIF($BI$30:$BI$44,E69,$BK$30:$BK$44)+SUMIF($BW$30:$BW$44,E69,$BY$30:$BY$44)+SUMIF($CK$30:$CK$44,E69,$CM$30:$CM$44)</f>
        <v>0</v>
      </c>
      <c r="J69" s="202">
        <f>SUMIF($O$30:$O$85,E69,$S$30:$S$85)+SUMIF($AD$30:$AD$85,E69,$AI$30:$AI$85)+SUMIF($AT$30:$AT$85,E69,$AX$30:$AX$85)+SUMIF($BI$30:$BI$85,E69,$BL$30:$BL$85)+SUMIF($BW$30:$BW$85,E69,$BZ$30:$BZ$85)+SUMIF($CK$30:$CK$85,E69,$CN$30:$CN$85)</f>
        <v>6.5</v>
      </c>
      <c r="K69" s="203">
        <f>SUMIF($O$30:$O$85,E69,$T$30:$T$85)+SUMIF($AD$30:$AD$85,E69,$AJ$30:$AJ$85)+SUMIF($AT$30:$AT$85,E69,$AY$30:$AY$85)+SUMIF($BI$30:$BI$85,E69,$BM$30:$BM$85)+SUMIF($BW$30:$BW$85,E69,$CA$30:$CA$85)+SUMIF($CK$30:$CK$85,E69,$CO$30:$CO$85)</f>
        <v>0</v>
      </c>
      <c r="L69" s="204">
        <f>SUMIF($O$30:$O$85,E69,$U$30:$U$85)+SUMIF($AD$30:$AD$85,E69,$AK$30:$AK$85)+SUMIF($AT$30:$AT$85,E69,$AZ$30:$AZ$85)+SUMIF($BI$30:$BI$85,E69,$BN$30:$BN$85)+SUMIF($BW$30:$BW$85,E69,$CB$30:$CB$85)+SUMIF($CK$30:$CK$85,E69,$CP$30:$CP$85)</f>
        <v>0</v>
      </c>
      <c r="M69" s="60"/>
      <c r="N69" s="135" t="str">
        <f t="shared" ref="N69:N85" si="122">IF(O69="","",C69)</f>
        <v/>
      </c>
      <c r="O69" s="63"/>
      <c r="P69" s="231"/>
      <c r="Q69" s="64"/>
      <c r="R69" s="45" t="str">
        <f t="shared" si="100"/>
        <v/>
      </c>
      <c r="S69" s="87"/>
      <c r="T69" s="190" t="str">
        <f>IF(ISNUMBER(N69)=FALSE,"",SUM(V69:$V$74))</f>
        <v/>
      </c>
      <c r="U69" s="95"/>
      <c r="V69" s="98" t="str">
        <f t="shared" ref="V69:V85" si="123">IF(ISNUMBER(N69)=FALSE,"",1)</f>
        <v/>
      </c>
      <c r="W69" s="128" t="str">
        <f t="shared" si="84"/>
        <v/>
      </c>
      <c r="X69" s="130" t="str">
        <f t="shared" si="85"/>
        <v/>
      </c>
      <c r="Y69" s="86">
        <f t="shared" si="103"/>
        <v>0</v>
      </c>
      <c r="Z69" s="90">
        <f t="shared" si="104"/>
        <v>0</v>
      </c>
      <c r="AA69" s="94">
        <f t="shared" si="105"/>
        <v>0</v>
      </c>
      <c r="AB69" s="34"/>
      <c r="AC69" s="143" t="str">
        <f t="shared" ref="AC69:AC85" si="124">IF(AD69="","",C69)</f>
        <v/>
      </c>
      <c r="AD69" s="15"/>
      <c r="AE69" s="41"/>
      <c r="AF69" s="41"/>
      <c r="AG69" s="41"/>
      <c r="AH69" s="42" t="str">
        <f t="shared" si="93"/>
        <v/>
      </c>
      <c r="AI69" s="87"/>
      <c r="AJ69" s="190" t="str">
        <f>IF(ISNUMBER(AC69)=FALSE,"",SUM(AL69:AL$74))</f>
        <v/>
      </c>
      <c r="AK69" s="95"/>
      <c r="AL69" s="98" t="str">
        <f t="shared" ref="AL69:AL85" si="125">IF(ISNUMBER(AC69)=FALSE,"",1)</f>
        <v/>
      </c>
      <c r="AM69" s="129" t="str">
        <f t="shared" si="95"/>
        <v/>
      </c>
      <c r="AN69" s="131" t="str">
        <f t="shared" si="96"/>
        <v/>
      </c>
      <c r="AO69" s="86">
        <f t="shared" si="97"/>
        <v>0</v>
      </c>
      <c r="AP69" s="90">
        <f t="shared" si="98"/>
        <v>0</v>
      </c>
      <c r="AQ69" s="94">
        <f t="shared" si="99"/>
        <v>0</v>
      </c>
      <c r="AR69" s="34"/>
      <c r="AS69" s="148">
        <f t="shared" ref="AS69:AS85" si="126">IF(AT69="","",C69)</f>
        <v>40</v>
      </c>
      <c r="AT69" s="63" t="s">
        <v>103</v>
      </c>
      <c r="AU69" s="63">
        <v>276</v>
      </c>
      <c r="AV69" s="64" t="s">
        <v>64</v>
      </c>
      <c r="AW69" s="45"/>
      <c r="AX69" s="87"/>
      <c r="AY69" s="190"/>
      <c r="AZ69" s="95"/>
      <c r="BA69" s="98"/>
      <c r="BB69" s="128"/>
      <c r="BC69" s="130"/>
      <c r="BD69" s="86">
        <f t="shared" si="106"/>
        <v>0</v>
      </c>
      <c r="BE69" s="90">
        <f t="shared" si="107"/>
        <v>0</v>
      </c>
      <c r="BF69" s="94">
        <f t="shared" si="108"/>
        <v>0</v>
      </c>
      <c r="BG69" s="34"/>
      <c r="BH69" s="143" t="str">
        <f t="shared" ref="BH69:BH85" si="127">IF(BI69="","",C69)</f>
        <v/>
      </c>
      <c r="BI69" s="68"/>
      <c r="BJ69" s="41"/>
      <c r="BK69" s="42" t="str">
        <f t="shared" si="88"/>
        <v/>
      </c>
      <c r="BL69" s="87"/>
      <c r="BM69" s="190" t="str">
        <f>IF(ISNUMBER(BH69)=FALSE,"",SUM(BO69:BO$74))</f>
        <v/>
      </c>
      <c r="BN69" s="95"/>
      <c r="BO69" s="98" t="str">
        <f t="shared" ref="BO69:BO85" si="128">IF(ISNUMBER(BH69)=FALSE,"",1)</f>
        <v/>
      </c>
      <c r="BP69" s="129" t="str">
        <f t="shared" si="91"/>
        <v/>
      </c>
      <c r="BQ69" s="131" t="str">
        <f t="shared" si="92"/>
        <v/>
      </c>
      <c r="BR69" s="86">
        <f t="shared" si="109"/>
        <v>0</v>
      </c>
      <c r="BS69" s="90">
        <f t="shared" si="110"/>
        <v>0</v>
      </c>
      <c r="BT69" s="94">
        <f t="shared" si="111"/>
        <v>0</v>
      </c>
      <c r="BU69" s="34"/>
      <c r="BV69" s="148" t="str">
        <f t="shared" ref="BV69:BV85" si="129">IF(BW69="","",C69)</f>
        <v/>
      </c>
      <c r="BW69" s="63"/>
      <c r="BX69" s="65"/>
      <c r="BY69" s="45" t="str">
        <f t="shared" si="89"/>
        <v/>
      </c>
      <c r="BZ69" s="87"/>
      <c r="CA69" s="190" t="str">
        <f>IF(ISNUMBER(BV69)=FALSE,"",SUM(CC69:CC$74))</f>
        <v/>
      </c>
      <c r="CB69" s="95"/>
      <c r="CC69" s="98" t="str">
        <f t="shared" ref="CC69:CC85" si="130">IF(ISNUMBER(BV69)=FALSE,"",1)</f>
        <v/>
      </c>
      <c r="CD69" s="128" t="str">
        <f t="shared" si="112"/>
        <v/>
      </c>
      <c r="CE69" s="130" t="str">
        <f t="shared" si="113"/>
        <v/>
      </c>
      <c r="CF69" s="86">
        <f t="shared" si="114"/>
        <v>0</v>
      </c>
      <c r="CG69" s="90">
        <f t="shared" si="115"/>
        <v>0</v>
      </c>
      <c r="CH69" s="94">
        <f t="shared" si="116"/>
        <v>0</v>
      </c>
      <c r="CI69" s="34"/>
      <c r="CJ69" s="152" t="str">
        <f t="shared" si="34"/>
        <v/>
      </c>
      <c r="CK69" s="68"/>
      <c r="CL69" s="41"/>
      <c r="CM69" s="42" t="str">
        <f t="shared" si="90"/>
        <v/>
      </c>
      <c r="CN69" s="87"/>
      <c r="CO69" s="190" t="str">
        <f>IF(ISNUMBER(CJ69)=FALSE,"",SUM(CQ69:CQ$74))</f>
        <v/>
      </c>
      <c r="CP69" s="95"/>
      <c r="CQ69" s="98" t="str">
        <f t="shared" ref="CQ69:CQ85" si="131">IF(ISNUMBER(CJ69)=FALSE,"",1)</f>
        <v/>
      </c>
      <c r="CR69" s="129" t="str">
        <f t="shared" si="117"/>
        <v/>
      </c>
      <c r="CS69" s="131" t="str">
        <f t="shared" si="118"/>
        <v/>
      </c>
      <c r="CT69" s="86">
        <f t="shared" si="119"/>
        <v>0</v>
      </c>
      <c r="CU69" s="90">
        <f t="shared" si="120"/>
        <v>0</v>
      </c>
      <c r="CV69" s="94">
        <f t="shared" si="121"/>
        <v>0</v>
      </c>
      <c r="CW69" s="34"/>
    </row>
    <row r="70" spans="1:101" ht="15" customHeight="1">
      <c r="A70" s="36"/>
      <c r="B70" s="262"/>
      <c r="C70" s="163">
        <v>41</v>
      </c>
      <c r="D70" s="198">
        <f t="shared" si="102"/>
        <v>41</v>
      </c>
      <c r="E70" s="199" t="s">
        <v>89</v>
      </c>
      <c r="F70" s="200">
        <v>1980</v>
      </c>
      <c r="G70" s="200">
        <f>SUMIF($O$30:$O$85,E70,$V$30:$V$85)+SUMIF($AD$30:$AD$85,E70,$AL$30:$AL$85)+SUMIF($AT$30:$AT$85,E70,$BA$30:$BA$85)+SUMIF($BI$30:$BI$85,E70,$BO$30:$BO$85)+SUMIF($BW$30:$BW$85,E70,$CC$30:$CC$85)+SUMIF($CK$30:$CK$85,E70,$CQ$30:$CQ$85)</f>
        <v>1</v>
      </c>
      <c r="H70" s="200"/>
      <c r="I70" s="163">
        <f>SUMIF($O$30:$O$44,E70,$R$30:$R$44)+SUMIF($AD$30:$AD$44,E70,$AH$30:$AH$44)+SUMIF($AT$30:$AT$44,E70,$AW$30:$AW$44)+SUMIF($BI$30:$BI$44,E70,$BK$30:$BK$44)+SUMIF($BW$30:$BW$44,E70,$BY$30:$BY$44)+SUMIF($CK$30:$CK$44,E70,$CM$30:$CM$44)</f>
        <v>0</v>
      </c>
      <c r="J70" s="202">
        <f>SUMIF($O$30:$O$85,E70,$S$30:$S$85)+SUMIF($AD$30:$AD$85,E70,$AI$30:$AI$85)+SUMIF($AT$30:$AT$85,E70,$AX$30:$AX$85)+SUMIF($BI$30:$BI$85,E70,$BL$30:$BL$85)+SUMIF($BW$30:$BW$85,E70,$BZ$30:$BZ$85)+SUMIF($CK$30:$CK$85,E70,$CN$30:$CN$85)</f>
        <v>6.5</v>
      </c>
      <c r="K70" s="203">
        <f>SUMIF($O$30:$O$85,E70,$T$30:$T$85)+SUMIF($AD$30:$AD$85,E70,$AJ$30:$AJ$85)+SUMIF($AT$30:$AT$85,E70,$AY$30:$AY$85)+SUMIF($BI$30:$BI$85,E70,$BM$30:$BM$85)+SUMIF($BW$30:$BW$85,E70,$CA$30:$CA$85)+SUMIF($CK$30:$CK$85,E70,$CO$30:$CO$85)</f>
        <v>0</v>
      </c>
      <c r="L70" s="204">
        <f>SUMIF($O$30:$O$85,E70,$U$30:$U$85)+SUMIF($AD$30:$AD$85,E70,$AK$30:$AK$85)+SUMIF($AT$30:$AT$85,E70,$AZ$30:$AZ$85)+SUMIF($BI$30:$BI$85,E70,$BN$30:$BN$85)+SUMIF($BW$30:$BW$85,E70,$CB$30:$CB$85)+SUMIF($CK$30:$CK$85,E70,$CP$30:$CP$85)</f>
        <v>0</v>
      </c>
      <c r="M70" s="60"/>
      <c r="N70" s="135" t="str">
        <f t="shared" si="122"/>
        <v/>
      </c>
      <c r="O70" s="63"/>
      <c r="P70" s="231"/>
      <c r="Q70" s="64"/>
      <c r="R70" s="45" t="str">
        <f t="shared" si="100"/>
        <v/>
      </c>
      <c r="S70" s="87"/>
      <c r="T70" s="190" t="str">
        <f>IF(ISNUMBER(N70)=FALSE,"",SUM(V70:$V$74))</f>
        <v/>
      </c>
      <c r="U70" s="95"/>
      <c r="V70" s="98" t="str">
        <f t="shared" si="123"/>
        <v/>
      </c>
      <c r="W70" s="128" t="str">
        <f t="shared" si="84"/>
        <v/>
      </c>
      <c r="X70" s="130" t="str">
        <f t="shared" si="85"/>
        <v/>
      </c>
      <c r="Y70" s="86">
        <f t="shared" si="103"/>
        <v>0</v>
      </c>
      <c r="Z70" s="90">
        <f t="shared" si="104"/>
        <v>0</v>
      </c>
      <c r="AA70" s="94">
        <f t="shared" si="105"/>
        <v>0</v>
      </c>
      <c r="AB70" s="34"/>
      <c r="AC70" s="143" t="str">
        <f t="shared" si="124"/>
        <v/>
      </c>
      <c r="AD70" s="15"/>
      <c r="AE70" s="41"/>
      <c r="AF70" s="41"/>
      <c r="AG70" s="41"/>
      <c r="AH70" s="42" t="str">
        <f t="shared" si="93"/>
        <v/>
      </c>
      <c r="AI70" s="87"/>
      <c r="AJ70" s="190" t="str">
        <f>IF(ISNUMBER(AC70)=FALSE,"",SUM(AL70:AL$74))</f>
        <v/>
      </c>
      <c r="AK70" s="95"/>
      <c r="AL70" s="98" t="str">
        <f t="shared" si="125"/>
        <v/>
      </c>
      <c r="AM70" s="129" t="str">
        <f t="shared" si="95"/>
        <v/>
      </c>
      <c r="AN70" s="131" t="str">
        <f t="shared" si="96"/>
        <v/>
      </c>
      <c r="AO70" s="86">
        <f t="shared" si="97"/>
        <v>0</v>
      </c>
      <c r="AP70" s="90">
        <f t="shared" si="98"/>
        <v>0</v>
      </c>
      <c r="AQ70" s="94">
        <f t="shared" si="99"/>
        <v>0</v>
      </c>
      <c r="AR70" s="34"/>
      <c r="AS70" s="148">
        <f t="shared" si="126"/>
        <v>41</v>
      </c>
      <c r="AT70" s="63" t="s">
        <v>104</v>
      </c>
      <c r="AU70" s="63">
        <v>267</v>
      </c>
      <c r="AV70" s="64" t="s">
        <v>64</v>
      </c>
      <c r="AW70" s="45"/>
      <c r="AX70" s="87"/>
      <c r="AY70" s="190"/>
      <c r="AZ70" s="95"/>
      <c r="BA70" s="98"/>
      <c r="BB70" s="128"/>
      <c r="BC70" s="130"/>
      <c r="BD70" s="86">
        <f t="shared" si="106"/>
        <v>0</v>
      </c>
      <c r="BE70" s="90">
        <f t="shared" si="107"/>
        <v>0</v>
      </c>
      <c r="BF70" s="94">
        <f t="shared" si="108"/>
        <v>0</v>
      </c>
      <c r="BG70" s="34"/>
      <c r="BH70" s="143" t="str">
        <f t="shared" si="127"/>
        <v/>
      </c>
      <c r="BI70" s="68"/>
      <c r="BJ70" s="41"/>
      <c r="BK70" s="42" t="str">
        <f t="shared" si="88"/>
        <v/>
      </c>
      <c r="BL70" s="87"/>
      <c r="BM70" s="190" t="str">
        <f>IF(ISNUMBER(BH70)=FALSE,"",SUM(BO70:BO$74))</f>
        <v/>
      </c>
      <c r="BN70" s="95"/>
      <c r="BO70" s="98" t="str">
        <f t="shared" si="128"/>
        <v/>
      </c>
      <c r="BP70" s="129" t="str">
        <f t="shared" si="91"/>
        <v/>
      </c>
      <c r="BQ70" s="131" t="str">
        <f t="shared" si="92"/>
        <v/>
      </c>
      <c r="BR70" s="86">
        <f t="shared" si="109"/>
        <v>0</v>
      </c>
      <c r="BS70" s="90">
        <f t="shared" si="110"/>
        <v>0</v>
      </c>
      <c r="BT70" s="94">
        <f t="shared" si="111"/>
        <v>0</v>
      </c>
      <c r="BU70" s="34"/>
      <c r="BV70" s="148" t="str">
        <f t="shared" si="129"/>
        <v/>
      </c>
      <c r="BW70" s="63"/>
      <c r="BX70" s="65"/>
      <c r="BY70" s="45" t="str">
        <f t="shared" si="89"/>
        <v/>
      </c>
      <c r="BZ70" s="87"/>
      <c r="CA70" s="190" t="str">
        <f>IF(ISNUMBER(BV70)=FALSE,"",SUM(CC70:CC$74))</f>
        <v/>
      </c>
      <c r="CB70" s="95"/>
      <c r="CC70" s="98" t="str">
        <f t="shared" si="130"/>
        <v/>
      </c>
      <c r="CD70" s="128" t="str">
        <f t="shared" si="112"/>
        <v/>
      </c>
      <c r="CE70" s="130" t="str">
        <f t="shared" si="113"/>
        <v/>
      </c>
      <c r="CF70" s="86">
        <f t="shared" si="114"/>
        <v>0</v>
      </c>
      <c r="CG70" s="90">
        <f t="shared" si="115"/>
        <v>0</v>
      </c>
      <c r="CH70" s="94">
        <f t="shared" si="116"/>
        <v>0</v>
      </c>
      <c r="CI70" s="34"/>
      <c r="CJ70" s="152" t="str">
        <f t="shared" ref="CJ70:CJ85" si="132">IF(CK70="","",C70)</f>
        <v/>
      </c>
      <c r="CK70" s="68"/>
      <c r="CL70" s="41"/>
      <c r="CM70" s="42" t="str">
        <f t="shared" si="90"/>
        <v/>
      </c>
      <c r="CN70" s="87"/>
      <c r="CO70" s="190" t="str">
        <f>IF(ISNUMBER(CJ70)=FALSE,"",SUM(CQ70:CQ$74))</f>
        <v/>
      </c>
      <c r="CP70" s="95"/>
      <c r="CQ70" s="98" t="str">
        <f t="shared" si="131"/>
        <v/>
      </c>
      <c r="CR70" s="129" t="str">
        <f t="shared" si="117"/>
        <v/>
      </c>
      <c r="CS70" s="131" t="str">
        <f t="shared" si="118"/>
        <v/>
      </c>
      <c r="CT70" s="86">
        <f t="shared" si="119"/>
        <v>0</v>
      </c>
      <c r="CU70" s="90">
        <f t="shared" si="120"/>
        <v>0</v>
      </c>
      <c r="CV70" s="94">
        <f t="shared" si="121"/>
        <v>0</v>
      </c>
      <c r="CW70" s="34"/>
    </row>
    <row r="71" spans="1:101" ht="15" customHeight="1">
      <c r="A71" s="36"/>
      <c r="B71" s="262"/>
      <c r="C71" s="163">
        <v>42</v>
      </c>
      <c r="D71" s="198">
        <f t="shared" si="102"/>
        <v>42</v>
      </c>
      <c r="E71" s="199" t="s">
        <v>91</v>
      </c>
      <c r="F71" s="200">
        <v>1981</v>
      </c>
      <c r="G71" s="200">
        <f>SUMIF($O$30:$O$85,E71,$V$30:$V$85)+SUMIF($AD$30:$AD$85,E71,$AL$30:$AL$85)+SUMIF($AT$30:$AT$85,E71,$BA$30:$BA$85)+SUMIF($BI$30:$BI$85,E71,$BO$30:$BO$85)+SUMIF($BW$30:$BW$85,E71,$CC$30:$CC$85)+SUMIF($CK$30:$CK$85,E71,$CQ$30:$CQ$85)</f>
        <v>1</v>
      </c>
      <c r="H71" s="200"/>
      <c r="I71" s="163">
        <f>SUMIF($O$30:$O$44,E71,$R$30:$R$44)+SUMIF($AD$30:$AD$44,E71,$AH$30:$AH$44)+SUMIF($AT$30:$AT$44,E71,$AW$30:$AW$44)+SUMIF($BI$30:$BI$44,E71,$BK$30:$BK$44)+SUMIF($BW$30:$BW$44,E71,$BY$30:$BY$44)+SUMIF($CK$30:$CK$44,E71,$CM$30:$CM$44)</f>
        <v>0</v>
      </c>
      <c r="J71" s="202">
        <f>SUMIF($O$30:$O$85,E71,$S$30:$S$85)+SUMIF($AD$30:$AD$85,E71,$AI$30:$AI$85)+SUMIF($AT$30:$AT$85,E71,$AX$30:$AX$85)+SUMIF($BI$30:$BI$85,E71,$BL$30:$BL$85)+SUMIF($BW$30:$BW$85,E71,$BZ$30:$BZ$85)+SUMIF($CK$30:$CK$85,E71,$CN$30:$CN$85)</f>
        <v>5</v>
      </c>
      <c r="K71" s="203">
        <f>SUMIF($O$30:$O$85,E71,$T$30:$T$85)+SUMIF($AD$30:$AD$85,E71,$AJ$30:$AJ$85)+SUMIF($AT$30:$AT$85,E71,$AY$30:$AY$85)+SUMIF($BI$30:$BI$85,E71,$BM$30:$BM$85)+SUMIF($BW$30:$BW$85,E71,$CA$30:$CA$85)+SUMIF($CK$30:$CK$85,E71,$CO$30:$CO$85)</f>
        <v>0</v>
      </c>
      <c r="L71" s="204">
        <f>SUMIF($O$30:$O$85,E71,$U$30:$U$85)+SUMIF($AD$30:$AD$85,E71,$AK$30:$AK$85)+SUMIF($AT$30:$AT$85,E71,$AZ$30:$AZ$85)+SUMIF($BI$30:$BI$85,E71,$BN$30:$BN$85)+SUMIF($BW$30:$BW$85,E71,$CB$30:$CB$85)+SUMIF($CK$30:$CK$85,E71,$CP$30:$CP$85)</f>
        <v>0</v>
      </c>
      <c r="M71" s="60"/>
      <c r="N71" s="135" t="str">
        <f t="shared" si="122"/>
        <v/>
      </c>
      <c r="O71" s="63"/>
      <c r="P71" s="231"/>
      <c r="Q71" s="64"/>
      <c r="R71" s="45" t="str">
        <f t="shared" si="100"/>
        <v/>
      </c>
      <c r="S71" s="87"/>
      <c r="T71" s="190" t="str">
        <f>IF(ISNUMBER(N71)=FALSE,"",SUM(V71:$V$74))</f>
        <v/>
      </c>
      <c r="U71" s="95"/>
      <c r="V71" s="98" t="str">
        <f t="shared" si="123"/>
        <v/>
      </c>
      <c r="W71" s="128" t="str">
        <f t="shared" si="84"/>
        <v/>
      </c>
      <c r="X71" s="130" t="str">
        <f t="shared" si="85"/>
        <v/>
      </c>
      <c r="Y71" s="86">
        <f t="shared" si="103"/>
        <v>0</v>
      </c>
      <c r="Z71" s="90">
        <f t="shared" si="104"/>
        <v>0</v>
      </c>
      <c r="AA71" s="94">
        <f t="shared" si="105"/>
        <v>0</v>
      </c>
      <c r="AB71" s="34"/>
      <c r="AC71" s="143" t="str">
        <f t="shared" si="124"/>
        <v/>
      </c>
      <c r="AD71" s="15"/>
      <c r="AE71" s="41"/>
      <c r="AF71" s="41"/>
      <c r="AG71" s="41"/>
      <c r="AH71" s="42" t="str">
        <f t="shared" si="93"/>
        <v/>
      </c>
      <c r="AI71" s="87"/>
      <c r="AJ71" s="190" t="str">
        <f>IF(ISNUMBER(AC71)=FALSE,"",SUM(AL71:AL$74))</f>
        <v/>
      </c>
      <c r="AK71" s="95"/>
      <c r="AL71" s="98" t="str">
        <f t="shared" si="125"/>
        <v/>
      </c>
      <c r="AM71" s="129" t="str">
        <f t="shared" si="95"/>
        <v/>
      </c>
      <c r="AN71" s="131" t="str">
        <f t="shared" si="96"/>
        <v/>
      </c>
      <c r="AO71" s="86">
        <f t="shared" si="97"/>
        <v>0</v>
      </c>
      <c r="AP71" s="90">
        <f t="shared" si="98"/>
        <v>0</v>
      </c>
      <c r="AQ71" s="94">
        <f t="shared" si="99"/>
        <v>0</v>
      </c>
      <c r="AR71" s="34"/>
      <c r="AS71" s="148">
        <f t="shared" si="126"/>
        <v>42</v>
      </c>
      <c r="AT71" s="63" t="s">
        <v>105</v>
      </c>
      <c r="AU71" s="63">
        <v>246</v>
      </c>
      <c r="AV71" s="64" t="s">
        <v>64</v>
      </c>
      <c r="AW71" s="45"/>
      <c r="AX71" s="87"/>
      <c r="AY71" s="190"/>
      <c r="AZ71" s="95"/>
      <c r="BA71" s="98"/>
      <c r="BB71" s="128"/>
      <c r="BC71" s="130"/>
      <c r="BD71" s="86">
        <f t="shared" si="106"/>
        <v>0</v>
      </c>
      <c r="BE71" s="90">
        <f t="shared" si="107"/>
        <v>0</v>
      </c>
      <c r="BF71" s="94">
        <f t="shared" si="108"/>
        <v>0</v>
      </c>
      <c r="BG71" s="34"/>
      <c r="BH71" s="143" t="str">
        <f t="shared" si="127"/>
        <v/>
      </c>
      <c r="BI71" s="68"/>
      <c r="BJ71" s="41"/>
      <c r="BK71" s="42" t="str">
        <f t="shared" si="88"/>
        <v/>
      </c>
      <c r="BL71" s="87"/>
      <c r="BM71" s="190" t="str">
        <f>IF(ISNUMBER(BH71)=FALSE,"",SUM(BO71:BO$74))</f>
        <v/>
      </c>
      <c r="BN71" s="95"/>
      <c r="BO71" s="98" t="str">
        <f t="shared" si="128"/>
        <v/>
      </c>
      <c r="BP71" s="129" t="str">
        <f t="shared" si="91"/>
        <v/>
      </c>
      <c r="BQ71" s="131" t="str">
        <f t="shared" si="92"/>
        <v/>
      </c>
      <c r="BR71" s="86">
        <f t="shared" si="109"/>
        <v>0</v>
      </c>
      <c r="BS71" s="90">
        <f t="shared" si="110"/>
        <v>0</v>
      </c>
      <c r="BT71" s="94">
        <f t="shared" si="111"/>
        <v>0</v>
      </c>
      <c r="BU71" s="34"/>
      <c r="BV71" s="148" t="str">
        <f t="shared" si="129"/>
        <v/>
      </c>
      <c r="BW71" s="63"/>
      <c r="BX71" s="65"/>
      <c r="BY71" s="45" t="str">
        <f t="shared" si="89"/>
        <v/>
      </c>
      <c r="BZ71" s="87"/>
      <c r="CA71" s="190" t="str">
        <f>IF(ISNUMBER(BV71)=FALSE,"",SUM(CC71:CC$74))</f>
        <v/>
      </c>
      <c r="CB71" s="95"/>
      <c r="CC71" s="98" t="str">
        <f t="shared" si="130"/>
        <v/>
      </c>
      <c r="CD71" s="128" t="str">
        <f t="shared" si="112"/>
        <v/>
      </c>
      <c r="CE71" s="130" t="str">
        <f t="shared" si="113"/>
        <v/>
      </c>
      <c r="CF71" s="86">
        <f t="shared" si="114"/>
        <v>0</v>
      </c>
      <c r="CG71" s="90">
        <f t="shared" si="115"/>
        <v>0</v>
      </c>
      <c r="CH71" s="94">
        <f t="shared" si="116"/>
        <v>0</v>
      </c>
      <c r="CI71" s="34"/>
      <c r="CJ71" s="152" t="str">
        <f t="shared" si="132"/>
        <v/>
      </c>
      <c r="CK71" s="68"/>
      <c r="CL71" s="41"/>
      <c r="CM71" s="42" t="str">
        <f t="shared" si="90"/>
        <v/>
      </c>
      <c r="CN71" s="87"/>
      <c r="CO71" s="190" t="str">
        <f>IF(ISNUMBER(CJ71)=FALSE,"",SUM(CQ71:CQ$74))</f>
        <v/>
      </c>
      <c r="CP71" s="95"/>
      <c r="CQ71" s="98" t="str">
        <f t="shared" si="131"/>
        <v/>
      </c>
      <c r="CR71" s="129" t="str">
        <f t="shared" si="117"/>
        <v/>
      </c>
      <c r="CS71" s="131" t="str">
        <f t="shared" si="118"/>
        <v/>
      </c>
      <c r="CT71" s="86">
        <f t="shared" si="119"/>
        <v>0</v>
      </c>
      <c r="CU71" s="90">
        <f t="shared" si="120"/>
        <v>0</v>
      </c>
      <c r="CV71" s="94">
        <f t="shared" si="121"/>
        <v>0</v>
      </c>
      <c r="CW71" s="34"/>
    </row>
    <row r="72" spans="1:101" ht="15" customHeight="1">
      <c r="A72" s="36"/>
      <c r="B72" s="262"/>
      <c r="C72" s="163">
        <v>43</v>
      </c>
      <c r="D72" s="198">
        <f t="shared" si="102"/>
        <v>43</v>
      </c>
      <c r="E72" s="199" t="s">
        <v>92</v>
      </c>
      <c r="F72" s="200">
        <v>1957</v>
      </c>
      <c r="G72" s="200">
        <f>SUMIF($O$30:$O$85,E72,$V$30:$V$85)+SUMIF($AD$30:$AD$85,E72,$AL$30:$AL$85)+SUMIF($AT$30:$AT$85,E72,$BA$30:$BA$85)+SUMIF($BI$30:$BI$85,E72,$BO$30:$BO$85)+SUMIF($BW$30:$BW$85,E72,$CC$30:$CC$85)+SUMIF($CK$30:$CK$85,E72,$CQ$30:$CQ$85)</f>
        <v>1</v>
      </c>
      <c r="H72" s="200"/>
      <c r="I72" s="163">
        <f>SUMIF($O$30:$O$44,E72,$R$30:$R$44)+SUMIF($AD$30:$AD$44,E72,$AH$30:$AH$44)+SUMIF($AT$30:$AT$44,E72,$AW$30:$AW$44)+SUMIF($BI$30:$BI$44,E72,$BK$30:$BK$44)+SUMIF($BW$30:$BW$44,E72,$BY$30:$BY$44)+SUMIF($CK$30:$CK$44,E72,$CM$30:$CM$44)</f>
        <v>0</v>
      </c>
      <c r="J72" s="202">
        <f>SUMIF($O$30:$O$85,E72,$S$30:$S$85)+SUMIF($AD$30:$AD$85,E72,$AI$30:$AI$85)+SUMIF($AT$30:$AT$85,E72,$AX$30:$AX$85)+SUMIF($BI$30:$BI$85,E72,$BL$30:$BL$85)+SUMIF($BW$30:$BW$85,E72,$BZ$30:$BZ$85)+SUMIF($CK$30:$CK$85,E72,$CN$30:$CN$85)</f>
        <v>4</v>
      </c>
      <c r="K72" s="203">
        <f>SUMIF($O$30:$O$85,E72,$T$30:$T$85)+SUMIF($AD$30:$AD$85,E72,$AJ$30:$AJ$85)+SUMIF($AT$30:$AT$85,E72,$AY$30:$AY$85)+SUMIF($BI$30:$BI$85,E72,$BM$30:$BM$85)+SUMIF($BW$30:$BW$85,E72,$CA$30:$CA$85)+SUMIF($CK$30:$CK$85,E72,$CO$30:$CO$85)</f>
        <v>0</v>
      </c>
      <c r="L72" s="204">
        <f>SUMIF($O$30:$O$85,E72,$U$30:$U$85)+SUMIF($AD$30:$AD$85,E72,$AK$30:$AK$85)+SUMIF($AT$30:$AT$85,E72,$AZ$30:$AZ$85)+SUMIF($BI$30:$BI$85,E72,$BN$30:$BN$85)+SUMIF($BW$30:$BW$85,E72,$CB$30:$CB$85)+SUMIF($CK$30:$CK$85,E72,$CP$30:$CP$85)</f>
        <v>0</v>
      </c>
      <c r="M72" s="60"/>
      <c r="N72" s="135" t="str">
        <f t="shared" si="122"/>
        <v/>
      </c>
      <c r="O72" s="63"/>
      <c r="P72" s="231"/>
      <c r="Q72" s="64"/>
      <c r="R72" s="45" t="str">
        <f t="shared" si="100"/>
        <v/>
      </c>
      <c r="S72" s="87"/>
      <c r="T72" s="190" t="str">
        <f>IF(ISNUMBER(N72)=FALSE,"",SUM(V72:$V$74))</f>
        <v/>
      </c>
      <c r="U72" s="95"/>
      <c r="V72" s="98" t="str">
        <f t="shared" si="123"/>
        <v/>
      </c>
      <c r="W72" s="128" t="str">
        <f t="shared" si="84"/>
        <v/>
      </c>
      <c r="X72" s="130" t="str">
        <f t="shared" si="85"/>
        <v/>
      </c>
      <c r="Y72" s="86">
        <f t="shared" si="103"/>
        <v>0</v>
      </c>
      <c r="Z72" s="90">
        <f t="shared" si="104"/>
        <v>0</v>
      </c>
      <c r="AA72" s="94">
        <f t="shared" si="105"/>
        <v>0</v>
      </c>
      <c r="AB72" s="34"/>
      <c r="AC72" s="143" t="str">
        <f t="shared" si="124"/>
        <v/>
      </c>
      <c r="AD72" s="15"/>
      <c r="AE72" s="41"/>
      <c r="AF72" s="41"/>
      <c r="AG72" s="41"/>
      <c r="AH72" s="42" t="str">
        <f t="shared" si="93"/>
        <v/>
      </c>
      <c r="AI72" s="87"/>
      <c r="AJ72" s="190" t="str">
        <f>IF(ISNUMBER(AC72)=FALSE,"",SUM(AL72:AL$74))</f>
        <v/>
      </c>
      <c r="AK72" s="95"/>
      <c r="AL72" s="98" t="str">
        <f t="shared" si="125"/>
        <v/>
      </c>
      <c r="AM72" s="129" t="str">
        <f t="shared" si="95"/>
        <v/>
      </c>
      <c r="AN72" s="131" t="str">
        <f t="shared" si="96"/>
        <v/>
      </c>
      <c r="AO72" s="86">
        <f t="shared" si="97"/>
        <v>0</v>
      </c>
      <c r="AP72" s="90">
        <f t="shared" si="98"/>
        <v>0</v>
      </c>
      <c r="AQ72" s="94">
        <f t="shared" si="99"/>
        <v>0</v>
      </c>
      <c r="AR72" s="34"/>
      <c r="AS72" s="148">
        <f t="shared" si="126"/>
        <v>43</v>
      </c>
      <c r="AT72" s="63" t="s">
        <v>106</v>
      </c>
      <c r="AU72" s="63">
        <v>243</v>
      </c>
      <c r="AV72" s="64" t="s">
        <v>64</v>
      </c>
      <c r="AW72" s="45"/>
      <c r="AX72" s="87"/>
      <c r="AY72" s="190"/>
      <c r="AZ72" s="95"/>
      <c r="BA72" s="98"/>
      <c r="BB72" s="128"/>
      <c r="BC72" s="130"/>
      <c r="BD72" s="86">
        <f t="shared" si="106"/>
        <v>0</v>
      </c>
      <c r="BE72" s="90">
        <f t="shared" si="107"/>
        <v>0</v>
      </c>
      <c r="BF72" s="94">
        <f t="shared" si="108"/>
        <v>0</v>
      </c>
      <c r="BG72" s="34"/>
      <c r="BH72" s="143" t="str">
        <f t="shared" si="127"/>
        <v/>
      </c>
      <c r="BI72" s="68"/>
      <c r="BJ72" s="41"/>
      <c r="BK72" s="42" t="str">
        <f t="shared" si="88"/>
        <v/>
      </c>
      <c r="BL72" s="87"/>
      <c r="BM72" s="190" t="str">
        <f>IF(ISNUMBER(BH72)=FALSE,"",SUM(BO72:BO$74))</f>
        <v/>
      </c>
      <c r="BN72" s="95"/>
      <c r="BO72" s="98" t="str">
        <f t="shared" si="128"/>
        <v/>
      </c>
      <c r="BP72" s="129" t="str">
        <f t="shared" si="91"/>
        <v/>
      </c>
      <c r="BQ72" s="131" t="str">
        <f t="shared" si="92"/>
        <v/>
      </c>
      <c r="BR72" s="86">
        <f t="shared" si="109"/>
        <v>0</v>
      </c>
      <c r="BS72" s="90">
        <f t="shared" si="110"/>
        <v>0</v>
      </c>
      <c r="BT72" s="94">
        <f t="shared" si="111"/>
        <v>0</v>
      </c>
      <c r="BU72" s="34"/>
      <c r="BV72" s="148" t="str">
        <f t="shared" si="129"/>
        <v/>
      </c>
      <c r="BW72" s="63"/>
      <c r="BX72" s="64"/>
      <c r="BY72" s="45" t="str">
        <f t="shared" si="89"/>
        <v/>
      </c>
      <c r="BZ72" s="87"/>
      <c r="CA72" s="190" t="str">
        <f>IF(ISNUMBER(BV72)=FALSE,"",SUM(CC72:CC$74))</f>
        <v/>
      </c>
      <c r="CB72" s="95"/>
      <c r="CC72" s="98" t="str">
        <f t="shared" si="130"/>
        <v/>
      </c>
      <c r="CD72" s="128" t="str">
        <f t="shared" si="112"/>
        <v/>
      </c>
      <c r="CE72" s="130" t="str">
        <f t="shared" si="113"/>
        <v/>
      </c>
      <c r="CF72" s="86">
        <f t="shared" si="114"/>
        <v>0</v>
      </c>
      <c r="CG72" s="90">
        <f t="shared" si="115"/>
        <v>0</v>
      </c>
      <c r="CH72" s="94">
        <f t="shared" si="116"/>
        <v>0</v>
      </c>
      <c r="CI72" s="34"/>
      <c r="CJ72" s="152" t="str">
        <f t="shared" si="132"/>
        <v/>
      </c>
      <c r="CK72" s="68"/>
      <c r="CL72" s="41"/>
      <c r="CM72" s="42" t="str">
        <f t="shared" si="90"/>
        <v/>
      </c>
      <c r="CN72" s="87"/>
      <c r="CO72" s="190" t="str">
        <f>IF(ISNUMBER(CJ72)=FALSE,"",SUM(CQ72:CQ$74))</f>
        <v/>
      </c>
      <c r="CP72" s="95"/>
      <c r="CQ72" s="98" t="str">
        <f t="shared" si="131"/>
        <v/>
      </c>
      <c r="CR72" s="129" t="str">
        <f t="shared" si="117"/>
        <v/>
      </c>
      <c r="CS72" s="131" t="str">
        <f t="shared" si="118"/>
        <v/>
      </c>
      <c r="CT72" s="86">
        <f t="shared" si="119"/>
        <v>0</v>
      </c>
      <c r="CU72" s="90">
        <f t="shared" si="120"/>
        <v>0</v>
      </c>
      <c r="CV72" s="94">
        <f t="shared" si="121"/>
        <v>0</v>
      </c>
      <c r="CW72" s="34"/>
    </row>
    <row r="73" spans="1:101" ht="15" customHeight="1">
      <c r="A73" s="36"/>
      <c r="B73" s="262"/>
      <c r="C73" s="163">
        <v>44</v>
      </c>
      <c r="D73" s="198">
        <f t="shared" si="102"/>
        <v>44</v>
      </c>
      <c r="E73" s="199" t="s">
        <v>93</v>
      </c>
      <c r="F73" s="200">
        <v>1980</v>
      </c>
      <c r="G73" s="200">
        <f>SUMIF($O$30:$O$85,E73,$V$30:$V$85)+SUMIF($AD$30:$AD$85,E73,$AL$30:$AL$85)+SUMIF($AT$30:$AT$85,E73,$BA$30:$BA$85)+SUMIF($BI$30:$BI$85,E73,$BO$30:$BO$85)+SUMIF($BW$30:$BW$85,E73,$CC$30:$CC$85)+SUMIF($CK$30:$CK$85,E73,$CQ$30:$CQ$85)</f>
        <v>1</v>
      </c>
      <c r="H73" s="200"/>
      <c r="I73" s="163">
        <f>SUMIF($O$30:$O$44,E73,$R$30:$R$44)+SUMIF($AD$30:$AD$44,E73,$AH$30:$AH$44)+SUMIF($AT$30:$AT$44,E73,$AW$30:$AW$44)+SUMIF($BI$30:$BI$44,E73,$BK$30:$BK$44)+SUMIF($BW$30:$BW$44,E73,$BY$30:$BY$44)+SUMIF($CK$30:$CK$44,E73,$CM$30:$CM$44)</f>
        <v>0</v>
      </c>
      <c r="J73" s="202">
        <f>SUMIF($O$30:$O$85,E73,$S$30:$S$85)+SUMIF($AD$30:$AD$85,E73,$AI$30:$AI$85)+SUMIF($AT$30:$AT$85,E73,$AX$30:$AX$85)+SUMIF($BI$30:$BI$85,E73,$BL$30:$BL$85)+SUMIF($BW$30:$BW$85,E73,$BZ$30:$BZ$85)+SUMIF($CK$30:$CK$85,E73,$CN$30:$CN$85)</f>
        <v>3</v>
      </c>
      <c r="K73" s="203">
        <f>SUMIF($O$30:$O$85,E73,$T$30:$T$85)+SUMIF($AD$30:$AD$85,E73,$AJ$30:$AJ$85)+SUMIF($AT$30:$AT$85,E73,$AY$30:$AY$85)+SUMIF($BI$30:$BI$85,E73,$BM$30:$BM$85)+SUMIF($BW$30:$BW$85,E73,$CA$30:$CA$85)+SUMIF($CK$30:$CK$85,E73,$CO$30:$CO$85)</f>
        <v>0</v>
      </c>
      <c r="L73" s="204">
        <f>SUMIF($O$30:$O$85,E73,$U$30:$U$85)+SUMIF($AD$30:$AD$85,E73,$AK$30:$AK$85)+SUMIF($AT$30:$AT$85,E73,$AZ$30:$AZ$85)+SUMIF($BI$30:$BI$85,E73,$BN$30:$BN$85)+SUMIF($BW$30:$BW$85,E73,$CB$30:$CB$85)+SUMIF($CK$30:$CK$85,E73,$CP$30:$CP$85)</f>
        <v>0</v>
      </c>
      <c r="M73" s="60"/>
      <c r="N73" s="135" t="str">
        <f t="shared" si="122"/>
        <v/>
      </c>
      <c r="O73" s="63"/>
      <c r="P73" s="231"/>
      <c r="Q73" s="64"/>
      <c r="R73" s="45" t="str">
        <f t="shared" si="100"/>
        <v/>
      </c>
      <c r="S73" s="87"/>
      <c r="T73" s="190" t="str">
        <f>IF(ISNUMBER(N73)=FALSE,"",SUM(V73:$V$74))</f>
        <v/>
      </c>
      <c r="U73" s="95"/>
      <c r="V73" s="98" t="str">
        <f t="shared" si="123"/>
        <v/>
      </c>
      <c r="W73" s="128" t="str">
        <f t="shared" si="84"/>
        <v/>
      </c>
      <c r="X73" s="130" t="str">
        <f t="shared" si="85"/>
        <v/>
      </c>
      <c r="Y73" s="86">
        <f t="shared" si="103"/>
        <v>0</v>
      </c>
      <c r="Z73" s="90">
        <f t="shared" si="104"/>
        <v>0</v>
      </c>
      <c r="AA73" s="94">
        <f t="shared" si="105"/>
        <v>0</v>
      </c>
      <c r="AB73" s="34"/>
      <c r="AC73" s="143" t="str">
        <f t="shared" si="124"/>
        <v/>
      </c>
      <c r="AD73" s="15"/>
      <c r="AE73" s="41"/>
      <c r="AF73" s="41"/>
      <c r="AG73" s="41"/>
      <c r="AH73" s="42" t="str">
        <f t="shared" si="93"/>
        <v/>
      </c>
      <c r="AI73" s="87"/>
      <c r="AJ73" s="190" t="str">
        <f>IF(ISNUMBER(AC73)=FALSE,"",SUM(AL73:AL$74))</f>
        <v/>
      </c>
      <c r="AK73" s="95"/>
      <c r="AL73" s="98" t="str">
        <f t="shared" si="125"/>
        <v/>
      </c>
      <c r="AM73" s="129" t="str">
        <f t="shared" si="95"/>
        <v/>
      </c>
      <c r="AN73" s="131" t="str">
        <f t="shared" si="96"/>
        <v/>
      </c>
      <c r="AO73" s="86">
        <f t="shared" si="97"/>
        <v>0</v>
      </c>
      <c r="AP73" s="90">
        <f t="shared" si="98"/>
        <v>0</v>
      </c>
      <c r="AQ73" s="94">
        <f t="shared" si="99"/>
        <v>0</v>
      </c>
      <c r="AR73" s="34"/>
      <c r="AS73" s="148">
        <f t="shared" si="126"/>
        <v>44</v>
      </c>
      <c r="AT73" s="63" t="s">
        <v>107</v>
      </c>
      <c r="AU73" s="63">
        <v>193</v>
      </c>
      <c r="AV73" s="64" t="s">
        <v>64</v>
      </c>
      <c r="AW73" s="45"/>
      <c r="AX73" s="87"/>
      <c r="AY73" s="190"/>
      <c r="AZ73" s="95"/>
      <c r="BA73" s="98"/>
      <c r="BB73" s="128"/>
      <c r="BC73" s="130"/>
      <c r="BD73" s="86">
        <f t="shared" si="106"/>
        <v>0</v>
      </c>
      <c r="BE73" s="90">
        <f t="shared" si="107"/>
        <v>0</v>
      </c>
      <c r="BF73" s="94">
        <f t="shared" si="108"/>
        <v>0</v>
      </c>
      <c r="BG73" s="34"/>
      <c r="BH73" s="143" t="str">
        <f t="shared" si="127"/>
        <v/>
      </c>
      <c r="BI73" s="68"/>
      <c r="BJ73" s="41"/>
      <c r="BK73" s="42" t="str">
        <f t="shared" si="88"/>
        <v/>
      </c>
      <c r="BL73" s="87"/>
      <c r="BM73" s="190" t="str">
        <f>IF(ISNUMBER(BH73)=FALSE,"",SUM(BO73:BO$74))</f>
        <v/>
      </c>
      <c r="BN73" s="95"/>
      <c r="BO73" s="98" t="str">
        <f t="shared" si="128"/>
        <v/>
      </c>
      <c r="BP73" s="129" t="str">
        <f t="shared" si="91"/>
        <v/>
      </c>
      <c r="BQ73" s="131" t="str">
        <f t="shared" si="92"/>
        <v/>
      </c>
      <c r="BR73" s="86">
        <f t="shared" si="109"/>
        <v>0</v>
      </c>
      <c r="BS73" s="90">
        <f t="shared" si="110"/>
        <v>0</v>
      </c>
      <c r="BT73" s="94">
        <f t="shared" si="111"/>
        <v>0</v>
      </c>
      <c r="BU73" s="34"/>
      <c r="BV73" s="148" t="str">
        <f t="shared" si="129"/>
        <v/>
      </c>
      <c r="BW73" s="63"/>
      <c r="BX73" s="64"/>
      <c r="BY73" s="45" t="str">
        <f t="shared" si="89"/>
        <v/>
      </c>
      <c r="BZ73" s="87"/>
      <c r="CA73" s="190" t="str">
        <f>IF(ISNUMBER(BV73)=FALSE,"",SUM(CC73:CC$74))</f>
        <v/>
      </c>
      <c r="CB73" s="95"/>
      <c r="CC73" s="98" t="str">
        <f t="shared" si="130"/>
        <v/>
      </c>
      <c r="CD73" s="128" t="str">
        <f t="shared" si="112"/>
        <v/>
      </c>
      <c r="CE73" s="130" t="str">
        <f t="shared" si="113"/>
        <v/>
      </c>
      <c r="CF73" s="86">
        <f t="shared" si="114"/>
        <v>0</v>
      </c>
      <c r="CG73" s="90">
        <f t="shared" si="115"/>
        <v>0</v>
      </c>
      <c r="CH73" s="94">
        <f t="shared" si="116"/>
        <v>0</v>
      </c>
      <c r="CI73" s="34"/>
      <c r="CJ73" s="152" t="str">
        <f t="shared" si="132"/>
        <v/>
      </c>
      <c r="CK73" s="68"/>
      <c r="CL73" s="41"/>
      <c r="CM73" s="42" t="str">
        <f t="shared" si="90"/>
        <v/>
      </c>
      <c r="CN73" s="87"/>
      <c r="CO73" s="190" t="str">
        <f>IF(ISNUMBER(CJ73)=FALSE,"",SUM(CQ73:CQ$74))</f>
        <v/>
      </c>
      <c r="CP73" s="95"/>
      <c r="CQ73" s="98" t="str">
        <f t="shared" si="131"/>
        <v/>
      </c>
      <c r="CR73" s="129" t="str">
        <f t="shared" si="117"/>
        <v/>
      </c>
      <c r="CS73" s="131" t="str">
        <f t="shared" si="118"/>
        <v/>
      </c>
      <c r="CT73" s="86">
        <f t="shared" si="119"/>
        <v>0</v>
      </c>
      <c r="CU73" s="90">
        <f t="shared" si="120"/>
        <v>0</v>
      </c>
      <c r="CV73" s="94">
        <f t="shared" si="121"/>
        <v>0</v>
      </c>
      <c r="CW73" s="34"/>
    </row>
    <row r="74" spans="1:101" ht="15" customHeight="1">
      <c r="A74" s="36"/>
      <c r="B74" s="262"/>
      <c r="C74" s="163">
        <v>45</v>
      </c>
      <c r="D74" s="198">
        <f t="shared" si="102"/>
        <v>45</v>
      </c>
      <c r="E74" s="199" t="s">
        <v>94</v>
      </c>
      <c r="F74" s="200">
        <v>1974</v>
      </c>
      <c r="G74" s="200">
        <f>SUMIF($O$30:$O$85,E74,$V$30:$V$85)+SUMIF($AD$30:$AD$85,E74,$AL$30:$AL$85)+SUMIF($AT$30:$AT$85,E74,$BA$30:$BA$85)+SUMIF($BI$30:$BI$85,E74,$BO$30:$BO$85)+SUMIF($BW$30:$BW$85,E74,$CC$30:$CC$85)+SUMIF($CK$30:$CK$85,E74,$CQ$30:$CQ$85)</f>
        <v>1</v>
      </c>
      <c r="H74" s="200"/>
      <c r="I74" s="163">
        <f>SUMIF($O$30:$O$44,E74,$R$30:$R$44)+SUMIF($AD$30:$AD$44,E74,$AH$30:$AH$44)+SUMIF($AT$30:$AT$44,E74,$AW$30:$AW$44)+SUMIF($BI$30:$BI$44,E74,$BK$30:$BK$44)+SUMIF($BW$30:$BW$44,E74,$BY$30:$BY$44)+SUMIF($CK$30:$CK$44,E74,$CM$30:$CM$44)</f>
        <v>0</v>
      </c>
      <c r="J74" s="202">
        <f>SUMIF($O$30:$O$85,E74,$S$30:$S$85)+SUMIF($AD$30:$AD$85,E74,$AI$30:$AI$85)+SUMIF($AT$30:$AT$85,E74,$AX$30:$AX$85)+SUMIF($BI$30:$BI$85,E74,$BL$30:$BL$85)+SUMIF($BW$30:$BW$85,E74,$BZ$30:$BZ$85)+SUMIF($CK$30:$CK$85,E74,$CN$30:$CN$85)</f>
        <v>2</v>
      </c>
      <c r="K74" s="203">
        <f>SUMIF($O$30:$O$85,E74,$T$30:$T$85)+SUMIF($AD$30:$AD$85,E74,$AJ$30:$AJ$85)+SUMIF($AT$30:$AT$85,E74,$AY$30:$AY$85)+SUMIF($BI$30:$BI$85,E74,$BM$30:$BM$85)+SUMIF($BW$30:$BW$85,E74,$CA$30:$CA$85)+SUMIF($CK$30:$CK$85,E74,$CO$30:$CO$85)</f>
        <v>0</v>
      </c>
      <c r="L74" s="204">
        <f>SUMIF($O$30:$O$85,E74,$U$30:$U$85)+SUMIF($AD$30:$AD$85,E74,$AK$30:$AK$85)+SUMIF($AT$30:$AT$85,E74,$AZ$30:$AZ$85)+SUMIF($BI$30:$BI$85,E74,$BN$30:$BN$85)+SUMIF($BW$30:$BW$85,E74,$CB$30:$CB$85)+SUMIF($CK$30:$CK$85,E74,$CP$30:$CP$85)</f>
        <v>0</v>
      </c>
      <c r="M74" s="60"/>
      <c r="N74" s="135" t="str">
        <f t="shared" si="122"/>
        <v/>
      </c>
      <c r="O74" s="63"/>
      <c r="P74" s="231"/>
      <c r="Q74" s="64"/>
      <c r="R74" s="45" t="str">
        <f t="shared" si="100"/>
        <v/>
      </c>
      <c r="S74" s="87"/>
      <c r="T74" s="190" t="str">
        <f>IF(ISNUMBER(N74)=FALSE,"",SUM(V74:$V$74))</f>
        <v/>
      </c>
      <c r="U74" s="95"/>
      <c r="V74" s="98" t="str">
        <f t="shared" si="123"/>
        <v/>
      </c>
      <c r="W74" s="128" t="str">
        <f t="shared" si="84"/>
        <v/>
      </c>
      <c r="X74" s="130" t="str">
        <f t="shared" si="85"/>
        <v/>
      </c>
      <c r="Y74" s="86">
        <f t="shared" si="103"/>
        <v>0</v>
      </c>
      <c r="Z74" s="90">
        <f t="shared" si="104"/>
        <v>0</v>
      </c>
      <c r="AA74" s="94">
        <f t="shared" si="105"/>
        <v>0</v>
      </c>
      <c r="AB74" s="34"/>
      <c r="AC74" s="143" t="str">
        <f t="shared" si="124"/>
        <v/>
      </c>
      <c r="AD74" s="15"/>
      <c r="AE74" s="41"/>
      <c r="AF74" s="41"/>
      <c r="AG74" s="41"/>
      <c r="AH74" s="42" t="str">
        <f t="shared" si="93"/>
        <v/>
      </c>
      <c r="AI74" s="87"/>
      <c r="AJ74" s="190" t="str">
        <f>IF(ISNUMBER(AC74)=FALSE,"",SUM(AL74:AL$74))</f>
        <v/>
      </c>
      <c r="AK74" s="95"/>
      <c r="AL74" s="98" t="str">
        <f t="shared" si="125"/>
        <v/>
      </c>
      <c r="AM74" s="129" t="str">
        <f t="shared" si="95"/>
        <v/>
      </c>
      <c r="AN74" s="131" t="str">
        <f t="shared" si="96"/>
        <v/>
      </c>
      <c r="AO74" s="86">
        <f t="shared" si="97"/>
        <v>0</v>
      </c>
      <c r="AP74" s="90">
        <f t="shared" si="98"/>
        <v>0</v>
      </c>
      <c r="AQ74" s="94">
        <f t="shared" si="99"/>
        <v>0</v>
      </c>
      <c r="AR74" s="34"/>
      <c r="AS74" s="148">
        <f t="shared" si="126"/>
        <v>45</v>
      </c>
      <c r="AT74" s="63" t="s">
        <v>108</v>
      </c>
      <c r="AU74" s="63">
        <v>173</v>
      </c>
      <c r="AV74" s="64" t="s">
        <v>64</v>
      </c>
      <c r="AW74" s="45"/>
      <c r="AX74" s="87"/>
      <c r="AY74" s="190"/>
      <c r="AZ74" s="95"/>
      <c r="BA74" s="98"/>
      <c r="BB74" s="128"/>
      <c r="BC74" s="130"/>
      <c r="BD74" s="86">
        <f t="shared" si="106"/>
        <v>0</v>
      </c>
      <c r="BE74" s="90">
        <f t="shared" si="107"/>
        <v>0</v>
      </c>
      <c r="BF74" s="94">
        <f t="shared" si="108"/>
        <v>0</v>
      </c>
      <c r="BG74" s="34"/>
      <c r="BH74" s="143" t="str">
        <f t="shared" si="127"/>
        <v/>
      </c>
      <c r="BI74" s="68"/>
      <c r="BJ74" s="41"/>
      <c r="BK74" s="42" t="str">
        <f t="shared" si="88"/>
        <v/>
      </c>
      <c r="BL74" s="87"/>
      <c r="BM74" s="190" t="str">
        <f>IF(ISNUMBER(BH74)=FALSE,"",SUM(BO74:BO$74))</f>
        <v/>
      </c>
      <c r="BN74" s="95"/>
      <c r="BO74" s="98" t="str">
        <f t="shared" si="128"/>
        <v/>
      </c>
      <c r="BP74" s="129" t="str">
        <f t="shared" si="91"/>
        <v/>
      </c>
      <c r="BQ74" s="131" t="str">
        <f t="shared" si="92"/>
        <v/>
      </c>
      <c r="BR74" s="86">
        <f t="shared" si="109"/>
        <v>0</v>
      </c>
      <c r="BS74" s="90">
        <f t="shared" si="110"/>
        <v>0</v>
      </c>
      <c r="BT74" s="94">
        <f t="shared" si="111"/>
        <v>0</v>
      </c>
      <c r="BU74" s="34"/>
      <c r="BV74" s="148" t="str">
        <f t="shared" si="129"/>
        <v/>
      </c>
      <c r="BW74" s="63"/>
      <c r="BX74" s="64"/>
      <c r="BY74" s="45" t="str">
        <f t="shared" si="89"/>
        <v/>
      </c>
      <c r="BZ74" s="87"/>
      <c r="CA74" s="190" t="str">
        <f>IF(ISNUMBER(BV74)=FALSE,"",SUM(CC74:CC$74))</f>
        <v/>
      </c>
      <c r="CB74" s="95"/>
      <c r="CC74" s="98" t="str">
        <f t="shared" si="130"/>
        <v/>
      </c>
      <c r="CD74" s="128" t="str">
        <f t="shared" si="112"/>
        <v/>
      </c>
      <c r="CE74" s="130" t="str">
        <f t="shared" si="113"/>
        <v/>
      </c>
      <c r="CF74" s="86">
        <f t="shared" si="114"/>
        <v>0</v>
      </c>
      <c r="CG74" s="90">
        <f t="shared" si="115"/>
        <v>0</v>
      </c>
      <c r="CH74" s="94">
        <f t="shared" si="116"/>
        <v>0</v>
      </c>
      <c r="CI74" s="34"/>
      <c r="CJ74" s="152" t="str">
        <f t="shared" si="132"/>
        <v/>
      </c>
      <c r="CK74" s="68"/>
      <c r="CL74" s="41"/>
      <c r="CM74" s="42" t="str">
        <f t="shared" si="90"/>
        <v/>
      </c>
      <c r="CN74" s="87"/>
      <c r="CO74" s="190" t="str">
        <f>IF(ISNUMBER(CJ74)=FALSE,"",SUM(CQ74:CQ$74))</f>
        <v/>
      </c>
      <c r="CP74" s="95"/>
      <c r="CQ74" s="98" t="str">
        <f t="shared" si="131"/>
        <v/>
      </c>
      <c r="CR74" s="129" t="str">
        <f t="shared" si="117"/>
        <v/>
      </c>
      <c r="CS74" s="131" t="str">
        <f t="shared" si="118"/>
        <v/>
      </c>
      <c r="CT74" s="86">
        <f t="shared" si="119"/>
        <v>0</v>
      </c>
      <c r="CU74" s="90">
        <f t="shared" si="120"/>
        <v>0</v>
      </c>
      <c r="CV74" s="94">
        <f t="shared" si="121"/>
        <v>0</v>
      </c>
      <c r="CW74" s="34"/>
    </row>
    <row r="75" spans="1:101" ht="15" customHeight="1">
      <c r="A75" s="36"/>
      <c r="B75" s="262"/>
      <c r="C75" s="163">
        <v>46</v>
      </c>
      <c r="D75" s="198">
        <f t="shared" si="102"/>
        <v>46</v>
      </c>
      <c r="E75" s="199" t="s">
        <v>95</v>
      </c>
      <c r="F75" s="200">
        <v>1963</v>
      </c>
      <c r="G75" s="200">
        <f>SUMIF($O$30:$O$85,E75,$V$30:$V$85)+SUMIF($AD$30:$AD$85,E75,$AL$30:$AL$85)+SUMIF($AT$30:$AT$85,E75,$BA$30:$BA$85)+SUMIF($BI$30:$BI$85,E75,$BO$30:$BO$85)+SUMIF($BW$30:$BW$85,E75,$CC$30:$CC$85)+SUMIF($CK$30:$CK$85,E75,$CQ$30:$CQ$85)</f>
        <v>1</v>
      </c>
      <c r="H75" s="200"/>
      <c r="I75" s="163">
        <f>SUMIF($O$30:$O$44,E75,$R$30:$R$44)+SUMIF($AD$30:$AD$44,E75,$AH$30:$AH$44)+SUMIF($AT$30:$AT$44,E75,$AW$30:$AW$44)+SUMIF($BI$30:$BI$44,E75,$BK$30:$BK$44)+SUMIF($BW$30:$BW$44,E75,$BY$30:$BY$44)+SUMIF($CK$30:$CK$44,E75,$CM$30:$CM$44)</f>
        <v>0</v>
      </c>
      <c r="J75" s="202">
        <f>SUMIF($O$30:$O$85,E75,$S$30:$S$85)+SUMIF($AD$30:$AD$85,E75,$AI$30:$AI$85)+SUMIF($AT$30:$AT$85,E75,$AX$30:$AX$85)+SUMIF($BI$30:$BI$85,E75,$BL$30:$BL$85)+SUMIF($BW$30:$BW$85,E75,$BZ$30:$BZ$85)+SUMIF($CK$30:$CK$85,E75,$CN$30:$CN$85)</f>
        <v>1</v>
      </c>
      <c r="K75" s="203">
        <f>SUMIF($O$30:$O$85,E75,$T$30:$T$85)+SUMIF($AD$30:$AD$85,E75,$AJ$30:$AJ$85)+SUMIF($AT$30:$AT$85,E75,$AY$30:$AY$85)+SUMIF($BI$30:$BI$85,E75,$BM$30:$BM$85)+SUMIF($BW$30:$BW$85,E75,$CA$30:$CA$85)+SUMIF($CK$30:$CK$85,E75,$CO$30:$CO$85)</f>
        <v>0</v>
      </c>
      <c r="L75" s="204">
        <f>SUMIF($O$30:$O$85,E75,$U$30:$U$85)+SUMIF($AD$30:$AD$85,E75,$AK$30:$AK$85)+SUMIF($AT$30:$AT$85,E75,$AZ$30:$AZ$85)+SUMIF($BI$30:$BI$85,E75,$BN$30:$BN$85)+SUMIF($BW$30:$BW$85,E75,$CB$30:$CB$85)+SUMIF($CK$30:$CK$85,E75,$CP$30:$CP$85)</f>
        <v>0</v>
      </c>
      <c r="M75" s="60"/>
      <c r="N75" s="135" t="str">
        <f t="shared" si="122"/>
        <v/>
      </c>
      <c r="O75" s="63"/>
      <c r="P75" s="231"/>
      <c r="Q75" s="64"/>
      <c r="R75" s="44" t="str">
        <f t="shared" si="100"/>
        <v/>
      </c>
      <c r="S75" s="87"/>
      <c r="T75" s="91"/>
      <c r="U75" s="95" t="str">
        <f>IF(ISNUMBER(N75)=FALSE,"",SUM(V75:$V$85))</f>
        <v/>
      </c>
      <c r="V75" s="98" t="str">
        <f t="shared" si="123"/>
        <v/>
      </c>
      <c r="W75" s="128" t="str">
        <f t="shared" si="84"/>
        <v/>
      </c>
      <c r="X75" s="130" t="str">
        <f t="shared" si="85"/>
        <v/>
      </c>
      <c r="Y75" s="86">
        <f t="shared" si="103"/>
        <v>0</v>
      </c>
      <c r="Z75" s="90">
        <f t="shared" si="104"/>
        <v>0</v>
      </c>
      <c r="AA75" s="94">
        <f t="shared" si="105"/>
        <v>0</v>
      </c>
      <c r="AB75" s="34"/>
      <c r="AC75" s="143" t="str">
        <f t="shared" si="124"/>
        <v/>
      </c>
      <c r="AD75" s="15"/>
      <c r="AE75" s="41"/>
      <c r="AF75" s="41"/>
      <c r="AG75" s="41"/>
      <c r="AH75" s="26" t="str">
        <f t="shared" si="93"/>
        <v/>
      </c>
      <c r="AI75" s="87"/>
      <c r="AJ75" s="91"/>
      <c r="AK75" s="95" t="str">
        <f>IF(ISNUMBER(AC75)=FALSE,"",SUM(AL75:AL$85))</f>
        <v/>
      </c>
      <c r="AL75" s="98" t="str">
        <f t="shared" si="125"/>
        <v/>
      </c>
      <c r="AM75" s="129" t="str">
        <f t="shared" si="95"/>
        <v/>
      </c>
      <c r="AN75" s="131" t="str">
        <f t="shared" si="96"/>
        <v/>
      </c>
      <c r="AO75" s="86">
        <f t="shared" si="97"/>
        <v>0</v>
      </c>
      <c r="AP75" s="90">
        <f t="shared" si="98"/>
        <v>0</v>
      </c>
      <c r="AQ75" s="94">
        <f t="shared" si="99"/>
        <v>0</v>
      </c>
      <c r="AR75" s="34"/>
      <c r="AS75" s="148">
        <f t="shared" si="126"/>
        <v>46</v>
      </c>
      <c r="AT75" s="63" t="s">
        <v>34</v>
      </c>
      <c r="AU75" s="63">
        <v>172</v>
      </c>
      <c r="AV75" s="64" t="s">
        <v>64</v>
      </c>
      <c r="AW75" s="44"/>
      <c r="AX75" s="87"/>
      <c r="AY75" s="91"/>
      <c r="AZ75" s="95"/>
      <c r="BA75" s="98"/>
      <c r="BB75" s="128"/>
      <c r="BC75" s="130"/>
      <c r="BD75" s="86">
        <f t="shared" si="106"/>
        <v>0</v>
      </c>
      <c r="BE75" s="90">
        <f t="shared" si="107"/>
        <v>0</v>
      </c>
      <c r="BF75" s="94">
        <f t="shared" si="108"/>
        <v>0</v>
      </c>
      <c r="BG75" s="34"/>
      <c r="BH75" s="143" t="str">
        <f t="shared" si="127"/>
        <v/>
      </c>
      <c r="BI75" s="68"/>
      <c r="BJ75" s="41"/>
      <c r="BK75" s="26" t="str">
        <f t="shared" si="88"/>
        <v/>
      </c>
      <c r="BL75" s="87"/>
      <c r="BM75" s="91"/>
      <c r="BN75" s="95" t="str">
        <f>IF(ISNUMBER(BH75)=FALSE,"",SUM(BO75:BO$85))</f>
        <v/>
      </c>
      <c r="BO75" s="98" t="str">
        <f t="shared" si="128"/>
        <v/>
      </c>
      <c r="BP75" s="129" t="str">
        <f t="shared" si="91"/>
        <v/>
      </c>
      <c r="BQ75" s="131" t="str">
        <f t="shared" si="92"/>
        <v/>
      </c>
      <c r="BR75" s="86">
        <f t="shared" si="109"/>
        <v>0</v>
      </c>
      <c r="BS75" s="90">
        <f t="shared" si="110"/>
        <v>0</v>
      </c>
      <c r="BT75" s="94">
        <f t="shared" si="111"/>
        <v>0</v>
      </c>
      <c r="BU75" s="34"/>
      <c r="BV75" s="148" t="str">
        <f t="shared" si="129"/>
        <v/>
      </c>
      <c r="BW75" s="63"/>
      <c r="BX75" s="64"/>
      <c r="BY75" s="44" t="str">
        <f t="shared" si="89"/>
        <v/>
      </c>
      <c r="BZ75" s="87"/>
      <c r="CA75" s="91"/>
      <c r="CB75" s="95" t="str">
        <f>IF(ISNUMBER(BV75)=FALSE,"",SUM(CC75:CC$85))</f>
        <v/>
      </c>
      <c r="CC75" s="98" t="str">
        <f t="shared" si="130"/>
        <v/>
      </c>
      <c r="CD75" s="128" t="str">
        <f t="shared" si="112"/>
        <v/>
      </c>
      <c r="CE75" s="130" t="str">
        <f t="shared" si="113"/>
        <v/>
      </c>
      <c r="CF75" s="86">
        <f t="shared" si="114"/>
        <v>0</v>
      </c>
      <c r="CG75" s="90">
        <f t="shared" si="115"/>
        <v>0</v>
      </c>
      <c r="CH75" s="94">
        <f t="shared" si="116"/>
        <v>0</v>
      </c>
      <c r="CI75" s="34"/>
      <c r="CJ75" s="152" t="str">
        <f t="shared" si="132"/>
        <v/>
      </c>
      <c r="CK75" s="68"/>
      <c r="CL75" s="41"/>
      <c r="CM75" s="26" t="str">
        <f t="shared" si="90"/>
        <v/>
      </c>
      <c r="CN75" s="87"/>
      <c r="CO75" s="91"/>
      <c r="CP75" s="95" t="str">
        <f>IF(ISNUMBER(CJ75)=FALSE,"",SUM(CQ75:CQ$85))</f>
        <v/>
      </c>
      <c r="CQ75" s="98" t="str">
        <f t="shared" si="131"/>
        <v/>
      </c>
      <c r="CR75" s="129" t="str">
        <f t="shared" si="117"/>
        <v/>
      </c>
      <c r="CS75" s="131" t="str">
        <f t="shared" si="118"/>
        <v/>
      </c>
      <c r="CT75" s="86">
        <f t="shared" si="119"/>
        <v>0</v>
      </c>
      <c r="CU75" s="90">
        <f t="shared" si="120"/>
        <v>0</v>
      </c>
      <c r="CV75" s="94">
        <f t="shared" si="121"/>
        <v>0</v>
      </c>
      <c r="CW75" s="34"/>
    </row>
    <row r="76" spans="1:101" ht="15" customHeight="1">
      <c r="A76" s="36"/>
      <c r="B76" s="262"/>
      <c r="C76" s="163">
        <v>47</v>
      </c>
      <c r="D76" s="198">
        <f t="shared" si="102"/>
        <v>47</v>
      </c>
      <c r="E76" s="199" t="s">
        <v>96</v>
      </c>
      <c r="F76" s="200">
        <v>1969</v>
      </c>
      <c r="G76" s="200">
        <f>SUMIF($O$30:$O$85,E76,$V$30:$V$85)+SUMIF($AD$30:$AD$85,E76,$AL$30:$AL$85)+SUMIF($AT$30:$AT$85,E76,$BA$30:$BA$85)+SUMIF($BI$30:$BI$85,E76,$BO$30:$BO$85)+SUMIF($BW$30:$BW$85,E76,$CC$30:$CC$85)+SUMIF($CK$30:$CK$85,E76,$CQ$30:$CQ$85)</f>
        <v>1</v>
      </c>
      <c r="H76" s="200"/>
      <c r="I76" s="163">
        <f>SUMIF($O$30:$O$44,E76,$R$30:$R$44)+SUMIF($AD$30:$AD$44,E76,$AH$30:$AH$44)+SUMIF($AT$30:$AT$44,E76,$AW$30:$AW$44)+SUMIF($BI$30:$BI$44,E76,$BK$30:$BK$44)+SUMIF($BW$30:$BW$44,E76,$BY$30:$BY$44)+SUMIF($CK$30:$CK$44,E76,$CM$30:$CM$44)</f>
        <v>0</v>
      </c>
      <c r="J76" s="202">
        <f>SUMIF($O$30:$O$85,E76,$S$30:$S$85)+SUMIF($AD$30:$AD$85,E76,$AI$30:$AI$85)+SUMIF($AT$30:$AT$85,E76,$AX$30:$AX$85)+SUMIF($BI$30:$BI$85,E76,$BL$30:$BL$85)+SUMIF($BW$30:$BW$85,E76,$BZ$30:$BZ$85)+SUMIF($CK$30:$CK$85,E76,$CN$30:$CN$85)</f>
        <v>0</v>
      </c>
      <c r="K76" s="203">
        <f>SUMIF($O$30:$O$85,E76,$T$30:$T$85)+SUMIF($AD$30:$AD$85,E76,$AJ$30:$AJ$85)+SUMIF($AT$30:$AT$85,E76,$AY$30:$AY$85)+SUMIF($BI$30:$BI$85,E76,$BM$30:$BM$85)+SUMIF($BW$30:$BW$85,E76,$CA$30:$CA$85)+SUMIF($CK$30:$CK$85,E76,$CO$30:$CO$85)</f>
        <v>9</v>
      </c>
      <c r="L76" s="204">
        <f>SUMIF($O$30:$O$85,E76,$U$30:$U$85)+SUMIF($AD$30:$AD$85,E76,$AK$30:$AK$85)+SUMIF($AT$30:$AT$85,E76,$AZ$30:$AZ$85)+SUMIF($BI$30:$BI$85,E76,$BN$30:$BN$85)+SUMIF($BW$30:$BW$85,E76,$CB$30:$CB$85)+SUMIF($CK$30:$CK$85,E76,$CP$30:$CP$85)</f>
        <v>0</v>
      </c>
      <c r="M76" s="60"/>
      <c r="N76" s="135" t="str">
        <f t="shared" si="122"/>
        <v/>
      </c>
      <c r="O76" s="63"/>
      <c r="P76" s="231"/>
      <c r="Q76" s="64"/>
      <c r="R76" s="44" t="str">
        <f t="shared" si="100"/>
        <v/>
      </c>
      <c r="S76" s="87"/>
      <c r="T76" s="91"/>
      <c r="U76" s="193" t="str">
        <f>IF(ISNUMBER(N76)=FALSE,"",SUM(V76:$V$85))</f>
        <v/>
      </c>
      <c r="V76" s="98" t="str">
        <f t="shared" si="123"/>
        <v/>
      </c>
      <c r="W76" s="128" t="str">
        <f t="shared" si="84"/>
        <v/>
      </c>
      <c r="X76" s="130" t="str">
        <f t="shared" si="85"/>
        <v/>
      </c>
      <c r="Y76" s="86">
        <f t="shared" si="103"/>
        <v>0</v>
      </c>
      <c r="Z76" s="90">
        <f t="shared" si="104"/>
        <v>0</v>
      </c>
      <c r="AA76" s="94">
        <f t="shared" si="105"/>
        <v>0</v>
      </c>
      <c r="AB76" s="34"/>
      <c r="AC76" s="143" t="str">
        <f t="shared" si="124"/>
        <v/>
      </c>
      <c r="AD76" s="15"/>
      <c r="AE76" s="41"/>
      <c r="AF76" s="41"/>
      <c r="AG76" s="41"/>
      <c r="AH76" s="26" t="str">
        <f t="shared" si="93"/>
        <v/>
      </c>
      <c r="AI76" s="87"/>
      <c r="AJ76" s="91"/>
      <c r="AK76" s="193" t="str">
        <f>IF(ISNUMBER(AC76)=FALSE,"",SUM(AL76:AL$85))</f>
        <v/>
      </c>
      <c r="AL76" s="98" t="str">
        <f t="shared" si="125"/>
        <v/>
      </c>
      <c r="AM76" s="129" t="str">
        <f t="shared" si="95"/>
        <v/>
      </c>
      <c r="AN76" s="131" t="str">
        <f t="shared" si="96"/>
        <v/>
      </c>
      <c r="AO76" s="86">
        <f t="shared" si="97"/>
        <v>0</v>
      </c>
      <c r="AP76" s="90">
        <f t="shared" si="98"/>
        <v>0</v>
      </c>
      <c r="AQ76" s="94">
        <f t="shared" si="99"/>
        <v>0</v>
      </c>
      <c r="AR76" s="34"/>
      <c r="AS76" s="148">
        <f t="shared" si="126"/>
        <v>47</v>
      </c>
      <c r="AT76" s="63" t="s">
        <v>31</v>
      </c>
      <c r="AU76" s="63">
        <v>172</v>
      </c>
      <c r="AV76" s="64" t="s">
        <v>64</v>
      </c>
      <c r="AW76" s="44"/>
      <c r="AX76" s="87"/>
      <c r="AY76" s="91"/>
      <c r="AZ76" s="95"/>
      <c r="BA76" s="98"/>
      <c r="BB76" s="128"/>
      <c r="BC76" s="130"/>
      <c r="BD76" s="86">
        <f t="shared" si="106"/>
        <v>0</v>
      </c>
      <c r="BE76" s="90">
        <f t="shared" si="107"/>
        <v>0</v>
      </c>
      <c r="BF76" s="94">
        <f t="shared" si="108"/>
        <v>0</v>
      </c>
      <c r="BG76" s="34"/>
      <c r="BH76" s="143" t="str">
        <f t="shared" si="127"/>
        <v/>
      </c>
      <c r="BI76" s="68"/>
      <c r="BJ76" s="41"/>
      <c r="BK76" s="26" t="str">
        <f t="shared" si="88"/>
        <v/>
      </c>
      <c r="BL76" s="87"/>
      <c r="BM76" s="91"/>
      <c r="BN76" s="193" t="str">
        <f>IF(ISNUMBER(BH76)=FALSE,"",SUM(BO76:BO$85))</f>
        <v/>
      </c>
      <c r="BO76" s="98" t="str">
        <f t="shared" si="128"/>
        <v/>
      </c>
      <c r="BP76" s="129" t="str">
        <f t="shared" si="91"/>
        <v/>
      </c>
      <c r="BQ76" s="131" t="str">
        <f t="shared" si="92"/>
        <v/>
      </c>
      <c r="BR76" s="86">
        <f t="shared" si="109"/>
        <v>0</v>
      </c>
      <c r="BS76" s="90">
        <f t="shared" si="110"/>
        <v>0</v>
      </c>
      <c r="BT76" s="94">
        <f t="shared" si="111"/>
        <v>0</v>
      </c>
      <c r="BU76" s="34"/>
      <c r="BV76" s="148" t="str">
        <f t="shared" si="129"/>
        <v/>
      </c>
      <c r="BW76" s="63"/>
      <c r="BX76" s="64"/>
      <c r="BY76" s="44" t="str">
        <f t="shared" si="89"/>
        <v/>
      </c>
      <c r="BZ76" s="87"/>
      <c r="CA76" s="91"/>
      <c r="CB76" s="193" t="str">
        <f>IF(ISNUMBER(BV76)=FALSE,"",SUM(CC76:CC$85))</f>
        <v/>
      </c>
      <c r="CC76" s="98" t="str">
        <f t="shared" si="130"/>
        <v/>
      </c>
      <c r="CD76" s="128" t="str">
        <f t="shared" si="112"/>
        <v/>
      </c>
      <c r="CE76" s="130" t="str">
        <f t="shared" si="113"/>
        <v/>
      </c>
      <c r="CF76" s="86">
        <f t="shared" si="114"/>
        <v>0</v>
      </c>
      <c r="CG76" s="90">
        <f t="shared" si="115"/>
        <v>0</v>
      </c>
      <c r="CH76" s="94">
        <f t="shared" si="116"/>
        <v>0</v>
      </c>
      <c r="CI76" s="34"/>
      <c r="CJ76" s="152" t="str">
        <f t="shared" si="132"/>
        <v/>
      </c>
      <c r="CK76" s="68"/>
      <c r="CL76" s="41"/>
      <c r="CM76" s="26" t="str">
        <f t="shared" si="90"/>
        <v/>
      </c>
      <c r="CN76" s="87"/>
      <c r="CO76" s="91"/>
      <c r="CP76" s="193" t="str">
        <f>IF(ISNUMBER(CJ76)=FALSE,"",SUM(CQ76:CQ$85))</f>
        <v/>
      </c>
      <c r="CQ76" s="98" t="str">
        <f t="shared" si="131"/>
        <v/>
      </c>
      <c r="CR76" s="129" t="str">
        <f t="shared" si="117"/>
        <v/>
      </c>
      <c r="CS76" s="131" t="str">
        <f t="shared" si="118"/>
        <v/>
      </c>
      <c r="CT76" s="86">
        <f t="shared" si="119"/>
        <v>0</v>
      </c>
      <c r="CU76" s="90">
        <f t="shared" si="120"/>
        <v>0</v>
      </c>
      <c r="CV76" s="94">
        <f t="shared" si="121"/>
        <v>0</v>
      </c>
      <c r="CW76" s="34"/>
    </row>
    <row r="77" spans="1:101" ht="15" customHeight="1">
      <c r="A77" s="36"/>
      <c r="B77" s="262"/>
      <c r="C77" s="163">
        <v>48</v>
      </c>
      <c r="D77" s="198">
        <f t="shared" si="102"/>
        <v>48</v>
      </c>
      <c r="E77" s="199" t="s">
        <v>97</v>
      </c>
      <c r="F77" s="200">
        <v>1973</v>
      </c>
      <c r="G77" s="200">
        <f>SUMIF($O$30:$O$85,E77,$V$30:$V$85)+SUMIF($AD$30:$AD$85,E77,$AL$30:$AL$85)+SUMIF($AT$30:$AT$85,E77,$BA$30:$BA$85)+SUMIF($BI$30:$BI$85,E77,$BO$30:$BO$85)+SUMIF($BW$30:$BW$85,E77,$CC$30:$CC$85)+SUMIF($CK$30:$CK$85,E77,$CQ$30:$CQ$85)</f>
        <v>1</v>
      </c>
      <c r="H77" s="200"/>
      <c r="I77" s="163">
        <f>SUMIF($O$30:$O$44,E77,$R$30:$R$44)+SUMIF($AD$30:$AD$44,E77,$AH$30:$AH$44)+SUMIF($AT$30:$AT$44,E77,$AW$30:$AW$44)+SUMIF($BI$30:$BI$44,E77,$BK$30:$BK$44)+SUMIF($BW$30:$BW$44,E77,$BY$30:$BY$44)+SUMIF($CK$30:$CK$44,E77,$CM$30:$CM$44)</f>
        <v>0</v>
      </c>
      <c r="J77" s="202">
        <f>SUMIF($O$30:$O$85,E77,$S$30:$S$85)+SUMIF($AD$30:$AD$85,E77,$AI$30:$AI$85)+SUMIF($AT$30:$AT$85,E77,$AX$30:$AX$85)+SUMIF($BI$30:$BI$85,E77,$BL$30:$BL$85)+SUMIF($BW$30:$BW$85,E77,$BZ$30:$BZ$85)+SUMIF($CK$30:$CK$85,E77,$CN$30:$CN$85)</f>
        <v>0</v>
      </c>
      <c r="K77" s="203">
        <f>SUMIF($O$30:$O$85,E77,$T$30:$T$85)+SUMIF($AD$30:$AD$85,E77,$AJ$30:$AJ$85)+SUMIF($AT$30:$AT$85,E77,$AY$30:$AY$85)+SUMIF($BI$30:$BI$85,E77,$BM$30:$BM$85)+SUMIF($BW$30:$BW$85,E77,$CA$30:$CA$85)+SUMIF($CK$30:$CK$85,E77,$CO$30:$CO$85)</f>
        <v>8</v>
      </c>
      <c r="L77" s="204">
        <f>SUMIF($O$30:$O$85,E77,$U$30:$U$85)+SUMIF($AD$30:$AD$85,E77,$AK$30:$AK$85)+SUMIF($AT$30:$AT$85,E77,$AZ$30:$AZ$85)+SUMIF($BI$30:$BI$85,E77,$BN$30:$BN$85)+SUMIF($BW$30:$BW$85,E77,$CB$30:$CB$85)+SUMIF($CK$30:$CK$85,E77,$CP$30:$CP$85)</f>
        <v>0</v>
      </c>
      <c r="M77" s="60"/>
      <c r="N77" s="135" t="str">
        <f t="shared" si="122"/>
        <v/>
      </c>
      <c r="O77" s="63"/>
      <c r="P77" s="231"/>
      <c r="Q77" s="64"/>
      <c r="R77" s="44" t="str">
        <f t="shared" si="100"/>
        <v/>
      </c>
      <c r="S77" s="87"/>
      <c r="T77" s="91"/>
      <c r="U77" s="193" t="str">
        <f>IF(ISNUMBER(N77)=FALSE,"",SUM(V77:$V$85))</f>
        <v/>
      </c>
      <c r="V77" s="98" t="str">
        <f t="shared" si="123"/>
        <v/>
      </c>
      <c r="W77" s="128" t="str">
        <f t="shared" si="84"/>
        <v/>
      </c>
      <c r="X77" s="130" t="str">
        <f t="shared" si="85"/>
        <v/>
      </c>
      <c r="Y77" s="86">
        <f t="shared" si="103"/>
        <v>0</v>
      </c>
      <c r="Z77" s="90">
        <f t="shared" si="104"/>
        <v>0</v>
      </c>
      <c r="AA77" s="94">
        <f t="shared" si="105"/>
        <v>0</v>
      </c>
      <c r="AB77" s="34"/>
      <c r="AC77" s="143" t="str">
        <f t="shared" si="124"/>
        <v/>
      </c>
      <c r="AD77" s="15"/>
      <c r="AE77" s="41"/>
      <c r="AF77" s="41"/>
      <c r="AG77" s="41"/>
      <c r="AH77" s="26" t="str">
        <f t="shared" si="93"/>
        <v/>
      </c>
      <c r="AI77" s="87"/>
      <c r="AJ77" s="91"/>
      <c r="AK77" s="193" t="str">
        <f>IF(ISNUMBER(AC77)=FALSE,"",SUM(AL77:AL$85))</f>
        <v/>
      </c>
      <c r="AL77" s="98" t="str">
        <f t="shared" si="125"/>
        <v/>
      </c>
      <c r="AM77" s="129" t="str">
        <f t="shared" si="95"/>
        <v/>
      </c>
      <c r="AN77" s="131" t="str">
        <f t="shared" si="96"/>
        <v/>
      </c>
      <c r="AO77" s="86">
        <f t="shared" si="97"/>
        <v>0</v>
      </c>
      <c r="AP77" s="90">
        <f t="shared" si="98"/>
        <v>0</v>
      </c>
      <c r="AQ77" s="94">
        <f t="shared" si="99"/>
        <v>0</v>
      </c>
      <c r="AR77" s="34"/>
      <c r="AS77" s="148">
        <f t="shared" si="126"/>
        <v>48</v>
      </c>
      <c r="AT77" s="63" t="s">
        <v>109</v>
      </c>
      <c r="AU77" s="63">
        <v>150</v>
      </c>
      <c r="AV77" s="64" t="s">
        <v>64</v>
      </c>
      <c r="AW77" s="44"/>
      <c r="AX77" s="87"/>
      <c r="AY77" s="91"/>
      <c r="AZ77" s="193"/>
      <c r="BA77" s="98"/>
      <c r="BB77" s="128"/>
      <c r="BC77" s="130"/>
      <c r="BD77" s="86">
        <f t="shared" si="106"/>
        <v>0</v>
      </c>
      <c r="BE77" s="90">
        <f t="shared" si="107"/>
        <v>0</v>
      </c>
      <c r="BF77" s="94">
        <f t="shared" si="108"/>
        <v>0</v>
      </c>
      <c r="BG77" s="34"/>
      <c r="BH77" s="143" t="str">
        <f t="shared" si="127"/>
        <v/>
      </c>
      <c r="BI77" s="68"/>
      <c r="BJ77" s="41"/>
      <c r="BK77" s="26" t="str">
        <f t="shared" si="88"/>
        <v/>
      </c>
      <c r="BL77" s="87"/>
      <c r="BM77" s="91"/>
      <c r="BN77" s="193" t="str">
        <f>IF(ISNUMBER(BH77)=FALSE,"",SUM(BO77:BO$85))</f>
        <v/>
      </c>
      <c r="BO77" s="98" t="str">
        <f t="shared" si="128"/>
        <v/>
      </c>
      <c r="BP77" s="129" t="str">
        <f t="shared" si="91"/>
        <v/>
      </c>
      <c r="BQ77" s="131" t="str">
        <f t="shared" si="92"/>
        <v/>
      </c>
      <c r="BR77" s="86">
        <f t="shared" si="109"/>
        <v>0</v>
      </c>
      <c r="BS77" s="90">
        <f t="shared" si="110"/>
        <v>0</v>
      </c>
      <c r="BT77" s="94">
        <f t="shared" si="111"/>
        <v>0</v>
      </c>
      <c r="BU77" s="34"/>
      <c r="BV77" s="148" t="str">
        <f t="shared" si="129"/>
        <v/>
      </c>
      <c r="BW77" s="63"/>
      <c r="BX77" s="64"/>
      <c r="BY77" s="44" t="str">
        <f t="shared" si="89"/>
        <v/>
      </c>
      <c r="BZ77" s="87"/>
      <c r="CA77" s="91"/>
      <c r="CB77" s="193" t="str">
        <f>IF(ISNUMBER(BV77)=FALSE,"",SUM(CC77:CC$85))</f>
        <v/>
      </c>
      <c r="CC77" s="98" t="str">
        <f t="shared" si="130"/>
        <v/>
      </c>
      <c r="CD77" s="128" t="str">
        <f t="shared" si="112"/>
        <v/>
      </c>
      <c r="CE77" s="130" t="str">
        <f t="shared" si="113"/>
        <v/>
      </c>
      <c r="CF77" s="86">
        <f t="shared" si="114"/>
        <v>0</v>
      </c>
      <c r="CG77" s="90">
        <f t="shared" si="115"/>
        <v>0</v>
      </c>
      <c r="CH77" s="94">
        <f t="shared" si="116"/>
        <v>0</v>
      </c>
      <c r="CI77" s="34"/>
      <c r="CJ77" s="152" t="str">
        <f t="shared" si="132"/>
        <v/>
      </c>
      <c r="CK77" s="68"/>
      <c r="CL77" s="41"/>
      <c r="CM77" s="26" t="str">
        <f t="shared" si="90"/>
        <v/>
      </c>
      <c r="CN77" s="87"/>
      <c r="CO77" s="91"/>
      <c r="CP77" s="193" t="str">
        <f>IF(ISNUMBER(CJ77)=FALSE,"",SUM(CQ77:CQ$85))</f>
        <v/>
      </c>
      <c r="CQ77" s="98" t="str">
        <f t="shared" si="131"/>
        <v/>
      </c>
      <c r="CR77" s="129" t="str">
        <f t="shared" si="117"/>
        <v/>
      </c>
      <c r="CS77" s="131" t="str">
        <f t="shared" si="118"/>
        <v/>
      </c>
      <c r="CT77" s="86">
        <f t="shared" si="119"/>
        <v>0</v>
      </c>
      <c r="CU77" s="90">
        <f t="shared" si="120"/>
        <v>0</v>
      </c>
      <c r="CV77" s="94">
        <f t="shared" si="121"/>
        <v>0</v>
      </c>
      <c r="CW77" s="34"/>
    </row>
    <row r="78" spans="1:101" ht="15" customHeight="1">
      <c r="A78" s="36"/>
      <c r="B78" s="262"/>
      <c r="C78" s="163">
        <v>49</v>
      </c>
      <c r="D78" s="198">
        <f t="shared" si="102"/>
        <v>49</v>
      </c>
      <c r="E78" s="199" t="s">
        <v>98</v>
      </c>
      <c r="F78" s="200">
        <v>1976</v>
      </c>
      <c r="G78" s="200">
        <f>SUMIF($O$30:$O$85,E78,$V$30:$V$85)+SUMIF($AD$30:$AD$85,E78,$AL$30:$AL$85)+SUMIF($AT$30:$AT$85,E78,$BA$30:$BA$85)+SUMIF($BI$30:$BI$85,E78,$BO$30:$BO$85)+SUMIF($BW$30:$BW$85,E78,$CC$30:$CC$85)+SUMIF($CK$30:$CK$85,E78,$CQ$30:$CQ$85)</f>
        <v>1</v>
      </c>
      <c r="H78" s="200"/>
      <c r="I78" s="163">
        <f>SUMIF($O$30:$O$44,E78,$R$30:$R$44)+SUMIF($AD$30:$AD$44,E78,$AH$30:$AH$44)+SUMIF($AT$30:$AT$44,E78,$AW$30:$AW$44)+SUMIF($BI$30:$BI$44,E78,$BK$30:$BK$44)+SUMIF($BW$30:$BW$44,E78,$BY$30:$BY$44)+SUMIF($CK$30:$CK$44,E78,$CM$30:$CM$44)</f>
        <v>0</v>
      </c>
      <c r="J78" s="202">
        <f>SUMIF($O$30:$O$85,E78,$S$30:$S$85)+SUMIF($AD$30:$AD$85,E78,$AI$30:$AI$85)+SUMIF($AT$30:$AT$85,E78,$AX$30:$AX$85)+SUMIF($BI$30:$BI$85,E78,$BL$30:$BL$85)+SUMIF($BW$30:$BW$85,E78,$BZ$30:$BZ$85)+SUMIF($CK$30:$CK$85,E78,$CN$30:$CN$85)</f>
        <v>0</v>
      </c>
      <c r="K78" s="203">
        <f>SUMIF($O$30:$O$85,E78,$T$30:$T$85)+SUMIF($AD$30:$AD$85,E78,$AJ$30:$AJ$85)+SUMIF($AT$30:$AT$85,E78,$AY$30:$AY$85)+SUMIF($BI$30:$BI$85,E78,$BM$30:$BM$85)+SUMIF($BW$30:$BW$85,E78,$CA$30:$CA$85)+SUMIF($CK$30:$CK$85,E78,$CO$30:$CO$85)</f>
        <v>7</v>
      </c>
      <c r="L78" s="204">
        <f>SUMIF($O$30:$O$85,E78,$U$30:$U$85)+SUMIF($AD$30:$AD$85,E78,$AK$30:$AK$85)+SUMIF($AT$30:$AT$85,E78,$AZ$30:$AZ$85)+SUMIF($BI$30:$BI$85,E78,$BN$30:$BN$85)+SUMIF($BW$30:$BW$85,E78,$CB$30:$CB$85)+SUMIF($CK$30:$CK$85,E78,$CP$30:$CP$85)</f>
        <v>0</v>
      </c>
      <c r="M78" s="60"/>
      <c r="N78" s="135" t="str">
        <f t="shared" si="122"/>
        <v/>
      </c>
      <c r="O78" s="63"/>
      <c r="P78" s="231"/>
      <c r="Q78" s="64"/>
      <c r="R78" s="44" t="str">
        <f t="shared" si="100"/>
        <v/>
      </c>
      <c r="S78" s="87"/>
      <c r="T78" s="91"/>
      <c r="U78" s="193" t="str">
        <f>IF(ISNUMBER(N78)=FALSE,"",SUM(V78:$V$85))</f>
        <v/>
      </c>
      <c r="V78" s="98" t="str">
        <f t="shared" si="123"/>
        <v/>
      </c>
      <c r="W78" s="128" t="str">
        <f t="shared" si="84"/>
        <v/>
      </c>
      <c r="X78" s="130" t="str">
        <f t="shared" si="85"/>
        <v/>
      </c>
      <c r="Y78" s="86">
        <f t="shared" si="103"/>
        <v>0</v>
      </c>
      <c r="Z78" s="90">
        <f t="shared" si="104"/>
        <v>0</v>
      </c>
      <c r="AA78" s="94">
        <f t="shared" si="105"/>
        <v>0</v>
      </c>
      <c r="AB78" s="34"/>
      <c r="AC78" s="143" t="str">
        <f t="shared" si="124"/>
        <v/>
      </c>
      <c r="AD78" s="15"/>
      <c r="AE78" s="41"/>
      <c r="AF78" s="41"/>
      <c r="AG78" s="41"/>
      <c r="AH78" s="26" t="str">
        <f t="shared" si="93"/>
        <v/>
      </c>
      <c r="AI78" s="87"/>
      <c r="AJ78" s="91"/>
      <c r="AK78" s="193" t="str">
        <f>IF(ISNUMBER(AC78)=FALSE,"",SUM(AL78:AL$85))</f>
        <v/>
      </c>
      <c r="AL78" s="98" t="str">
        <f t="shared" si="125"/>
        <v/>
      </c>
      <c r="AM78" s="129" t="str">
        <f t="shared" si="95"/>
        <v/>
      </c>
      <c r="AN78" s="131" t="str">
        <f t="shared" si="96"/>
        <v/>
      </c>
      <c r="AO78" s="86">
        <f t="shared" si="97"/>
        <v>0</v>
      </c>
      <c r="AP78" s="90">
        <f t="shared" si="98"/>
        <v>0</v>
      </c>
      <c r="AQ78" s="94">
        <f t="shared" si="99"/>
        <v>0</v>
      </c>
      <c r="AR78" s="34"/>
      <c r="AS78" s="148">
        <f t="shared" si="126"/>
        <v>49</v>
      </c>
      <c r="AT78" s="63" t="s">
        <v>28</v>
      </c>
      <c r="AU78" s="63">
        <v>136</v>
      </c>
      <c r="AV78" s="64" t="s">
        <v>64</v>
      </c>
      <c r="AW78" s="44"/>
      <c r="AX78" s="87"/>
      <c r="AY78" s="91"/>
      <c r="AZ78" s="193"/>
      <c r="BA78" s="98"/>
      <c r="BB78" s="128"/>
      <c r="BC78" s="130"/>
      <c r="BD78" s="86">
        <f t="shared" si="106"/>
        <v>0</v>
      </c>
      <c r="BE78" s="90">
        <f t="shared" si="107"/>
        <v>0</v>
      </c>
      <c r="BF78" s="94">
        <f t="shared" si="108"/>
        <v>0</v>
      </c>
      <c r="BG78" s="34"/>
      <c r="BH78" s="143" t="str">
        <f t="shared" si="127"/>
        <v/>
      </c>
      <c r="BI78" s="68"/>
      <c r="BJ78" s="41"/>
      <c r="BK78" s="26" t="str">
        <f t="shared" si="88"/>
        <v/>
      </c>
      <c r="BL78" s="87"/>
      <c r="BM78" s="91"/>
      <c r="BN78" s="193" t="str">
        <f>IF(ISNUMBER(BH78)=FALSE,"",SUM(BO78:BO$85))</f>
        <v/>
      </c>
      <c r="BO78" s="98" t="str">
        <f t="shared" si="128"/>
        <v/>
      </c>
      <c r="BP78" s="129" t="str">
        <f t="shared" si="91"/>
        <v/>
      </c>
      <c r="BQ78" s="131" t="str">
        <f t="shared" si="92"/>
        <v/>
      </c>
      <c r="BR78" s="86">
        <f t="shared" si="109"/>
        <v>0</v>
      </c>
      <c r="BS78" s="90">
        <f t="shared" si="110"/>
        <v>0</v>
      </c>
      <c r="BT78" s="94">
        <f t="shared" si="111"/>
        <v>0</v>
      </c>
      <c r="BU78" s="34"/>
      <c r="BV78" s="148" t="str">
        <f t="shared" si="129"/>
        <v/>
      </c>
      <c r="BW78" s="63"/>
      <c r="BX78" s="64"/>
      <c r="BY78" s="44" t="str">
        <f t="shared" si="89"/>
        <v/>
      </c>
      <c r="BZ78" s="87"/>
      <c r="CA78" s="91"/>
      <c r="CB78" s="193" t="str">
        <f>IF(ISNUMBER(BV78)=FALSE,"",SUM(CC78:CC$85))</f>
        <v/>
      </c>
      <c r="CC78" s="98" t="str">
        <f t="shared" si="130"/>
        <v/>
      </c>
      <c r="CD78" s="128" t="str">
        <f t="shared" si="112"/>
        <v/>
      </c>
      <c r="CE78" s="130" t="str">
        <f t="shared" si="113"/>
        <v/>
      </c>
      <c r="CF78" s="86">
        <f t="shared" si="114"/>
        <v>0</v>
      </c>
      <c r="CG78" s="90">
        <f t="shared" si="115"/>
        <v>0</v>
      </c>
      <c r="CH78" s="94">
        <f t="shared" si="116"/>
        <v>0</v>
      </c>
      <c r="CI78" s="34"/>
      <c r="CJ78" s="152" t="str">
        <f t="shared" si="132"/>
        <v/>
      </c>
      <c r="CK78" s="68"/>
      <c r="CL78" s="41"/>
      <c r="CM78" s="26" t="str">
        <f t="shared" si="90"/>
        <v/>
      </c>
      <c r="CN78" s="87"/>
      <c r="CO78" s="91"/>
      <c r="CP78" s="193" t="str">
        <f>IF(ISNUMBER(CJ78)=FALSE,"",SUM(CQ78:CQ$85))</f>
        <v/>
      </c>
      <c r="CQ78" s="98" t="str">
        <f t="shared" si="131"/>
        <v/>
      </c>
      <c r="CR78" s="129" t="str">
        <f t="shared" si="117"/>
        <v/>
      </c>
      <c r="CS78" s="131" t="str">
        <f t="shared" si="118"/>
        <v/>
      </c>
      <c r="CT78" s="86">
        <f t="shared" si="119"/>
        <v>0</v>
      </c>
      <c r="CU78" s="90">
        <f t="shared" si="120"/>
        <v>0</v>
      </c>
      <c r="CV78" s="94">
        <f t="shared" si="121"/>
        <v>0</v>
      </c>
      <c r="CW78" s="34"/>
    </row>
    <row r="79" spans="1:101" ht="15" customHeight="1">
      <c r="A79" s="36"/>
      <c r="B79" s="262"/>
      <c r="C79" s="163">
        <v>50</v>
      </c>
      <c r="D79" s="198">
        <f t="shared" si="102"/>
        <v>50</v>
      </c>
      <c r="E79" s="199" t="s">
        <v>99</v>
      </c>
      <c r="F79" s="200">
        <v>1981</v>
      </c>
      <c r="G79" s="200">
        <f>SUMIF($O$30:$O$85,E79,$V$30:$V$85)+SUMIF($AD$30:$AD$85,E79,$AL$30:$AL$85)+SUMIF($AT$30:$AT$85,E79,$BA$30:$BA$85)+SUMIF($BI$30:$BI$85,E79,$BO$30:$BO$85)+SUMIF($BW$30:$BW$85,E79,$CC$30:$CC$85)+SUMIF($CK$30:$CK$85,E79,$CQ$30:$CQ$85)</f>
        <v>1</v>
      </c>
      <c r="H79" s="200"/>
      <c r="I79" s="163">
        <f>SUMIF($O$30:$O$44,E79,$R$30:$R$44)+SUMIF($AD$30:$AD$44,E79,$AH$30:$AH$44)+SUMIF($AT$30:$AT$44,E79,$AW$30:$AW$44)+SUMIF($BI$30:$BI$44,E79,$BK$30:$BK$44)+SUMIF($BW$30:$BW$44,E79,$BY$30:$BY$44)+SUMIF($CK$30:$CK$44,E79,$CM$30:$CM$44)</f>
        <v>0</v>
      </c>
      <c r="J79" s="202">
        <f>SUMIF($O$30:$O$85,E79,$S$30:$S$85)+SUMIF($AD$30:$AD$85,E79,$AI$30:$AI$85)+SUMIF($AT$30:$AT$85,E79,$AX$30:$AX$85)+SUMIF($BI$30:$BI$85,E79,$BL$30:$BL$85)+SUMIF($BW$30:$BW$85,E79,$BZ$30:$BZ$85)+SUMIF($CK$30:$CK$85,E79,$CN$30:$CN$85)</f>
        <v>0</v>
      </c>
      <c r="K79" s="203">
        <f>SUMIF($O$30:$O$85,E79,$T$30:$T$85)+SUMIF($AD$30:$AD$85,E79,$AJ$30:$AJ$85)+SUMIF($AT$30:$AT$85,E79,$AY$30:$AY$85)+SUMIF($BI$30:$BI$85,E79,$BM$30:$BM$85)+SUMIF($BW$30:$BW$85,E79,$CA$30:$CA$85)+SUMIF($CK$30:$CK$85,E79,$CO$30:$CO$85)</f>
        <v>6</v>
      </c>
      <c r="L79" s="204">
        <f>SUMIF($O$30:$O$85,E79,$U$30:$U$85)+SUMIF($AD$30:$AD$85,E79,$AK$30:$AK$85)+SUMIF($AT$30:$AT$85,E79,$AZ$30:$AZ$85)+SUMIF($BI$30:$BI$85,E79,$BN$30:$BN$85)+SUMIF($BW$30:$BW$85,E79,$CB$30:$CB$85)+SUMIF($CK$30:$CK$85,E79,$CP$30:$CP$85)</f>
        <v>0</v>
      </c>
      <c r="M79" s="60"/>
      <c r="N79" s="135" t="str">
        <f t="shared" si="122"/>
        <v/>
      </c>
      <c r="O79" s="63"/>
      <c r="P79" s="231"/>
      <c r="Q79" s="64"/>
      <c r="R79" s="44" t="str">
        <f t="shared" si="100"/>
        <v/>
      </c>
      <c r="S79" s="87"/>
      <c r="T79" s="91"/>
      <c r="U79" s="193" t="str">
        <f>IF(ISNUMBER(N79)=FALSE,"",SUM(V79:$V$85))</f>
        <v/>
      </c>
      <c r="V79" s="98" t="str">
        <f t="shared" si="123"/>
        <v/>
      </c>
      <c r="W79" s="128" t="str">
        <f t="shared" si="84"/>
        <v/>
      </c>
      <c r="X79" s="130" t="str">
        <f t="shared" si="85"/>
        <v/>
      </c>
      <c r="Y79" s="86">
        <f t="shared" si="103"/>
        <v>0</v>
      </c>
      <c r="Z79" s="90">
        <f t="shared" si="104"/>
        <v>0</v>
      </c>
      <c r="AA79" s="94">
        <f t="shared" si="105"/>
        <v>0</v>
      </c>
      <c r="AB79" s="34"/>
      <c r="AC79" s="143" t="str">
        <f t="shared" si="124"/>
        <v/>
      </c>
      <c r="AD79" s="15"/>
      <c r="AE79" s="41"/>
      <c r="AF79" s="41"/>
      <c r="AG79" s="41"/>
      <c r="AH79" s="26" t="str">
        <f t="shared" si="93"/>
        <v/>
      </c>
      <c r="AI79" s="87"/>
      <c r="AJ79" s="91"/>
      <c r="AK79" s="193" t="str">
        <f>IF(ISNUMBER(AC79)=FALSE,"",SUM(AL79:AL$85))</f>
        <v/>
      </c>
      <c r="AL79" s="98" t="str">
        <f t="shared" si="125"/>
        <v/>
      </c>
      <c r="AM79" s="129" t="str">
        <f t="shared" si="95"/>
        <v/>
      </c>
      <c r="AN79" s="131" t="str">
        <f t="shared" si="96"/>
        <v/>
      </c>
      <c r="AO79" s="86">
        <f t="shared" si="97"/>
        <v>0</v>
      </c>
      <c r="AP79" s="90">
        <f t="shared" si="98"/>
        <v>0</v>
      </c>
      <c r="AQ79" s="94">
        <f t="shared" si="99"/>
        <v>0</v>
      </c>
      <c r="AR79" s="34"/>
      <c r="AS79" s="148" t="str">
        <f t="shared" si="126"/>
        <v/>
      </c>
      <c r="AT79" s="63"/>
      <c r="AU79" s="63"/>
      <c r="AV79" s="64"/>
      <c r="AW79" s="44" t="str">
        <f t="shared" si="87"/>
        <v/>
      </c>
      <c r="AX79" s="87"/>
      <c r="AY79" s="91"/>
      <c r="AZ79" s="193" t="str">
        <f>IF(ISNUMBER(AS79)=FALSE,"",SUM(BA79:BA$85))</f>
        <v/>
      </c>
      <c r="BA79" s="98" t="str">
        <f t="shared" ref="BA79:BA85" si="133">IF(ISNUMBER(AS79)=FALSE,"",1)</f>
        <v/>
      </c>
      <c r="BB79" s="128" t="str">
        <f t="shared" ref="BB79:BB85" si="134">IF(ISNUMBER(AS79)=FALSE,"",SUMIF($E$30:$E$85,AT79,$D$30:$D$85))</f>
        <v/>
      </c>
      <c r="BC79" s="130" t="str">
        <f t="shared" ref="BC79:BC85" si="135">IF(ISNUMBER(AS79)=FALSE,"",SUMIF($E$30:$E$85,AT79,$I$30:$I$85))</f>
        <v/>
      </c>
      <c r="BD79" s="86">
        <f t="shared" si="106"/>
        <v>0</v>
      </c>
      <c r="BE79" s="90">
        <f t="shared" si="107"/>
        <v>0</v>
      </c>
      <c r="BF79" s="94">
        <f t="shared" si="108"/>
        <v>0</v>
      </c>
      <c r="BG79" s="34"/>
      <c r="BH79" s="143" t="str">
        <f t="shared" si="127"/>
        <v/>
      </c>
      <c r="BI79" s="68"/>
      <c r="BJ79" s="41"/>
      <c r="BK79" s="26" t="str">
        <f t="shared" si="88"/>
        <v/>
      </c>
      <c r="BL79" s="87"/>
      <c r="BM79" s="91"/>
      <c r="BN79" s="193" t="str">
        <f>IF(ISNUMBER(BH79)=FALSE,"",SUM(BO79:BO$85))</f>
        <v/>
      </c>
      <c r="BO79" s="98" t="str">
        <f t="shared" si="128"/>
        <v/>
      </c>
      <c r="BP79" s="129" t="str">
        <f t="shared" si="91"/>
        <v/>
      </c>
      <c r="BQ79" s="131" t="str">
        <f t="shared" si="92"/>
        <v/>
      </c>
      <c r="BR79" s="86">
        <f t="shared" si="109"/>
        <v>0</v>
      </c>
      <c r="BS79" s="90">
        <f t="shared" si="110"/>
        <v>0</v>
      </c>
      <c r="BT79" s="94">
        <f t="shared" si="111"/>
        <v>0</v>
      </c>
      <c r="BU79" s="34"/>
      <c r="BV79" s="148" t="str">
        <f t="shared" si="129"/>
        <v/>
      </c>
      <c r="BW79" s="63"/>
      <c r="BX79" s="64"/>
      <c r="BY79" s="44" t="str">
        <f t="shared" si="89"/>
        <v/>
      </c>
      <c r="BZ79" s="87"/>
      <c r="CA79" s="91"/>
      <c r="CB79" s="193" t="str">
        <f>IF(ISNUMBER(BV79)=FALSE,"",SUM(CC79:CC$85))</f>
        <v/>
      </c>
      <c r="CC79" s="98" t="str">
        <f t="shared" si="130"/>
        <v/>
      </c>
      <c r="CD79" s="128" t="str">
        <f t="shared" si="112"/>
        <v/>
      </c>
      <c r="CE79" s="130" t="str">
        <f t="shared" si="113"/>
        <v/>
      </c>
      <c r="CF79" s="86">
        <f t="shared" si="114"/>
        <v>0</v>
      </c>
      <c r="CG79" s="90">
        <f t="shared" si="115"/>
        <v>0</v>
      </c>
      <c r="CH79" s="94">
        <f t="shared" si="116"/>
        <v>0</v>
      </c>
      <c r="CI79" s="34"/>
      <c r="CJ79" s="152" t="str">
        <f t="shared" si="132"/>
        <v/>
      </c>
      <c r="CK79" s="68"/>
      <c r="CL79" s="41"/>
      <c r="CM79" s="26" t="str">
        <f t="shared" si="90"/>
        <v/>
      </c>
      <c r="CN79" s="87"/>
      <c r="CO79" s="91"/>
      <c r="CP79" s="193" t="str">
        <f>IF(ISNUMBER(CJ79)=FALSE,"",SUM(CQ79:CQ$85))</f>
        <v/>
      </c>
      <c r="CQ79" s="98" t="str">
        <f t="shared" si="131"/>
        <v/>
      </c>
      <c r="CR79" s="129" t="str">
        <f t="shared" si="117"/>
        <v/>
      </c>
      <c r="CS79" s="131" t="str">
        <f t="shared" si="118"/>
        <v/>
      </c>
      <c r="CT79" s="86">
        <f t="shared" si="119"/>
        <v>0</v>
      </c>
      <c r="CU79" s="90">
        <f t="shared" si="120"/>
        <v>0</v>
      </c>
      <c r="CV79" s="94">
        <f t="shared" si="121"/>
        <v>0</v>
      </c>
      <c r="CW79" s="34"/>
    </row>
    <row r="80" spans="1:101" ht="15" customHeight="1">
      <c r="A80" s="36"/>
      <c r="B80" s="262"/>
      <c r="C80" s="163">
        <v>51</v>
      </c>
      <c r="D80" s="198">
        <f t="shared" ref="D80:D83" si="136">IF(E80="","",C80)</f>
        <v>51</v>
      </c>
      <c r="E80" s="199" t="s">
        <v>32</v>
      </c>
      <c r="F80" s="200">
        <v>1993</v>
      </c>
      <c r="G80" s="200">
        <f>SUMIF($O$30:$O$85,E80,$V$30:$V$85)+SUMIF($AD$30:$AD$85,E80,$AL$30:$AL$85)+SUMIF($AT$30:$AT$85,E80,$BA$30:$BA$85)+SUMIF($BI$30:$BI$85,E80,$BO$30:$BO$85)+SUMIF($BW$30:$BW$85,E80,$CC$30:$CC$85)+SUMIF($CK$30:$CK$85,E80,$CQ$30:$CQ$85)</f>
        <v>1</v>
      </c>
      <c r="H80" s="200"/>
      <c r="I80" s="163">
        <f>SUMIF($O$30:$O$44,E80,$R$30:$R$44)+SUMIF($AD$30:$AD$44,E80,$AH$30:$AH$44)+SUMIF($AT$30:$AT$44,E80,$AW$30:$AW$44)+SUMIF($BI$30:$BI$44,E80,$BK$30:$BK$44)+SUMIF($BW$30:$BW$44,E80,$BY$30:$BY$44)+SUMIF($CK$30:$CK$44,E80,$CM$30:$CM$44)</f>
        <v>0</v>
      </c>
      <c r="J80" s="202">
        <f>SUMIF($O$30:$O$85,E80,$S$30:$S$85)+SUMIF($AD$30:$AD$85,E80,$AI$30:$AI$85)+SUMIF($AT$30:$AT$85,E80,$AX$30:$AX$85)+SUMIF($BI$30:$BI$85,E80,$BL$30:$BL$85)+SUMIF($BW$30:$BW$85,E80,$BZ$30:$BZ$85)+SUMIF($CK$30:$CK$85,E80,$CN$30:$CN$85)</f>
        <v>0</v>
      </c>
      <c r="K80" s="203">
        <f>SUMIF($O$30:$O$85,E80,$T$30:$T$85)+SUMIF($AD$30:$AD$85,E80,$AJ$30:$AJ$85)+SUMIF($AT$30:$AT$85,E80,$AY$30:$AY$85)+SUMIF($BI$30:$BI$85,E80,$BM$30:$BM$85)+SUMIF($BW$30:$BW$85,E80,$CA$30:$CA$85)+SUMIF($CK$30:$CK$85,E80,$CO$30:$CO$85)</f>
        <v>5</v>
      </c>
      <c r="L80" s="204">
        <f>SUMIF($O$30:$O$85,E80,$U$30:$U$85)+SUMIF($AD$30:$AD$85,E80,$AK$30:$AK$85)+SUMIF($AT$30:$AT$85,E80,$AZ$30:$AZ$85)+SUMIF($BI$30:$BI$85,E80,$BN$30:$BN$85)+SUMIF($BW$30:$BW$85,E80,$CB$30:$CB$85)+SUMIF($CK$30:$CK$85,E80,$CP$30:$CP$85)</f>
        <v>0</v>
      </c>
      <c r="M80" s="60"/>
      <c r="N80" s="135" t="str">
        <f t="shared" si="122"/>
        <v/>
      </c>
      <c r="O80" s="63"/>
      <c r="P80" s="231"/>
      <c r="Q80" s="64"/>
      <c r="R80" s="44" t="str">
        <f t="shared" si="100"/>
        <v/>
      </c>
      <c r="S80" s="87"/>
      <c r="T80" s="91"/>
      <c r="U80" s="193" t="str">
        <f>IF(ISNUMBER(N80)=FALSE,"",SUM(V80:$V$85))</f>
        <v/>
      </c>
      <c r="V80" s="98" t="str">
        <f t="shared" si="123"/>
        <v/>
      </c>
      <c r="W80" s="128" t="str">
        <f t="shared" si="84"/>
        <v/>
      </c>
      <c r="X80" s="130" t="str">
        <f t="shared" si="85"/>
        <v/>
      </c>
      <c r="Y80" s="86">
        <f t="shared" si="103"/>
        <v>0</v>
      </c>
      <c r="Z80" s="90">
        <f t="shared" si="104"/>
        <v>0</v>
      </c>
      <c r="AA80" s="94">
        <f t="shared" si="105"/>
        <v>0</v>
      </c>
      <c r="AB80" s="34"/>
      <c r="AC80" s="143" t="str">
        <f t="shared" si="124"/>
        <v/>
      </c>
      <c r="AD80" s="15"/>
      <c r="AE80" s="41"/>
      <c r="AF80" s="41"/>
      <c r="AG80" s="41"/>
      <c r="AH80" s="26" t="str">
        <f t="shared" si="93"/>
        <v/>
      </c>
      <c r="AI80" s="87"/>
      <c r="AJ80" s="91"/>
      <c r="AK80" s="193" t="str">
        <f>IF(ISNUMBER(AC80)=FALSE,"",SUM(AL80:AL$85))</f>
        <v/>
      </c>
      <c r="AL80" s="98" t="str">
        <f t="shared" si="125"/>
        <v/>
      </c>
      <c r="AM80" s="129" t="str">
        <f t="shared" si="95"/>
        <v/>
      </c>
      <c r="AN80" s="131" t="str">
        <f t="shared" si="96"/>
        <v/>
      </c>
      <c r="AO80" s="86">
        <f t="shared" si="97"/>
        <v>0</v>
      </c>
      <c r="AP80" s="90">
        <f t="shared" si="98"/>
        <v>0</v>
      </c>
      <c r="AQ80" s="94">
        <f t="shared" si="99"/>
        <v>0</v>
      </c>
      <c r="AR80" s="34"/>
      <c r="AS80" s="148" t="str">
        <f t="shared" si="126"/>
        <v/>
      </c>
      <c r="AT80" s="63"/>
      <c r="AU80" s="63"/>
      <c r="AV80" s="64"/>
      <c r="AW80" s="44" t="str">
        <f t="shared" si="87"/>
        <v/>
      </c>
      <c r="AX80" s="87"/>
      <c r="AY80" s="91"/>
      <c r="AZ80" s="193" t="str">
        <f>IF(ISNUMBER(AS80)=FALSE,"",SUM(BA80:BA$85))</f>
        <v/>
      </c>
      <c r="BA80" s="98" t="str">
        <f t="shared" si="133"/>
        <v/>
      </c>
      <c r="BB80" s="128" t="str">
        <f t="shared" si="134"/>
        <v/>
      </c>
      <c r="BC80" s="130" t="str">
        <f t="shared" si="135"/>
        <v/>
      </c>
      <c r="BD80" s="86">
        <f t="shared" si="106"/>
        <v>0</v>
      </c>
      <c r="BE80" s="90">
        <f t="shared" si="107"/>
        <v>0</v>
      </c>
      <c r="BF80" s="94">
        <f t="shared" si="108"/>
        <v>0</v>
      </c>
      <c r="BG80" s="34"/>
      <c r="BH80" s="143" t="str">
        <f t="shared" si="127"/>
        <v/>
      </c>
      <c r="BI80" s="68"/>
      <c r="BJ80" s="41"/>
      <c r="BK80" s="26" t="str">
        <f t="shared" si="88"/>
        <v/>
      </c>
      <c r="BL80" s="87"/>
      <c r="BM80" s="91"/>
      <c r="BN80" s="193" t="str">
        <f>IF(ISNUMBER(BH80)=FALSE,"",SUM(BO80:BO$85))</f>
        <v/>
      </c>
      <c r="BO80" s="98" t="str">
        <f t="shared" si="128"/>
        <v/>
      </c>
      <c r="BP80" s="129" t="str">
        <f t="shared" si="91"/>
        <v/>
      </c>
      <c r="BQ80" s="131" t="str">
        <f t="shared" si="92"/>
        <v/>
      </c>
      <c r="BR80" s="86">
        <f t="shared" si="109"/>
        <v>0</v>
      </c>
      <c r="BS80" s="90">
        <f t="shared" si="110"/>
        <v>0</v>
      </c>
      <c r="BT80" s="94">
        <f t="shared" si="111"/>
        <v>0</v>
      </c>
      <c r="BU80" s="34"/>
      <c r="BV80" s="148" t="str">
        <f t="shared" si="129"/>
        <v/>
      </c>
      <c r="BW80" s="63"/>
      <c r="BX80" s="64"/>
      <c r="BY80" s="44" t="str">
        <f t="shared" si="89"/>
        <v/>
      </c>
      <c r="BZ80" s="87"/>
      <c r="CA80" s="91"/>
      <c r="CB80" s="193" t="str">
        <f>IF(ISNUMBER(BV80)=FALSE,"",SUM(CC80:CC$85))</f>
        <v/>
      </c>
      <c r="CC80" s="98" t="str">
        <f t="shared" si="130"/>
        <v/>
      </c>
      <c r="CD80" s="128" t="str">
        <f t="shared" si="112"/>
        <v/>
      </c>
      <c r="CE80" s="130" t="str">
        <f t="shared" si="113"/>
        <v/>
      </c>
      <c r="CF80" s="86">
        <f t="shared" si="114"/>
        <v>0</v>
      </c>
      <c r="CG80" s="90">
        <f t="shared" si="115"/>
        <v>0</v>
      </c>
      <c r="CH80" s="94">
        <f t="shared" si="116"/>
        <v>0</v>
      </c>
      <c r="CI80" s="34"/>
      <c r="CJ80" s="152" t="str">
        <f t="shared" si="132"/>
        <v/>
      </c>
      <c r="CK80" s="68"/>
      <c r="CL80" s="41"/>
      <c r="CM80" s="26" t="str">
        <f t="shared" si="90"/>
        <v/>
      </c>
      <c r="CN80" s="87"/>
      <c r="CO80" s="91"/>
      <c r="CP80" s="193" t="str">
        <f>IF(ISNUMBER(CJ80)=FALSE,"",SUM(CQ80:CQ$85))</f>
        <v/>
      </c>
      <c r="CQ80" s="98" t="str">
        <f t="shared" si="131"/>
        <v/>
      </c>
      <c r="CR80" s="129" t="str">
        <f t="shared" si="117"/>
        <v/>
      </c>
      <c r="CS80" s="131" t="str">
        <f t="shared" si="118"/>
        <v/>
      </c>
      <c r="CT80" s="86">
        <f t="shared" si="119"/>
        <v>0</v>
      </c>
      <c r="CU80" s="90">
        <f t="shared" si="120"/>
        <v>0</v>
      </c>
      <c r="CV80" s="94">
        <f t="shared" si="121"/>
        <v>0</v>
      </c>
      <c r="CW80" s="34"/>
    </row>
    <row r="81" spans="1:102" ht="15" customHeight="1">
      <c r="A81" s="36"/>
      <c r="B81" s="262"/>
      <c r="C81" s="163">
        <v>52</v>
      </c>
      <c r="D81" s="198">
        <f t="shared" si="136"/>
        <v>52</v>
      </c>
      <c r="E81" s="199" t="s">
        <v>100</v>
      </c>
      <c r="F81" s="200">
        <v>1971</v>
      </c>
      <c r="G81" s="200">
        <f>SUMIF($O$30:$O$85,E81,$V$30:$V$85)+SUMIF($AD$30:$AD$85,E81,$AL$30:$AL$85)+SUMIF($AT$30:$AT$85,E81,$BA$30:$BA$85)+SUMIF($BI$30:$BI$85,E81,$BO$30:$BO$85)+SUMIF($BW$30:$BW$85,E81,$CC$30:$CC$85)+SUMIF($CK$30:$CK$85,E81,$CQ$30:$CQ$85)</f>
        <v>1</v>
      </c>
      <c r="H81" s="200"/>
      <c r="I81" s="163">
        <f>SUMIF($O$30:$O$44,E81,$R$30:$R$44)+SUMIF($AD$30:$AD$44,E81,$AH$30:$AH$44)+SUMIF($AT$30:$AT$44,E81,$AW$30:$AW$44)+SUMIF($BI$30:$BI$44,E81,$BK$30:$BK$44)+SUMIF($BW$30:$BW$44,E81,$BY$30:$BY$44)+SUMIF($CK$30:$CK$44,E81,$CM$30:$CM$44)</f>
        <v>0</v>
      </c>
      <c r="J81" s="202">
        <f>SUMIF($O$30:$O$85,E81,$S$30:$S$85)+SUMIF($AD$30:$AD$85,E81,$AI$30:$AI$85)+SUMIF($AT$30:$AT$85,E81,$AX$30:$AX$85)+SUMIF($BI$30:$BI$85,E81,$BL$30:$BL$85)+SUMIF($BW$30:$BW$85,E81,$BZ$30:$BZ$85)+SUMIF($CK$30:$CK$85,E81,$CN$30:$CN$85)</f>
        <v>0</v>
      </c>
      <c r="K81" s="203">
        <f>SUMIF($O$30:$O$85,E81,$T$30:$T$85)+SUMIF($AD$30:$AD$85,E81,$AJ$30:$AJ$85)+SUMIF($AT$30:$AT$85,E81,$AY$30:$AY$85)+SUMIF($BI$30:$BI$85,E81,$BM$30:$BM$85)+SUMIF($BW$30:$BW$85,E81,$CA$30:$CA$85)+SUMIF($CK$30:$CK$85,E81,$CO$30:$CO$85)</f>
        <v>4</v>
      </c>
      <c r="L81" s="204">
        <f>SUMIF($O$30:$O$85,E81,$U$30:$U$85)+SUMIF($AD$30:$AD$85,E81,$AK$30:$AK$85)+SUMIF($AT$30:$AT$85,E81,$AZ$30:$AZ$85)+SUMIF($BI$30:$BI$85,E81,$BN$30:$BN$85)+SUMIF($BW$30:$BW$85,E81,$CB$30:$CB$85)+SUMIF($CK$30:$CK$85,E81,$CP$30:$CP$85)</f>
        <v>0</v>
      </c>
      <c r="M81" s="60"/>
      <c r="N81" s="135" t="str">
        <f t="shared" si="122"/>
        <v/>
      </c>
      <c r="O81" s="63"/>
      <c r="P81" s="231"/>
      <c r="Q81" s="64"/>
      <c r="R81" s="44" t="str">
        <f t="shared" si="100"/>
        <v/>
      </c>
      <c r="S81" s="87"/>
      <c r="T81" s="91"/>
      <c r="U81" s="193" t="str">
        <f>IF(ISNUMBER(N81)=FALSE,"",SUM(V81:$V$85))</f>
        <v/>
      </c>
      <c r="V81" s="98" t="str">
        <f t="shared" si="123"/>
        <v/>
      </c>
      <c r="W81" s="128" t="str">
        <f t="shared" si="84"/>
        <v/>
      </c>
      <c r="X81" s="130" t="str">
        <f t="shared" si="85"/>
        <v/>
      </c>
      <c r="Y81" s="86">
        <f t="shared" si="103"/>
        <v>0</v>
      </c>
      <c r="Z81" s="90">
        <f t="shared" si="104"/>
        <v>0</v>
      </c>
      <c r="AA81" s="94">
        <f t="shared" si="105"/>
        <v>0</v>
      </c>
      <c r="AB81" s="34"/>
      <c r="AC81" s="143" t="str">
        <f t="shared" si="124"/>
        <v/>
      </c>
      <c r="AD81" s="15"/>
      <c r="AE81" s="41"/>
      <c r="AF81" s="41"/>
      <c r="AG81" s="41"/>
      <c r="AH81" s="26" t="str">
        <f t="shared" si="93"/>
        <v/>
      </c>
      <c r="AI81" s="87"/>
      <c r="AJ81" s="91"/>
      <c r="AK81" s="193" t="str">
        <f>IF(ISNUMBER(AC81)=FALSE,"",SUM(AL81:AL$85))</f>
        <v/>
      </c>
      <c r="AL81" s="98" t="str">
        <f t="shared" si="125"/>
        <v/>
      </c>
      <c r="AM81" s="129" t="str">
        <f t="shared" si="95"/>
        <v/>
      </c>
      <c r="AN81" s="131" t="str">
        <f t="shared" si="96"/>
        <v/>
      </c>
      <c r="AO81" s="86">
        <f t="shared" si="97"/>
        <v>0</v>
      </c>
      <c r="AP81" s="90">
        <f t="shared" si="98"/>
        <v>0</v>
      </c>
      <c r="AQ81" s="94">
        <f t="shared" si="99"/>
        <v>0</v>
      </c>
      <c r="AR81" s="34"/>
      <c r="AS81" s="148" t="str">
        <f t="shared" si="126"/>
        <v/>
      </c>
      <c r="AT81" s="63"/>
      <c r="AU81" s="63"/>
      <c r="AV81" s="64"/>
      <c r="AW81" s="44" t="str">
        <f t="shared" si="87"/>
        <v/>
      </c>
      <c r="AX81" s="87"/>
      <c r="AY81" s="91"/>
      <c r="AZ81" s="193" t="str">
        <f>IF(ISNUMBER(AS81)=FALSE,"",SUM(BA81:BA$85))</f>
        <v/>
      </c>
      <c r="BA81" s="98" t="str">
        <f t="shared" si="133"/>
        <v/>
      </c>
      <c r="BB81" s="128" t="str">
        <f t="shared" si="134"/>
        <v/>
      </c>
      <c r="BC81" s="130" t="str">
        <f t="shared" si="135"/>
        <v/>
      </c>
      <c r="BD81" s="86">
        <f t="shared" si="106"/>
        <v>0</v>
      </c>
      <c r="BE81" s="90">
        <f t="shared" si="107"/>
        <v>0</v>
      </c>
      <c r="BF81" s="94">
        <f t="shared" si="108"/>
        <v>0</v>
      </c>
      <c r="BG81" s="34"/>
      <c r="BH81" s="143" t="str">
        <f t="shared" si="127"/>
        <v/>
      </c>
      <c r="BI81" s="68"/>
      <c r="BJ81" s="41"/>
      <c r="BK81" s="26" t="str">
        <f t="shared" si="88"/>
        <v/>
      </c>
      <c r="BL81" s="87"/>
      <c r="BM81" s="91"/>
      <c r="BN81" s="193" t="str">
        <f>IF(ISNUMBER(BH81)=FALSE,"",SUM(BO81:BO$85))</f>
        <v/>
      </c>
      <c r="BO81" s="98" t="str">
        <f t="shared" si="128"/>
        <v/>
      </c>
      <c r="BP81" s="129" t="str">
        <f t="shared" si="91"/>
        <v/>
      </c>
      <c r="BQ81" s="131" t="str">
        <f t="shared" si="92"/>
        <v/>
      </c>
      <c r="BR81" s="86">
        <f t="shared" si="109"/>
        <v>0</v>
      </c>
      <c r="BS81" s="90">
        <f t="shared" si="110"/>
        <v>0</v>
      </c>
      <c r="BT81" s="94">
        <f t="shared" si="111"/>
        <v>0</v>
      </c>
      <c r="BU81" s="34"/>
      <c r="BV81" s="148" t="str">
        <f t="shared" si="129"/>
        <v/>
      </c>
      <c r="BW81" s="63"/>
      <c r="BX81" s="64"/>
      <c r="BY81" s="44" t="str">
        <f t="shared" si="89"/>
        <v/>
      </c>
      <c r="BZ81" s="87"/>
      <c r="CA81" s="91"/>
      <c r="CB81" s="193" t="str">
        <f>IF(ISNUMBER(BV81)=FALSE,"",SUM(CC81:CC$85))</f>
        <v/>
      </c>
      <c r="CC81" s="98" t="str">
        <f t="shared" si="130"/>
        <v/>
      </c>
      <c r="CD81" s="128" t="str">
        <f t="shared" si="112"/>
        <v/>
      </c>
      <c r="CE81" s="130" t="str">
        <f t="shared" si="113"/>
        <v/>
      </c>
      <c r="CF81" s="86">
        <f t="shared" si="114"/>
        <v>0</v>
      </c>
      <c r="CG81" s="90">
        <f t="shared" si="115"/>
        <v>0</v>
      </c>
      <c r="CH81" s="94">
        <f t="shared" si="116"/>
        <v>0</v>
      </c>
      <c r="CI81" s="34"/>
      <c r="CJ81" s="152" t="str">
        <f t="shared" si="132"/>
        <v/>
      </c>
      <c r="CK81" s="68"/>
      <c r="CL81" s="41"/>
      <c r="CM81" s="26" t="str">
        <f t="shared" si="90"/>
        <v/>
      </c>
      <c r="CN81" s="87"/>
      <c r="CO81" s="91"/>
      <c r="CP81" s="193" t="str">
        <f>IF(ISNUMBER(CJ81)=FALSE,"",SUM(CQ81:CQ$85))</f>
        <v/>
      </c>
      <c r="CQ81" s="98" t="str">
        <f t="shared" si="131"/>
        <v/>
      </c>
      <c r="CR81" s="129" t="str">
        <f t="shared" si="117"/>
        <v/>
      </c>
      <c r="CS81" s="131" t="str">
        <f t="shared" si="118"/>
        <v/>
      </c>
      <c r="CT81" s="86">
        <f t="shared" si="119"/>
        <v>0</v>
      </c>
      <c r="CU81" s="90">
        <f t="shared" si="120"/>
        <v>0</v>
      </c>
      <c r="CV81" s="94">
        <f t="shared" si="121"/>
        <v>0</v>
      </c>
      <c r="CW81" s="34"/>
    </row>
    <row r="82" spans="1:102" s="167" customFormat="1" ht="15" customHeight="1">
      <c r="A82" s="169"/>
      <c r="B82" s="262"/>
      <c r="C82" s="163">
        <v>53</v>
      </c>
      <c r="D82" s="198">
        <f t="shared" si="136"/>
        <v>53</v>
      </c>
      <c r="E82" s="199" t="s">
        <v>101</v>
      </c>
      <c r="F82" s="200">
        <v>1977</v>
      </c>
      <c r="G82" s="200">
        <f>SUMIF($O$30:$O$85,E82,$V$30:$V$85)+SUMIF($AD$30:$AD$85,E82,$AL$30:$AL$85)+SUMIF($AT$30:$AT$85,E82,$BA$30:$BA$85)+SUMIF($BI$30:$BI$85,E82,$BO$30:$BO$85)+SUMIF($BW$30:$BW$85,E82,$CC$30:$CC$85)+SUMIF($CK$30:$CK$85,E82,$CQ$30:$CQ$85)</f>
        <v>1</v>
      </c>
      <c r="H82" s="200"/>
      <c r="I82" s="163">
        <f>SUMIF($O$30:$O$44,E82,$R$30:$R$44)+SUMIF($AD$30:$AD$44,E82,$AH$30:$AH$44)+SUMIF($AT$30:$AT$44,E82,$AW$30:$AW$44)+SUMIF($BI$30:$BI$44,E82,$BK$30:$BK$44)+SUMIF($BW$30:$BW$44,E82,$BY$30:$BY$44)+SUMIF($CK$30:$CK$44,E82,$CM$30:$CM$44)</f>
        <v>0</v>
      </c>
      <c r="J82" s="202">
        <f>SUMIF($O$30:$O$85,E82,$S$30:$S$85)+SUMIF($AD$30:$AD$85,E82,$AI$30:$AI$85)+SUMIF($AT$30:$AT$85,E82,$AX$30:$AX$85)+SUMIF($BI$30:$BI$85,E82,$BL$30:$BL$85)+SUMIF($BW$30:$BW$85,E82,$BZ$30:$BZ$85)+SUMIF($CK$30:$CK$85,E82,$CN$30:$CN$85)</f>
        <v>0</v>
      </c>
      <c r="K82" s="203">
        <f>SUMIF($O$30:$O$85,E82,$T$30:$T$85)+SUMIF($AD$30:$AD$85,E82,$AJ$30:$AJ$85)+SUMIF($AT$30:$AT$85,E82,$AY$30:$AY$85)+SUMIF($BI$30:$BI$85,E82,$BM$30:$BM$85)+SUMIF($BW$30:$BW$85,E82,$CA$30:$CA$85)+SUMIF($CK$30:$CK$85,E82,$CO$30:$CO$85)</f>
        <v>3</v>
      </c>
      <c r="L82" s="204">
        <f>SUMIF($O$30:$O$85,E82,$U$30:$U$85)+SUMIF($AD$30:$AD$85,E82,$AK$30:$AK$85)+SUMIF($AT$30:$AT$85,E82,$AZ$30:$AZ$85)+SUMIF($BI$30:$BI$85,E82,$BN$30:$BN$85)+SUMIF($BW$30:$BW$85,E82,$CB$30:$CB$85)+SUMIF($CK$30:$CK$85,E82,$CP$30:$CP$85)</f>
        <v>0</v>
      </c>
      <c r="M82" s="177"/>
      <c r="N82" s="210"/>
      <c r="O82" s="180"/>
      <c r="P82" s="231"/>
      <c r="Q82" s="181"/>
      <c r="R82" s="44"/>
      <c r="S82" s="188"/>
      <c r="T82" s="190"/>
      <c r="U82" s="193"/>
      <c r="V82" s="194"/>
      <c r="W82" s="205"/>
      <c r="X82" s="207"/>
      <c r="Y82" s="187"/>
      <c r="Z82" s="189"/>
      <c r="AA82" s="192"/>
      <c r="AB82" s="168"/>
      <c r="AC82" s="212"/>
      <c r="AD82" s="164"/>
      <c r="AE82" s="171"/>
      <c r="AF82" s="171"/>
      <c r="AG82" s="171"/>
      <c r="AH82" s="26"/>
      <c r="AI82" s="188"/>
      <c r="AJ82" s="190"/>
      <c r="AK82" s="193"/>
      <c r="AL82" s="194"/>
      <c r="AM82" s="206"/>
      <c r="AN82" s="208"/>
      <c r="AO82" s="187"/>
      <c r="AP82" s="189"/>
      <c r="AQ82" s="192"/>
      <c r="AR82" s="168"/>
      <c r="AS82" s="213"/>
      <c r="AT82" s="180"/>
      <c r="AU82" s="180"/>
      <c r="AV82" s="181"/>
      <c r="AW82" s="44"/>
      <c r="AX82" s="188"/>
      <c r="AY82" s="190"/>
      <c r="AZ82" s="193"/>
      <c r="BA82" s="194"/>
      <c r="BB82" s="205"/>
      <c r="BC82" s="207"/>
      <c r="BD82" s="187"/>
      <c r="BE82" s="189"/>
      <c r="BF82" s="192"/>
      <c r="BG82" s="168"/>
      <c r="BH82" s="212"/>
      <c r="BI82" s="184"/>
      <c r="BJ82" s="171"/>
      <c r="BK82" s="26"/>
      <c r="BL82" s="188"/>
      <c r="BM82" s="190"/>
      <c r="BN82" s="193"/>
      <c r="BO82" s="194"/>
      <c r="BP82" s="206"/>
      <c r="BQ82" s="208"/>
      <c r="BR82" s="187"/>
      <c r="BS82" s="189"/>
      <c r="BT82" s="192"/>
      <c r="BU82" s="168"/>
      <c r="BV82" s="213"/>
      <c r="BW82" s="180"/>
      <c r="BX82" s="181"/>
      <c r="BY82" s="44"/>
      <c r="BZ82" s="188"/>
      <c r="CA82" s="190"/>
      <c r="CB82" s="193"/>
      <c r="CC82" s="194"/>
      <c r="CD82" s="205"/>
      <c r="CE82" s="207"/>
      <c r="CF82" s="187"/>
      <c r="CG82" s="189"/>
      <c r="CH82" s="192"/>
      <c r="CI82" s="168"/>
      <c r="CJ82" s="214"/>
      <c r="CK82" s="184"/>
      <c r="CL82" s="171"/>
      <c r="CM82" s="26"/>
      <c r="CN82" s="188"/>
      <c r="CO82" s="190"/>
      <c r="CP82" s="193"/>
      <c r="CQ82" s="194"/>
      <c r="CR82" s="206"/>
      <c r="CS82" s="208"/>
      <c r="CT82" s="187"/>
      <c r="CU82" s="189"/>
      <c r="CV82" s="192"/>
      <c r="CW82" s="168"/>
      <c r="CX82" s="159"/>
    </row>
    <row r="83" spans="1:102" ht="15" customHeight="1">
      <c r="A83" s="36"/>
      <c r="B83" s="262"/>
      <c r="C83" s="163">
        <v>54</v>
      </c>
      <c r="D83" s="198">
        <f t="shared" si="136"/>
        <v>54</v>
      </c>
      <c r="E83" s="199" t="s">
        <v>102</v>
      </c>
      <c r="F83" s="200">
        <v>1975</v>
      </c>
      <c r="G83" s="200">
        <f>SUMIF($O$30:$O$85,E83,$V$30:$V$85)+SUMIF($AD$30:$AD$85,E83,$AL$30:$AL$85)+SUMIF($AT$30:$AT$85,E83,$BA$30:$BA$85)+SUMIF($BI$30:$BI$85,E83,$BO$30:$BO$85)+SUMIF($BW$30:$BW$85,E83,$CC$30:$CC$85)+SUMIF($CK$30:$CK$85,E83,$CQ$30:$CQ$85)</f>
        <v>1</v>
      </c>
      <c r="H83" s="200"/>
      <c r="I83" s="163">
        <f>SUMIF($O$30:$O$44,E83,$R$30:$R$44)+SUMIF($AD$30:$AD$44,E83,$AH$30:$AH$44)+SUMIF($AT$30:$AT$44,E83,$AW$30:$AW$44)+SUMIF($BI$30:$BI$44,E83,$BK$30:$BK$44)+SUMIF($BW$30:$BW$44,E83,$BY$30:$BY$44)+SUMIF($CK$30:$CK$44,E83,$CM$30:$CM$44)</f>
        <v>0</v>
      </c>
      <c r="J83" s="202">
        <f>SUMIF($O$30:$O$85,E83,$S$30:$S$85)+SUMIF($AD$30:$AD$85,E83,$AI$30:$AI$85)+SUMIF($AT$30:$AT$85,E83,$AX$30:$AX$85)+SUMIF($BI$30:$BI$85,E83,$BL$30:$BL$85)+SUMIF($BW$30:$BW$85,E83,$BZ$30:$BZ$85)+SUMIF($CK$30:$CK$85,E83,$CN$30:$CN$85)</f>
        <v>0</v>
      </c>
      <c r="K83" s="203">
        <f>SUMIF($O$30:$O$85,E83,$T$30:$T$85)+SUMIF($AD$30:$AD$85,E83,$AJ$30:$AJ$85)+SUMIF($AT$30:$AT$85,E83,$AY$30:$AY$85)+SUMIF($BI$30:$BI$85,E83,$BM$30:$BM$85)+SUMIF($BW$30:$BW$85,E83,$CA$30:$CA$85)+SUMIF($CK$30:$CK$85,E83,$CO$30:$CO$85)</f>
        <v>2</v>
      </c>
      <c r="L83" s="204">
        <f>SUMIF($O$30:$O$85,E83,$U$30:$U$85)+SUMIF($AD$30:$AD$85,E83,$AK$30:$AK$85)+SUMIF($AT$30:$AT$85,E83,$AZ$30:$AZ$85)+SUMIF($BI$30:$BI$85,E83,$BN$30:$BN$85)+SUMIF($BW$30:$BW$85,E83,$CB$30:$CB$85)+SUMIF($CK$30:$CK$85,E83,$CP$30:$CP$85)</f>
        <v>0</v>
      </c>
      <c r="M83" s="60"/>
      <c r="N83" s="135" t="str">
        <f t="shared" si="122"/>
        <v/>
      </c>
      <c r="O83" s="63"/>
      <c r="P83" s="231"/>
      <c r="Q83" s="64"/>
      <c r="R83" s="44" t="str">
        <f t="shared" si="100"/>
        <v/>
      </c>
      <c r="S83" s="87"/>
      <c r="T83" s="91"/>
      <c r="U83" s="193" t="str">
        <f>IF(ISNUMBER(N83)=FALSE,"",SUM(V83:$V$85))</f>
        <v/>
      </c>
      <c r="V83" s="98" t="str">
        <f t="shared" si="123"/>
        <v/>
      </c>
      <c r="W83" s="128" t="str">
        <f t="shared" si="84"/>
        <v/>
      </c>
      <c r="X83" s="130" t="str">
        <f t="shared" si="85"/>
        <v/>
      </c>
      <c r="Y83" s="86">
        <f t="shared" si="103"/>
        <v>0</v>
      </c>
      <c r="Z83" s="90">
        <f t="shared" si="104"/>
        <v>0</v>
      </c>
      <c r="AA83" s="94">
        <f t="shared" si="105"/>
        <v>0</v>
      </c>
      <c r="AB83" s="34"/>
      <c r="AC83" s="143" t="str">
        <f t="shared" si="124"/>
        <v/>
      </c>
      <c r="AD83" s="15"/>
      <c r="AE83" s="41"/>
      <c r="AF83" s="41"/>
      <c r="AG83" s="41"/>
      <c r="AH83" s="26" t="str">
        <f t="shared" si="93"/>
        <v/>
      </c>
      <c r="AI83" s="87"/>
      <c r="AJ83" s="91"/>
      <c r="AK83" s="193" t="str">
        <f>IF(ISNUMBER(AC83)=FALSE,"",SUM(AL83:AL$85))</f>
        <v/>
      </c>
      <c r="AL83" s="98" t="str">
        <f t="shared" si="125"/>
        <v/>
      </c>
      <c r="AM83" s="129" t="str">
        <f t="shared" si="95"/>
        <v/>
      </c>
      <c r="AN83" s="131" t="str">
        <f t="shared" si="96"/>
        <v/>
      </c>
      <c r="AO83" s="86">
        <f t="shared" si="97"/>
        <v>0</v>
      </c>
      <c r="AP83" s="90">
        <f t="shared" si="98"/>
        <v>0</v>
      </c>
      <c r="AQ83" s="94">
        <f t="shared" si="99"/>
        <v>0</v>
      </c>
      <c r="AR83" s="34"/>
      <c r="AS83" s="148" t="str">
        <f t="shared" si="126"/>
        <v/>
      </c>
      <c r="AT83" s="63"/>
      <c r="AU83" s="63"/>
      <c r="AV83" s="64"/>
      <c r="AW83" s="44" t="str">
        <f t="shared" si="87"/>
        <v/>
      </c>
      <c r="AX83" s="87"/>
      <c r="AY83" s="91"/>
      <c r="AZ83" s="193" t="str">
        <f>IF(ISNUMBER(AS83)=FALSE,"",SUM(BA83:BA$85))</f>
        <v/>
      </c>
      <c r="BA83" s="98" t="str">
        <f t="shared" si="133"/>
        <v/>
      </c>
      <c r="BB83" s="128" t="str">
        <f t="shared" si="134"/>
        <v/>
      </c>
      <c r="BC83" s="130" t="str">
        <f t="shared" si="135"/>
        <v/>
      </c>
      <c r="BD83" s="86">
        <f t="shared" si="106"/>
        <v>0</v>
      </c>
      <c r="BE83" s="90">
        <f t="shared" si="107"/>
        <v>0</v>
      </c>
      <c r="BF83" s="94">
        <f t="shared" si="108"/>
        <v>0</v>
      </c>
      <c r="BG83" s="34"/>
      <c r="BH83" s="143" t="str">
        <f t="shared" si="127"/>
        <v/>
      </c>
      <c r="BI83" s="68"/>
      <c r="BJ83" s="41"/>
      <c r="BK83" s="26" t="str">
        <f t="shared" si="88"/>
        <v/>
      </c>
      <c r="BL83" s="87"/>
      <c r="BM83" s="91"/>
      <c r="BN83" s="193" t="str">
        <f>IF(ISNUMBER(BH83)=FALSE,"",SUM(BO83:BO$85))</f>
        <v/>
      </c>
      <c r="BO83" s="98" t="str">
        <f t="shared" si="128"/>
        <v/>
      </c>
      <c r="BP83" s="129" t="str">
        <f t="shared" si="91"/>
        <v/>
      </c>
      <c r="BQ83" s="131" t="str">
        <f t="shared" si="92"/>
        <v/>
      </c>
      <c r="BR83" s="86">
        <f t="shared" si="109"/>
        <v>0</v>
      </c>
      <c r="BS83" s="90">
        <f t="shared" si="110"/>
        <v>0</v>
      </c>
      <c r="BT83" s="94">
        <f t="shared" si="111"/>
        <v>0</v>
      </c>
      <c r="BU83" s="34"/>
      <c r="BV83" s="148" t="str">
        <f t="shared" si="129"/>
        <v/>
      </c>
      <c r="BW83" s="63"/>
      <c r="BX83" s="64"/>
      <c r="BY83" s="44" t="str">
        <f t="shared" si="89"/>
        <v/>
      </c>
      <c r="BZ83" s="87"/>
      <c r="CA83" s="91"/>
      <c r="CB83" s="193" t="str">
        <f>IF(ISNUMBER(BV83)=FALSE,"",SUM(CC83:CC$85))</f>
        <v/>
      </c>
      <c r="CC83" s="98" t="str">
        <f t="shared" si="130"/>
        <v/>
      </c>
      <c r="CD83" s="128" t="str">
        <f t="shared" si="112"/>
        <v/>
      </c>
      <c r="CE83" s="130" t="str">
        <f t="shared" si="113"/>
        <v/>
      </c>
      <c r="CF83" s="86">
        <f t="shared" si="114"/>
        <v>0</v>
      </c>
      <c r="CG83" s="90">
        <f t="shared" si="115"/>
        <v>0</v>
      </c>
      <c r="CH83" s="94">
        <f t="shared" si="116"/>
        <v>0</v>
      </c>
      <c r="CI83" s="34"/>
      <c r="CJ83" s="152" t="str">
        <f t="shared" si="132"/>
        <v/>
      </c>
      <c r="CK83" s="68"/>
      <c r="CL83" s="41"/>
      <c r="CM83" s="26" t="str">
        <f t="shared" si="90"/>
        <v/>
      </c>
      <c r="CN83" s="87"/>
      <c r="CO83" s="91"/>
      <c r="CP83" s="193" t="str">
        <f>IF(ISNUMBER(CJ83)=FALSE,"",SUM(CQ83:CQ$85))</f>
        <v/>
      </c>
      <c r="CQ83" s="98" t="str">
        <f t="shared" si="131"/>
        <v/>
      </c>
      <c r="CR83" s="129" t="str">
        <f t="shared" si="117"/>
        <v/>
      </c>
      <c r="CS83" s="131" t="str">
        <f t="shared" si="118"/>
        <v/>
      </c>
      <c r="CT83" s="86">
        <f t="shared" si="119"/>
        <v>0</v>
      </c>
      <c r="CU83" s="90">
        <f t="shared" si="120"/>
        <v>0</v>
      </c>
      <c r="CV83" s="94">
        <f t="shared" si="121"/>
        <v>0</v>
      </c>
      <c r="CW83" s="34"/>
    </row>
    <row r="84" spans="1:102" ht="15" customHeight="1">
      <c r="A84" s="36"/>
      <c r="B84" s="262"/>
      <c r="C84" s="163">
        <v>54</v>
      </c>
      <c r="D84" s="198">
        <f t="shared" si="102"/>
        <v>54</v>
      </c>
      <c r="E84" s="199" t="s">
        <v>60</v>
      </c>
      <c r="F84" s="200">
        <v>1959</v>
      </c>
      <c r="G84" s="200">
        <f>SUMIF($O$30:$O$85,E84,$V$30:$V$85)+SUMIF($AD$30:$AD$85,E84,$AL$30:$AL$85)+SUMIF($AT$30:$AT$85,E84,$BA$30:$BA$85)+SUMIF($BI$30:$BI$85,E84,$BO$30:$BO$85)+SUMIF($BW$30:$BW$85,E84,$CC$30:$CC$85)+SUMIF($CK$30:$CK$85,E84,$CQ$30:$CQ$85)</f>
        <v>1</v>
      </c>
      <c r="H84" s="200"/>
      <c r="I84" s="163">
        <f>SUMIF($O$30:$O$44,E84,$R$30:$R$44)+SUMIF($AD$30:$AD$44,E84,$AH$30:$AH$44)+SUMIF($AT$30:$AT$44,E84,$AW$30:$AW$44)+SUMIF($BI$30:$BI$44,E84,$BK$30:$BK$44)+SUMIF($BW$30:$BW$44,E84,$BY$30:$BY$44)+SUMIF($CK$30:$CK$44,E84,$CM$30:$CM$44)</f>
        <v>0</v>
      </c>
      <c r="J84" s="202">
        <f>SUMIF($O$30:$O$85,E84,$S$30:$S$85)+SUMIF($AD$30:$AD$85,E84,$AI$30:$AI$85)+SUMIF($AT$30:$AT$85,E84,$AX$30:$AX$85)+SUMIF($BI$30:$BI$85,E84,$BL$30:$BL$85)+SUMIF($BW$30:$BW$85,E84,$BZ$30:$BZ$85)+SUMIF($CK$30:$CK$85,E84,$CN$30:$CN$85)</f>
        <v>0</v>
      </c>
      <c r="K84" s="203">
        <f>SUMIF($O$30:$O$85,E84,$T$30:$T$85)+SUMIF($AD$30:$AD$85,E84,$AJ$30:$AJ$85)+SUMIF($AT$30:$AT$85,E84,$AY$30:$AY$85)+SUMIF($BI$30:$BI$85,E84,$BM$30:$BM$85)+SUMIF($BW$30:$BW$85,E84,$CA$30:$CA$85)+SUMIF($CK$30:$CK$85,E84,$CO$30:$CO$85)</f>
        <v>1</v>
      </c>
      <c r="L84" s="204">
        <f>SUMIF($O$30:$O$85,E84,$U$30:$U$85)+SUMIF($AD$30:$AD$85,E84,$AK$30:$AK$85)+SUMIF($AT$30:$AT$85,E84,$AZ$30:$AZ$85)+SUMIF($BI$30:$BI$85,E84,$BN$30:$BN$85)+SUMIF($BW$30:$BW$85,E84,$CB$30:$CB$85)+SUMIF($CK$30:$CK$85,E84,$CP$30:$CP$85)</f>
        <v>0</v>
      </c>
      <c r="M84" s="60"/>
      <c r="N84" s="135" t="str">
        <f t="shared" si="122"/>
        <v/>
      </c>
      <c r="O84" s="63"/>
      <c r="P84" s="231"/>
      <c r="Q84" s="64"/>
      <c r="R84" s="44" t="str">
        <f t="shared" si="100"/>
        <v/>
      </c>
      <c r="S84" s="87"/>
      <c r="T84" s="91"/>
      <c r="U84" s="193" t="str">
        <f>IF(ISNUMBER(N84)=FALSE,"",SUM(V84:$V$85))</f>
        <v/>
      </c>
      <c r="V84" s="98" t="str">
        <f t="shared" si="123"/>
        <v/>
      </c>
      <c r="W84" s="128" t="str">
        <f t="shared" si="84"/>
        <v/>
      </c>
      <c r="X84" s="130" t="str">
        <f t="shared" si="85"/>
        <v/>
      </c>
      <c r="Y84" s="86">
        <f t="shared" si="103"/>
        <v>0</v>
      </c>
      <c r="Z84" s="90">
        <f t="shared" si="104"/>
        <v>0</v>
      </c>
      <c r="AA84" s="94">
        <f t="shared" si="105"/>
        <v>0</v>
      </c>
      <c r="AB84" s="34"/>
      <c r="AC84" s="143" t="str">
        <f t="shared" si="124"/>
        <v/>
      </c>
      <c r="AD84" s="15"/>
      <c r="AE84" s="41"/>
      <c r="AF84" s="41"/>
      <c r="AG84" s="41"/>
      <c r="AH84" s="26" t="str">
        <f t="shared" si="93"/>
        <v/>
      </c>
      <c r="AI84" s="87"/>
      <c r="AJ84" s="91"/>
      <c r="AK84" s="193" t="str">
        <f>IF(ISNUMBER(AC84)=FALSE,"",SUM(AL84:AL$85))</f>
        <v/>
      </c>
      <c r="AL84" s="98" t="str">
        <f t="shared" si="125"/>
        <v/>
      </c>
      <c r="AM84" s="129" t="str">
        <f t="shared" si="95"/>
        <v/>
      </c>
      <c r="AN84" s="131" t="str">
        <f t="shared" si="96"/>
        <v/>
      </c>
      <c r="AO84" s="86">
        <f t="shared" si="97"/>
        <v>0</v>
      </c>
      <c r="AP84" s="90">
        <f t="shared" si="98"/>
        <v>0</v>
      </c>
      <c r="AQ84" s="94">
        <f t="shared" si="99"/>
        <v>0</v>
      </c>
      <c r="AR84" s="34"/>
      <c r="AS84" s="148" t="str">
        <f t="shared" si="126"/>
        <v/>
      </c>
      <c r="AT84" s="63"/>
      <c r="AU84" s="63"/>
      <c r="AV84" s="64"/>
      <c r="AW84" s="44" t="str">
        <f t="shared" si="87"/>
        <v/>
      </c>
      <c r="AX84" s="87"/>
      <c r="AY84" s="91"/>
      <c r="AZ84" s="193" t="str">
        <f>IF(ISNUMBER(AS84)=FALSE,"",SUM(BA84:BA$85))</f>
        <v/>
      </c>
      <c r="BA84" s="98" t="str">
        <f t="shared" si="133"/>
        <v/>
      </c>
      <c r="BB84" s="128" t="str">
        <f t="shared" si="134"/>
        <v/>
      </c>
      <c r="BC84" s="130" t="str">
        <f t="shared" si="135"/>
        <v/>
      </c>
      <c r="BD84" s="86">
        <f t="shared" si="106"/>
        <v>0</v>
      </c>
      <c r="BE84" s="90">
        <f t="shared" si="107"/>
        <v>0</v>
      </c>
      <c r="BF84" s="94">
        <f t="shared" si="108"/>
        <v>0</v>
      </c>
      <c r="BG84" s="34"/>
      <c r="BH84" s="143" t="str">
        <f t="shared" si="127"/>
        <v/>
      </c>
      <c r="BI84" s="68"/>
      <c r="BJ84" s="41"/>
      <c r="BK84" s="26" t="str">
        <f t="shared" si="88"/>
        <v/>
      </c>
      <c r="BL84" s="87"/>
      <c r="BM84" s="91"/>
      <c r="BN84" s="193" t="str">
        <f>IF(ISNUMBER(BH84)=FALSE,"",SUM(BO84:BO$85))</f>
        <v/>
      </c>
      <c r="BO84" s="98" t="str">
        <f t="shared" si="128"/>
        <v/>
      </c>
      <c r="BP84" s="129" t="str">
        <f t="shared" si="91"/>
        <v/>
      </c>
      <c r="BQ84" s="131" t="str">
        <f t="shared" si="92"/>
        <v/>
      </c>
      <c r="BR84" s="86">
        <f t="shared" si="109"/>
        <v>0</v>
      </c>
      <c r="BS84" s="90">
        <f t="shared" si="110"/>
        <v>0</v>
      </c>
      <c r="BT84" s="94">
        <f t="shared" si="111"/>
        <v>0</v>
      </c>
      <c r="BU84" s="34"/>
      <c r="BV84" s="148" t="str">
        <f t="shared" si="129"/>
        <v/>
      </c>
      <c r="BW84" s="63"/>
      <c r="BX84" s="64"/>
      <c r="BY84" s="44" t="str">
        <f t="shared" si="89"/>
        <v/>
      </c>
      <c r="BZ84" s="87"/>
      <c r="CA84" s="91"/>
      <c r="CB84" s="193" t="str">
        <f>IF(ISNUMBER(BV84)=FALSE,"",SUM(CC84:CC$85))</f>
        <v/>
      </c>
      <c r="CC84" s="98" t="str">
        <f t="shared" si="130"/>
        <v/>
      </c>
      <c r="CD84" s="128" t="str">
        <f t="shared" si="112"/>
        <v/>
      </c>
      <c r="CE84" s="130" t="str">
        <f t="shared" si="113"/>
        <v/>
      </c>
      <c r="CF84" s="86">
        <f t="shared" si="114"/>
        <v>0</v>
      </c>
      <c r="CG84" s="90">
        <f t="shared" si="115"/>
        <v>0</v>
      </c>
      <c r="CH84" s="94">
        <f t="shared" si="116"/>
        <v>0</v>
      </c>
      <c r="CI84" s="34"/>
      <c r="CJ84" s="152" t="str">
        <f t="shared" si="132"/>
        <v/>
      </c>
      <c r="CK84" s="68"/>
      <c r="CL84" s="41"/>
      <c r="CM84" s="26" t="str">
        <f t="shared" si="90"/>
        <v/>
      </c>
      <c r="CN84" s="87"/>
      <c r="CO84" s="91"/>
      <c r="CP84" s="193" t="str">
        <f>IF(ISNUMBER(CJ84)=FALSE,"",SUM(CQ84:CQ$85))</f>
        <v/>
      </c>
      <c r="CQ84" s="98" t="str">
        <f t="shared" si="131"/>
        <v/>
      </c>
      <c r="CR84" s="129" t="str">
        <f t="shared" si="117"/>
        <v/>
      </c>
      <c r="CS84" s="131" t="str">
        <f t="shared" si="118"/>
        <v/>
      </c>
      <c r="CT84" s="86">
        <f t="shared" si="119"/>
        <v>0</v>
      </c>
      <c r="CU84" s="90">
        <f t="shared" si="120"/>
        <v>0</v>
      </c>
      <c r="CV84" s="94">
        <f t="shared" si="121"/>
        <v>0</v>
      </c>
      <c r="CW84" s="34"/>
    </row>
    <row r="85" spans="1:102" ht="15" customHeight="1" thickBot="1">
      <c r="A85" s="36"/>
      <c r="B85" s="263"/>
      <c r="C85" s="221"/>
      <c r="D85" s="108" t="str">
        <f t="shared" ref="D85" si="137">IF(E85="","",C85)</f>
        <v/>
      </c>
      <c r="E85" s="109"/>
      <c r="F85" s="110"/>
      <c r="G85" s="110">
        <f t="shared" ref="G62:G85" si="138">SUMIF($O$30:$O$85,E85,$V$30:$V$85)+SUMIF($AD$30:$AD$85,E85,$AL$30:$AL$85)+SUMIF($AT$30:$AT$85,E85,$BA$30:$BA$85)+SUMIF($BI$30:$BI$85,E85,$BO$30:$BO$85)+SUMIF($BW$30:$BW$85,E85,$CC$30:$CC$85)+SUMIF($CK$30:$CK$85,E85,$CQ$30:$CQ$85)</f>
        <v>0</v>
      </c>
      <c r="H85" s="110"/>
      <c r="I85" s="163">
        <f t="shared" ref="I62:I85" si="139">SUMIF($O$30:$O$44,E85,$R$30:$R$44)+SUMIF($AD$30:$AD$44,E85,$AH$30:$AH$44)+SUMIF($AT$30:$AT$44,E85,$AW$30:$AW$44)+SUMIF($BI$30:$BI$44,E85,$BK$30:$BK$44)+SUMIF($BW$30:$BW$44,E85,$BY$30:$BY$44)+SUMIF($CK$30:$CK$44,E85,$CM$30:$CM$44)</f>
        <v>0</v>
      </c>
      <c r="J85" s="123">
        <f t="shared" ref="J62:J85" si="140">SUMIF($O$30:$O$85,E85,$S$30:$S$85)+SUMIF($AD$30:$AD$85,E85,$AI$30:$AI$85)+SUMIF($AT$30:$AT$85,E85,$AX$30:$AX$85)+SUMIF($BI$30:$BI$85,E85,$BL$30:$BL$85)+SUMIF($BW$30:$BW$85,E85,$BZ$30:$BZ$85)+SUMIF($CK$30:$CK$85,E85,$CN$30:$CN$85)</f>
        <v>0</v>
      </c>
      <c r="K85" s="125">
        <f t="shared" ref="K62:K85" si="141">SUMIF($O$30:$O$85,E85,$T$30:$T$85)+SUMIF($AD$30:$AD$85,E85,$AJ$30:$AJ$85)+SUMIF($AT$30:$AT$85,E85,$AY$30:$AY$85)+SUMIF($BI$30:$BI$85,E85,$BM$30:$BM$85)+SUMIF($BW$30:$BW$85,E85,$CA$30:$CA$85)+SUMIF($CK$30:$CK$85,E85,$CO$30:$CO$85)</f>
        <v>0</v>
      </c>
      <c r="L85" s="127">
        <f t="shared" ref="L62:L85" si="142">SUMIF($O$30:$O$85,E85,$U$30:$U$85)+SUMIF($AD$30:$AD$85,E85,$AK$30:$AK$85)+SUMIF($AT$30:$AT$85,E85,$AZ$30:$AZ$85)+SUMIF($BI$30:$BI$85,E85,$BN$30:$BN$85)+SUMIF($BW$30:$BW$85,E85,$CB$30:$CB$85)+SUMIF($CK$30:$CK$85,E85,$CP$30:$CP$85)</f>
        <v>0</v>
      </c>
      <c r="M85" s="60"/>
      <c r="N85" s="136" t="str">
        <f t="shared" si="122"/>
        <v/>
      </c>
      <c r="O85" s="71"/>
      <c r="P85" s="232"/>
      <c r="Q85" s="78"/>
      <c r="R85" s="102" t="str">
        <f t="shared" ref="R85" si="143">IF(S85&gt;0,S85,IF(T85&gt;0,T85,IF(U85&gt;0,U85,"")))</f>
        <v/>
      </c>
      <c r="S85" s="88"/>
      <c r="T85" s="92"/>
      <c r="U85" s="193" t="str">
        <f>IF(ISNUMBER(N85)=FALSE,"",SUM(V85:$V$85))</f>
        <v/>
      </c>
      <c r="V85" s="103" t="str">
        <f t="shared" si="123"/>
        <v/>
      </c>
      <c r="W85" s="128" t="str">
        <f t="shared" si="84"/>
        <v/>
      </c>
      <c r="X85" s="130" t="str">
        <f t="shared" si="85"/>
        <v/>
      </c>
      <c r="Y85" s="104">
        <f t="shared" si="103"/>
        <v>0</v>
      </c>
      <c r="Z85" s="105">
        <f t="shared" si="104"/>
        <v>0</v>
      </c>
      <c r="AA85" s="106">
        <f t="shared" si="105"/>
        <v>0</v>
      </c>
      <c r="AB85" s="34"/>
      <c r="AC85" s="144" t="str">
        <f t="shared" si="124"/>
        <v/>
      </c>
      <c r="AD85" s="52"/>
      <c r="AE85" s="53"/>
      <c r="AF85" s="53"/>
      <c r="AG85" s="53"/>
      <c r="AH85" s="107" t="str">
        <f t="shared" ref="AH85" si="144">IF(AI85&gt;0,AI85,IF(AJ85&gt;0,AJ85,IF(AK85&gt;0,AK85,"")))</f>
        <v/>
      </c>
      <c r="AI85" s="88"/>
      <c r="AJ85" s="92"/>
      <c r="AK85" s="193" t="str">
        <f>IF(ISNUMBER(AC85)=FALSE,"",SUM(AL85:AL$85))</f>
        <v/>
      </c>
      <c r="AL85" s="103" t="str">
        <f t="shared" si="125"/>
        <v/>
      </c>
      <c r="AM85" s="129" t="str">
        <f t="shared" si="95"/>
        <v/>
      </c>
      <c r="AN85" s="131" t="str">
        <f t="shared" si="96"/>
        <v/>
      </c>
      <c r="AO85" s="104">
        <f t="shared" si="97"/>
        <v>0</v>
      </c>
      <c r="AP85" s="105">
        <f t="shared" si="98"/>
        <v>0</v>
      </c>
      <c r="AQ85" s="106">
        <f t="shared" si="99"/>
        <v>0</v>
      </c>
      <c r="AR85" s="34"/>
      <c r="AS85" s="149" t="str">
        <f t="shared" si="126"/>
        <v/>
      </c>
      <c r="AT85" s="71"/>
      <c r="AU85" s="71"/>
      <c r="AV85" s="78"/>
      <c r="AW85" s="102" t="str">
        <f t="shared" ref="AW85" si="145">IF(AX85&gt;0,AX85,IF(AY85&gt;0,AY85,IF(AZ85&gt;0,AZ85,"")))</f>
        <v/>
      </c>
      <c r="AX85" s="88"/>
      <c r="AY85" s="92"/>
      <c r="AZ85" s="193" t="str">
        <f>IF(ISNUMBER(AS85)=FALSE,"",SUM(BA85:BA$85))</f>
        <v/>
      </c>
      <c r="BA85" s="103" t="str">
        <f t="shared" si="133"/>
        <v/>
      </c>
      <c r="BB85" s="128" t="str">
        <f t="shared" si="134"/>
        <v/>
      </c>
      <c r="BC85" s="130" t="str">
        <f t="shared" si="135"/>
        <v/>
      </c>
      <c r="BD85" s="104">
        <f t="shared" si="106"/>
        <v>0</v>
      </c>
      <c r="BE85" s="105">
        <f t="shared" si="107"/>
        <v>0</v>
      </c>
      <c r="BF85" s="106">
        <f t="shared" si="108"/>
        <v>0</v>
      </c>
      <c r="BG85" s="34"/>
      <c r="BH85" s="144" t="str">
        <f t="shared" si="127"/>
        <v/>
      </c>
      <c r="BI85" s="52"/>
      <c r="BJ85" s="53"/>
      <c r="BK85" s="107" t="str">
        <f t="shared" ref="BK85" si="146">IF(BL85&gt;0,BL85,IF(BM85&gt;0,BM85,IF(BN85&gt;0,BN85,"")))</f>
        <v/>
      </c>
      <c r="BL85" s="88"/>
      <c r="BM85" s="92"/>
      <c r="BN85" s="193" t="str">
        <f>IF(ISNUMBER(BH85)=FALSE,"",SUM(BO85:BO$85))</f>
        <v/>
      </c>
      <c r="BO85" s="103" t="str">
        <f t="shared" si="128"/>
        <v/>
      </c>
      <c r="BP85" s="129" t="str">
        <f t="shared" si="91"/>
        <v/>
      </c>
      <c r="BQ85" s="131" t="str">
        <f t="shared" si="92"/>
        <v/>
      </c>
      <c r="BR85" s="104">
        <f t="shared" si="109"/>
        <v>0</v>
      </c>
      <c r="BS85" s="105">
        <f t="shared" si="110"/>
        <v>0</v>
      </c>
      <c r="BT85" s="106">
        <f t="shared" si="111"/>
        <v>0</v>
      </c>
      <c r="BU85" s="34"/>
      <c r="BV85" s="149" t="str">
        <f t="shared" si="129"/>
        <v/>
      </c>
      <c r="BW85" s="71"/>
      <c r="BX85" s="78"/>
      <c r="BY85" s="102" t="str">
        <f t="shared" ref="BY85" si="147">IF(BZ85&gt;0,BZ85,IF(CA85&gt;0,CA85,IF(CB85&gt;0,CB85,"")))</f>
        <v/>
      </c>
      <c r="BZ85" s="88"/>
      <c r="CA85" s="92"/>
      <c r="CB85" s="193" t="str">
        <f>IF(ISNUMBER(BV85)=FALSE,"",SUM(CC85:CC$85))</f>
        <v/>
      </c>
      <c r="CC85" s="103" t="str">
        <f t="shared" si="130"/>
        <v/>
      </c>
      <c r="CD85" s="128" t="str">
        <f t="shared" si="112"/>
        <v/>
      </c>
      <c r="CE85" s="130" t="str">
        <f t="shared" si="113"/>
        <v/>
      </c>
      <c r="CF85" s="104">
        <f t="shared" si="114"/>
        <v>0</v>
      </c>
      <c r="CG85" s="105">
        <f t="shared" si="115"/>
        <v>0</v>
      </c>
      <c r="CH85" s="106">
        <f t="shared" si="116"/>
        <v>0</v>
      </c>
      <c r="CI85" s="34"/>
      <c r="CJ85" s="153" t="str">
        <f t="shared" si="132"/>
        <v/>
      </c>
      <c r="CK85" s="52"/>
      <c r="CL85" s="53"/>
      <c r="CM85" s="107" t="str">
        <f t="shared" ref="CM85" si="148">IF(CN85&gt;0,CN85,IF(CO85&gt;0,CO85,IF(CP85&gt;0,CP85,"")))</f>
        <v/>
      </c>
      <c r="CN85" s="88"/>
      <c r="CO85" s="92"/>
      <c r="CP85" s="193" t="str">
        <f>IF(ISNUMBER(CJ85)=FALSE,"",SUM(CQ85:CQ$85))</f>
        <v/>
      </c>
      <c r="CQ85" s="103" t="str">
        <f t="shared" si="131"/>
        <v/>
      </c>
      <c r="CR85" s="129" t="str">
        <f t="shared" si="117"/>
        <v/>
      </c>
      <c r="CS85" s="131" t="str">
        <f t="shared" si="118"/>
        <v/>
      </c>
      <c r="CT85" s="104">
        <f t="shared" si="119"/>
        <v>0</v>
      </c>
      <c r="CU85" s="105">
        <f t="shared" si="120"/>
        <v>0</v>
      </c>
      <c r="CV85" s="106">
        <f t="shared" si="121"/>
        <v>0</v>
      </c>
      <c r="CW85" s="34"/>
    </row>
    <row r="86" spans="1:102" ht="3" customHeight="1" thickBot="1">
      <c r="A86" s="121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32"/>
      <c r="O86" s="70"/>
      <c r="P86" s="70"/>
      <c r="Q86" s="70"/>
      <c r="R86" s="6"/>
      <c r="S86" s="70"/>
      <c r="T86" s="70"/>
      <c r="U86" s="70"/>
      <c r="V86" s="70"/>
      <c r="W86" s="132"/>
      <c r="X86" s="70"/>
      <c r="Y86" s="70"/>
      <c r="Z86" s="70"/>
      <c r="AA86" s="70"/>
      <c r="AB86" s="6"/>
      <c r="AC86" s="139"/>
      <c r="AD86" s="6"/>
      <c r="AE86" s="6"/>
      <c r="AF86" s="6"/>
      <c r="AG86" s="6"/>
      <c r="AH86" s="6"/>
      <c r="AI86" s="70"/>
      <c r="AJ86" s="70"/>
      <c r="AK86" s="70"/>
      <c r="AL86" s="70"/>
      <c r="AM86" s="139"/>
      <c r="AN86" s="6"/>
      <c r="AO86" s="70"/>
      <c r="AP86" s="70"/>
      <c r="AQ86" s="70"/>
      <c r="AR86" s="6"/>
      <c r="AS86" s="132"/>
      <c r="AT86" s="70"/>
      <c r="AU86" s="70"/>
      <c r="AV86" s="70"/>
      <c r="AW86" s="6"/>
      <c r="AX86" s="70"/>
      <c r="AY86" s="70"/>
      <c r="AZ86" s="70"/>
      <c r="BA86" s="70"/>
      <c r="BB86" s="132"/>
      <c r="BC86" s="70"/>
      <c r="BD86" s="70"/>
      <c r="BE86" s="70"/>
      <c r="BF86" s="70"/>
      <c r="BG86" s="6"/>
      <c r="BH86" s="139"/>
      <c r="BI86" s="6"/>
      <c r="BJ86" s="6"/>
      <c r="BK86" s="6"/>
      <c r="BL86" s="70"/>
      <c r="BM86" s="70"/>
      <c r="BN86" s="70"/>
      <c r="BO86" s="70"/>
      <c r="BP86" s="139"/>
      <c r="BQ86" s="6"/>
      <c r="BR86" s="70"/>
      <c r="BS86" s="70"/>
      <c r="BT86" s="70"/>
      <c r="BU86" s="6"/>
      <c r="BV86" s="132"/>
      <c r="BW86" s="70"/>
      <c r="BX86" s="70"/>
      <c r="BY86" s="6"/>
      <c r="BZ86" s="70"/>
      <c r="CA86" s="70"/>
      <c r="CB86" s="70"/>
      <c r="CC86" s="70"/>
      <c r="CD86" s="132"/>
      <c r="CE86" s="70"/>
      <c r="CF86" s="70"/>
      <c r="CG86" s="70"/>
      <c r="CH86" s="70"/>
      <c r="CI86" s="6"/>
      <c r="CJ86" s="139"/>
      <c r="CK86" s="6"/>
      <c r="CL86" s="6"/>
      <c r="CM86" s="6"/>
      <c r="CN86" s="70"/>
      <c r="CO86" s="70"/>
      <c r="CP86" s="70"/>
      <c r="CQ86" s="70"/>
      <c r="CR86" s="139"/>
      <c r="CS86" s="7"/>
      <c r="CT86" s="70"/>
      <c r="CU86" s="70"/>
      <c r="CV86" s="70"/>
      <c r="CW86" s="56"/>
    </row>
    <row r="87" spans="1:102" s="167" customFormat="1" ht="15" customHeight="1">
      <c r="A87" s="169"/>
      <c r="B87" s="252" t="s">
        <v>20</v>
      </c>
      <c r="C87" s="222">
        <v>1</v>
      </c>
      <c r="D87" s="223">
        <f>IF(E87="","",C87)</f>
        <v>1</v>
      </c>
      <c r="E87" s="224" t="s">
        <v>0</v>
      </c>
      <c r="F87" s="222">
        <v>1980</v>
      </c>
      <c r="G87" s="222">
        <f>SUMIF($O$87:$O$165,E87,$V$87:$V$165)+SUMIF($AD$87:$AD$165,E87,$AL$87:$AL$165)+SUMIF($AT$87:$AT$165,E87,$BA$87:$BA$165)+SUMIF($BI$87:$BI$165,E87,$BO$87:$BO$165)+SUMIF($BW$87:$BW$165,E87,$CC$87:$CC$165)+SUMIF($CK$87:$CK$165,E87,$CQ$87:$CQ$165)</f>
        <v>4</v>
      </c>
      <c r="H87" s="222"/>
      <c r="I87" s="222">
        <f>SUMIF($O$87:$O$101,E87,$R$87:$R$101)+SUMIF($AD$87:$AD$101,E87,$AH$87:$AH$101)+SUMIF($AT$87:$AT$101,E87,$AW$87:$AW$101)+SUMIF($BI$87:$BI$101,E87,$BK$87:$BK$101)+SUMIF($BW$87:$BW$101,E87,$BY$87:$BY$101)+SUMIF($CK$87:$CK$101,E87,$CM$87:$CM$101)</f>
        <v>56</v>
      </c>
      <c r="J87" s="225">
        <f>SUMIF($O$87:$O$165,E87,$S$87:$S$165)+SUMIF($AD$87:$AD$165,E87,$AI$87:$AI$165)+SUMIF($AT$87:$AT$165,E87,$AX$87:$AX$165)+SUMIF($BI$87:$BI$165,E87,$BL$87:$BL$165)+SUMIF($BW$87:$BW$165,E87,$BZ$87:$BZ$165)+SUMIF($CK$87:$CK$165,E87,$CN$87:$CN$165)</f>
        <v>0</v>
      </c>
      <c r="K87" s="226">
        <f>SUMIF($O$87:$O$165,E87,$T$87:$T$165)+SUMIF($AD$87:$AD$165,E87,$AJ$87:$AJ$165)+SUMIF($AT$87:$AT$165,E87,$AY$87:$AY$165)+SUMIF($BI$87:$BI$165,E87,$BM$87:$BM$165)+SUMIF($BW$87:$BW$165,E87,$CA$87:$CA$165)+SUMIF($CK$87:$CK$165,E87,$CO$87:$CO$165)</f>
        <v>0</v>
      </c>
      <c r="L87" s="227">
        <f>SUMIF($O$87:$O$165,E87,$U$87:$U$165)+SUMIF($AD$87:$AD$165,E87,$AK$87:$AK$165)+SUMIF($AT$87:$AT$165,E87,$AZ$87:$AZ$165)+SUMIF($BI$87:$BI$165,E87,$BN$87:$BN$165)+SUMIF($BW$87:$BW$165,E87,$CB$87:$CB$165)+SUMIF($CK$87:$CK$165,E87,$CP$87:$CP$165)</f>
        <v>0</v>
      </c>
      <c r="M87" s="177"/>
      <c r="N87" s="210">
        <f t="shared" ref="N87" si="149">IF(O87="","",C87)</f>
        <v>1</v>
      </c>
      <c r="O87" s="178" t="s">
        <v>0</v>
      </c>
      <c r="P87" s="230">
        <v>204</v>
      </c>
      <c r="Q87" s="179">
        <v>0.48541666666666666</v>
      </c>
      <c r="R87" s="178">
        <v>12</v>
      </c>
      <c r="S87" s="187"/>
      <c r="T87" s="189"/>
      <c r="U87" s="192"/>
      <c r="V87" s="194">
        <f t="shared" ref="V87" si="150">IF(ISNUMBER(N87)=FALSE,"",1)</f>
        <v>1</v>
      </c>
      <c r="W87" s="205">
        <v>1</v>
      </c>
      <c r="X87" s="207">
        <v>12</v>
      </c>
      <c r="Y87" s="187">
        <f t="shared" ref="Y87:Y118" si="151">SUMIF($O$30:$O$85,O87,$S$30:$S$85)</f>
        <v>0</v>
      </c>
      <c r="Z87" s="189">
        <f t="shared" ref="Z87:Z118" si="152">SUMIF($O$30:$O$85,O87,$T$30:$T$85)</f>
        <v>0</v>
      </c>
      <c r="AA87" s="192">
        <f t="shared" ref="AA87:AA118" si="153">SUMIF($O$30:$O$85,O87,$U$30:$U$85)</f>
        <v>0</v>
      </c>
      <c r="AB87" s="168"/>
      <c r="AC87" s="212">
        <f t="shared" ref="AC87" si="154">IF(AD87="","",C87)</f>
        <v>1</v>
      </c>
      <c r="AD87" s="174" t="s">
        <v>51</v>
      </c>
      <c r="AE87" s="239">
        <v>0.18872685185185184</v>
      </c>
      <c r="AF87" s="239">
        <v>0.18358796296296298</v>
      </c>
      <c r="AG87" s="239">
        <v>0.37231481481481482</v>
      </c>
      <c r="AH87" s="183">
        <v>18</v>
      </c>
      <c r="AI87" s="187"/>
      <c r="AJ87" s="189"/>
      <c r="AK87" s="192"/>
      <c r="AL87" s="194">
        <v>1</v>
      </c>
      <c r="AM87" s="206">
        <v>3</v>
      </c>
      <c r="AN87" s="208">
        <v>18</v>
      </c>
      <c r="AO87" s="187">
        <f t="shared" ref="AO87:AO118" si="155">SUMIF($O$30:$O$85,AD87,$S$30:$S$85)+SUMIF($AD$30:$AD$85,AD87,$AI$30:$AI$85)</f>
        <v>0</v>
      </c>
      <c r="AP87" s="189">
        <f t="shared" ref="AP87:AP118" si="156">SUMIF($O$30:$O$85,AD87,$T$30:$T$85)+SUMIF($AD$30:$AD$85,AD87,$AJ$30:$AJ$85)</f>
        <v>0</v>
      </c>
      <c r="AQ87" s="192">
        <f t="shared" ref="AQ87:AQ118" si="157">SUMIF($O$30:$O$85,AD87,$U$30:$U$85)+SUMIF($AD$30:$AD$85,AD87,$AK$30:$AK$85)</f>
        <v>0</v>
      </c>
      <c r="AR87" s="168"/>
      <c r="AS87" s="213">
        <f>IF(AT87="","",C87)</f>
        <v>1</v>
      </c>
      <c r="AT87" s="228" t="s">
        <v>52</v>
      </c>
      <c r="AU87" s="240">
        <v>355</v>
      </c>
      <c r="AV87" s="229">
        <v>0.77916666666666667</v>
      </c>
      <c r="AW87" s="178">
        <f>IF(ISNUMBER(AS87)=FALSE,"",SUM(BA87:BA$101)+3)</f>
        <v>18</v>
      </c>
      <c r="AX87" s="187"/>
      <c r="AY87" s="189"/>
      <c r="AZ87" s="192"/>
      <c r="BA87" s="194">
        <f>IF(ISNUMBER(AS87)=FALSE,"",1)</f>
        <v>1</v>
      </c>
      <c r="BB87" s="205">
        <f t="shared" ref="BB87:BB102" si="158">IF(ISNUMBER(AS87)=FALSE,"",SUMIF($E$87:$E$164,AT87,$D$87:$D$164))</f>
        <v>2</v>
      </c>
      <c r="BC87" s="207">
        <f t="shared" ref="BC87:BC102" si="159">IF(ISNUMBER(AS87)=FALSE,"",IF(SUMIF($E$87:$E$164,AT87,$I$87:$I$164)&gt;0,SUMIF($E$87:$E$164,AT87,$I$87:$I$164),IF(SUMIF($E$87:$E$164,AT87,$J$87:$J$164)&gt;0,SUMIF($E$87:$E$164,AT87,$J$87:$J$164),IF(SUMIF($E$87:$E$164,AT87,$K$87:$K$164)&gt;0,SUMIF($E$87:$E$164,AT87,$K$87:$K$164),SUMIF($E$87:$E$164,AT87,$L$87:$L$164)))))</f>
        <v>50</v>
      </c>
      <c r="BD87" s="187">
        <f t="shared" ref="BD87:BD118" si="160">SUMIF($O$30:$O$85,AT87,$S$30:$S$85)+SUMIF($AD$30:$AD$85,AT87,$AI$30:$AI$85)+SUMIF($AT$30:$AT$85,AT87,$AX$30:$AX$85)</f>
        <v>0</v>
      </c>
      <c r="BE87" s="189">
        <f t="shared" ref="BE87:BE118" si="161">SUMIF($O$30:$O$85,AT87,$T$30:$T$85)+SUMIF($AD$30:$AD$85,AT87,$AJ$30:$AJ$85)+SUMIF($AT$30:$AT$85,AT87,$AY$30:$AY$85)</f>
        <v>0</v>
      </c>
      <c r="BF87" s="192">
        <f t="shared" ref="BF87:BF118" si="162">SUMIF($O$30:$O$85,AT87,$U$30:$U$85)+SUMIF($AD$30:$AD$85,AT87,$AK$30:$AK$85)+SUMIF($AT$30:$AT$85,AT87,$AZ$30:$AZ$85)</f>
        <v>0</v>
      </c>
      <c r="BG87" s="168"/>
      <c r="BH87" s="212">
        <v>1</v>
      </c>
      <c r="BI87" s="183" t="s">
        <v>121</v>
      </c>
      <c r="BJ87" s="175">
        <v>0.1875</v>
      </c>
      <c r="BK87" s="183">
        <f>IF(ISNUMBER(BH87)=FALSE,"",SUM(BO87:BO$101)+3)</f>
        <v>18</v>
      </c>
      <c r="BL87" s="187"/>
      <c r="BM87" s="189"/>
      <c r="BN87" s="192"/>
      <c r="BO87" s="194">
        <f t="shared" ref="BO87" si="163">IF(ISNUMBER(BH87)=FALSE,"",1)</f>
        <v>1</v>
      </c>
      <c r="BP87" s="206">
        <f t="shared" ref="BP87:BP95" si="164">IF(ISNUMBER(BH87)=FALSE,"",SUMIF($E$87:$E$164,BI87,$D$87:$D$164))</f>
        <v>12</v>
      </c>
      <c r="BQ87" s="208">
        <f t="shared" ref="BQ87:BQ95" si="165">IF(ISNUMBER(BH87)=FALSE,"",IF(SUMIF($E$87:$E$164,BI87,$I$87:$I$164)&gt;0,SUMIF($E$87:$E$164,BI87,$I$87:$I$164),IF(SUMIF($E$87:$E$164,BI87,$J$87:$J$164)&gt;0,SUMIF($E$87:$E$164,BI87,$J$87:$J$164),IF(SUMIF($E$87:$E$164,BI87,$K$87:$K$164)&gt;0,SUMIF($E$87:$E$164,BI87,$K$87:$K$164),SUMIF($E$87:$E$164,BI87,$L$87:$L$164)))))</f>
        <v>18</v>
      </c>
      <c r="BR87" s="187">
        <f t="shared" ref="BR87:BR118" si="166">SUMIF($O$30:$O$85,BI87,$S$30:$S$85)+SUMIF($AD$30:$AD$85,BI87,$AI$30:$AI$85)+SUMIF($AT$30:$AT$85,BI87,$AX$30:$AX$85)+SUMIF($BI$30:$BI$85,BI87,$BL$30:$BL$85)</f>
        <v>0</v>
      </c>
      <c r="BS87" s="189">
        <f t="shared" ref="BS87:BS118" si="167">SUMIF($O$30:$O$85,BI87,$T$30:$T$85)+SUMIF($AD$30:$AD$85,BI87,$AJ$30:$AJ$85)+SUMIF($AT$30:$AT$85,BI87,$AY$30:$AY$85)+SUMIF($BI$30:$BI$85,BI87,$BM$30:$BM$85)</f>
        <v>0</v>
      </c>
      <c r="BT87" s="192">
        <f t="shared" ref="BT87:BT118" si="168">SUMIF($O$30:$O$85,BI87,$U$30:$U$85)+SUMIF($AD$30:$AD$85,BI87,$AK$30:$AK$85)+SUMIF($AT$30:$AT$85,BI87,$AZ$30:$AZ$85)+SUMIF($BI$30:$BI$85,BI87,$BN$30:$BN$85)</f>
        <v>0</v>
      </c>
      <c r="BU87" s="168"/>
      <c r="BV87" s="213">
        <v>1</v>
      </c>
      <c r="BW87" s="178" t="s">
        <v>0</v>
      </c>
      <c r="BX87" s="179">
        <v>0.28541666666666665</v>
      </c>
      <c r="BY87" s="178">
        <v>18</v>
      </c>
      <c r="BZ87" s="187"/>
      <c r="CA87" s="189"/>
      <c r="CB87" s="192"/>
      <c r="CC87" s="194">
        <v>1</v>
      </c>
      <c r="CD87" s="205">
        <v>1</v>
      </c>
      <c r="CE87" s="207">
        <v>56</v>
      </c>
      <c r="CF87" s="187">
        <f t="shared" ref="CF87:CF118" si="169">SUMIF($O$30:$O$85,BW87,$S$30:$S$85)+SUMIF($AD$30:$AD$85,BW87,$AI$30:$AI$85)+SUMIF($AT$30:$AT$85,BW87,$AX$30:$AX$85)+SUMIF($BI$30:$BI$85,BW87,$BL$30:$BL$85)+SUMIF($BW$30:$BW$85,BW87,$BZ$30:$BZ$85)</f>
        <v>0</v>
      </c>
      <c r="CG87" s="189">
        <f t="shared" ref="CG87:CG118" si="170">SUMIF($O$30:$O$85,BW87,$T$30:$T$85)+SUMIF($AD$30:$AD$85,BW87,$AJ$30:$AJ$85)+SUMIF($AT$30:$AT$85,BW87,$AY$30:$AY$85)+SUMIF($BI$30:$BI$85,BW87,$BM$30:$BM$85)+SUMIF($BW$30:$BW$85,BW87,$CA$30:$CA$85)</f>
        <v>0</v>
      </c>
      <c r="CH87" s="192">
        <f t="shared" ref="CH87:CH118" si="171">SUMIF($O$30:$O$85,BW87,$U$30:$U$85)+SUMIF($AD$30:$AD$85,BW87,$AK$30:$AK$85)+SUMIF($AT$30:$AT$85,BW87,$AZ$30:$AZ$85)+SUMIF($BI$30:$BI$85,BW87,$BN$30:$BN$85)+SUMIF($BW$30:$BW$85,BW87,$CB$30:$CB$85)</f>
        <v>0</v>
      </c>
      <c r="CI87" s="168"/>
      <c r="CJ87" s="212" t="str">
        <f>IF(CK87="","",C87)</f>
        <v/>
      </c>
      <c r="CK87" s="183"/>
      <c r="CL87" s="175"/>
      <c r="CM87" s="183" t="str">
        <f>IF(ISNUMBER(CJ87)=FALSE,"",SUM(CQ87:CQ$101)+3)</f>
        <v/>
      </c>
      <c r="CN87" s="187"/>
      <c r="CO87" s="189"/>
      <c r="CP87" s="192"/>
      <c r="CQ87" s="194" t="str">
        <f t="shared" ref="CQ87" si="172">IF(ISNUMBER(CJ87)=FALSE,"",1)</f>
        <v/>
      </c>
      <c r="CR87" s="206" t="str">
        <f t="shared" ref="CR87:CR118" si="173">IF(ISNUMBER(CJ87)=FALSE,"",SUMIF($E$87:$E$164,CK87,$D$87:$D$164))</f>
        <v/>
      </c>
      <c r="CS87" s="208" t="str">
        <f t="shared" ref="CS87:CS118" si="174">IF(ISNUMBER(CJ87)=FALSE,"",IF(SUMIF($E$87:$E$164,CK87,$I$87:$I$164)&gt;0,SUMIF($E$87:$E$164,CK87,$I$87:$I$164),IF(SUMIF($E$87:$E$164,CK87,$J$87:$J$164)&gt;0,SUMIF($E$87:$E$164,CK87,$J$87:$J$164),IF(SUMIF($E$87:$E$164,CK87,$K$87:$K$164)&gt;0,SUMIF($E$87:$E$164,CK87,$K$87:$K$164),SUMIF($E$87:$E$164,CK87,$L$87:$L$164)))))</f>
        <v/>
      </c>
      <c r="CT87" s="187">
        <f t="shared" ref="CT87:CT118" si="175">SUMIF($O$30:$O$85,CK87,$S$30:$S$85)+SUMIF($AD$30:$AD$85,CK87,$AI$30:$AI$85)+SUMIF($AT$30:$AT$85,CK87,$AX$30:$AX$85)+SUMIF($BI$30:$BI$85,CK87,$BL$30:$BL$85)+SUMIF($BW$30:$BW$85,CK87,$BZ$30:$BZ$85)+SUMIF($CK$30:$CK$85,CK87,$CN$30:$CN$85)</f>
        <v>0</v>
      </c>
      <c r="CU87" s="189">
        <f t="shared" ref="CU87:CU118" si="176">SUMIF($O$30:$O$85,CK87,$T$30:$T$85)+SUMIF($AD$30:$AD$85,CK87,$AJ$30:$AJ$85)+SUMIF($AT$30:$AT$85,CK87,$AY$30:$AY$85)+SUMIF($BI$30:$BI$85,CK87,$BM$30:$BM$85)+SUMIF($BW$30:$BW$85,CK87,$CA$30:$CA$85)+SUMIF($CK$30:$CK$85,CK87,$CO$30:$CO$85)</f>
        <v>0</v>
      </c>
      <c r="CV87" s="192">
        <f t="shared" ref="CV87:CV118" si="177">SUMIF($O$30:$O$85,CK87,$U$30:$U$85)+SUMIF($AD$30:$AD$85,CK87,$AK$30:$AK$85)+SUMIF($AT$30:$AT$85,CK87,$AZ$30:$AZ$85)+SUMIF($BI$30:$BI$85,CK87,$BN$30:$BN$85)+SUMIF($BW$30:$BW$85,CK87,$CB$30:$CB$85)+SUMIF($CK$30:$CK$85,CK87,$CP$30:$CP$85)</f>
        <v>0</v>
      </c>
      <c r="CW87" s="168"/>
      <c r="CX87" s="159"/>
    </row>
    <row r="88" spans="1:102" s="167" customFormat="1" ht="15" customHeight="1">
      <c r="A88" s="169"/>
      <c r="B88" s="253"/>
      <c r="C88" s="222">
        <v>2</v>
      </c>
      <c r="D88" s="223">
        <f>IF(E88="","",C88)</f>
        <v>2</v>
      </c>
      <c r="E88" s="224" t="s">
        <v>52</v>
      </c>
      <c r="F88" s="222">
        <v>1990</v>
      </c>
      <c r="G88" s="222">
        <f>SUMIF($O$87:$O$165,E88,$V$87:$V$165)+SUMIF($AD$87:$AD$165,E88,$AL$87:$AL$165)+SUMIF($AT$87:$AT$165,E88,$BA$87:$BA$165)+SUMIF($BI$87:$BI$165,E88,$BO$87:$BO$165)+SUMIF($BW$87:$BW$165,E88,$CC$87:$CC$165)+SUMIF($CK$87:$CK$165,E88,$CQ$87:$CQ$165)</f>
        <v>3</v>
      </c>
      <c r="H88" s="222"/>
      <c r="I88" s="222">
        <f>SUMIF($O$87:$O$101,E88,$R$87:$R$101)+SUMIF($AD$87:$AD$101,E88,$AH$87:$AH$101)+SUMIF($AT$87:$AT$101,E88,$AW$87:$AW$101)+SUMIF($BI$87:$BI$101,E88,$BK$87:$BK$101)+SUMIF($BW$87:$BW$101,E88,$BY$87:$BY$101)+SUMIF($CK$87:$CK$101,E88,$CM$87:$CM$101)</f>
        <v>50</v>
      </c>
      <c r="J88" s="225">
        <f>SUMIF($O$87:$O$165,E88,$S$87:$S$165)+SUMIF($AD$87:$AD$165,E88,$AI$87:$AI$165)+SUMIF($AT$87:$AT$165,E88,$AX$87:$AX$165)+SUMIF($BI$87:$BI$165,E88,$BL$87:$BL$165)+SUMIF($BW$87:$BW$165,E88,$BZ$87:$BZ$165)+SUMIF($CK$87:$CK$165,E88,$CN$87:$CN$165)</f>
        <v>0</v>
      </c>
      <c r="K88" s="226">
        <f>SUMIF($O$87:$O$165,E88,$T$87:$T$165)+SUMIF($AD$87:$AD$165,E88,$AJ$87:$AJ$165)+SUMIF($AT$87:$AT$165,E88,$AY$87:$AY$165)+SUMIF($BI$87:$BI$165,E88,$BM$87:$BM$165)+SUMIF($BW$87:$BW$165,E88,$CA$87:$CA$165)+SUMIF($CK$87:$CK$165,E88,$CO$87:$CO$165)</f>
        <v>0</v>
      </c>
      <c r="L88" s="227">
        <f>SUMIF($O$87:$O$165,E88,$U$87:$U$165)+SUMIF($AD$87:$AD$165,E88,$AK$87:$AK$165)+SUMIF($AT$87:$AT$165,E88,$AZ$87:$AZ$165)+SUMIF($BI$87:$BI$165,E88,$BN$87:$BN$165)+SUMIF($BW$87:$BW$165,E88,$CB$87:$CB$165)+SUMIF($CK$87:$CK$165,E88,$CP$87:$CP$165)</f>
        <v>0</v>
      </c>
      <c r="M88" s="177"/>
      <c r="N88" s="210">
        <f t="shared" ref="N88" si="178">IF(O88="","",C88)</f>
        <v>2</v>
      </c>
      <c r="O88" s="180" t="s">
        <v>24</v>
      </c>
      <c r="P88" s="231">
        <v>183</v>
      </c>
      <c r="Q88" s="181">
        <v>0.46180555555555552</v>
      </c>
      <c r="R88" s="178">
        <v>10</v>
      </c>
      <c r="S88" s="188"/>
      <c r="T88" s="190"/>
      <c r="U88" s="193"/>
      <c r="V88" s="194">
        <f t="shared" ref="V88" si="179">IF(ISNUMBER(N88)=FALSE,"",1)</f>
        <v>1</v>
      </c>
      <c r="W88" s="205">
        <v>2</v>
      </c>
      <c r="X88" s="207">
        <v>10</v>
      </c>
      <c r="Y88" s="187">
        <f t="shared" si="151"/>
        <v>0</v>
      </c>
      <c r="Z88" s="189">
        <f t="shared" si="152"/>
        <v>0</v>
      </c>
      <c r="AA88" s="192">
        <f t="shared" si="153"/>
        <v>0</v>
      </c>
      <c r="AB88" s="168"/>
      <c r="AC88" s="212">
        <f t="shared" ref="AC88" si="180">IF(AD88="","",C88)</f>
        <v>2</v>
      </c>
      <c r="AD88" s="164" t="s">
        <v>52</v>
      </c>
      <c r="AE88" s="237">
        <v>0.19165509259259267</v>
      </c>
      <c r="AF88" s="237">
        <v>0.18578703703703703</v>
      </c>
      <c r="AG88" s="237">
        <v>0.3774421296296297</v>
      </c>
      <c r="AH88" s="183">
        <v>16</v>
      </c>
      <c r="AI88" s="188"/>
      <c r="AJ88" s="190"/>
      <c r="AK88" s="193"/>
      <c r="AL88" s="194">
        <v>1</v>
      </c>
      <c r="AM88" s="206">
        <v>4</v>
      </c>
      <c r="AN88" s="208">
        <v>16</v>
      </c>
      <c r="AO88" s="187">
        <f t="shared" si="155"/>
        <v>0</v>
      </c>
      <c r="AP88" s="189">
        <f t="shared" si="156"/>
        <v>0</v>
      </c>
      <c r="AQ88" s="192">
        <f t="shared" si="157"/>
        <v>0</v>
      </c>
      <c r="AR88" s="168"/>
      <c r="AS88" s="213">
        <f t="shared" ref="AS88" si="181">IF(AT88="","",C88)</f>
        <v>2</v>
      </c>
      <c r="AT88" s="180" t="s">
        <v>51</v>
      </c>
      <c r="AU88" s="180">
        <v>371</v>
      </c>
      <c r="AV88" s="181">
        <v>0.78611111111111109</v>
      </c>
      <c r="AW88" s="178">
        <f>IF(ISNUMBER(AS88)=FALSE,"",SUM(BA88:BA$101)+2)</f>
        <v>16</v>
      </c>
      <c r="AX88" s="188"/>
      <c r="AY88" s="190"/>
      <c r="AZ88" s="193"/>
      <c r="BA88" s="194">
        <f t="shared" ref="BA88" si="182">IF(ISNUMBER(AS88)=FALSE,"",1)</f>
        <v>1</v>
      </c>
      <c r="BB88" s="205">
        <f t="shared" si="158"/>
        <v>3</v>
      </c>
      <c r="BC88" s="207">
        <f t="shared" si="159"/>
        <v>34</v>
      </c>
      <c r="BD88" s="187">
        <f t="shared" si="160"/>
        <v>0</v>
      </c>
      <c r="BE88" s="189">
        <f t="shared" si="161"/>
        <v>0</v>
      </c>
      <c r="BF88" s="192">
        <f t="shared" si="162"/>
        <v>0</v>
      </c>
      <c r="BG88" s="168"/>
      <c r="BH88" s="212">
        <v>2</v>
      </c>
      <c r="BI88" s="184" t="s">
        <v>52</v>
      </c>
      <c r="BJ88" s="171">
        <v>0.19375000000000001</v>
      </c>
      <c r="BK88" s="183">
        <f>IF(ISNUMBER(BH88)=FALSE,"",SUM(BO88:BO$101)+2)</f>
        <v>16</v>
      </c>
      <c r="BL88" s="188"/>
      <c r="BM88" s="190"/>
      <c r="BN88" s="193"/>
      <c r="BO88" s="194">
        <f t="shared" ref="BO88" si="183">IF(ISNUMBER(BH88)=FALSE,"",1)</f>
        <v>1</v>
      </c>
      <c r="BP88" s="206">
        <f t="shared" si="164"/>
        <v>2</v>
      </c>
      <c r="BQ88" s="208">
        <f t="shared" si="165"/>
        <v>50</v>
      </c>
      <c r="BR88" s="187">
        <f t="shared" si="166"/>
        <v>0</v>
      </c>
      <c r="BS88" s="189">
        <f t="shared" si="167"/>
        <v>0</v>
      </c>
      <c r="BT88" s="192">
        <f t="shared" si="168"/>
        <v>0</v>
      </c>
      <c r="BU88" s="168"/>
      <c r="BV88" s="213">
        <v>2</v>
      </c>
      <c r="BW88" s="180" t="s">
        <v>53</v>
      </c>
      <c r="BX88" s="181">
        <v>0.32291666666666669</v>
      </c>
      <c r="BY88" s="178">
        <v>16</v>
      </c>
      <c r="BZ88" s="188"/>
      <c r="CA88" s="190"/>
      <c r="CB88" s="193"/>
      <c r="CC88" s="194">
        <v>1</v>
      </c>
      <c r="CD88" s="205">
        <v>4</v>
      </c>
      <c r="CE88" s="207">
        <v>32.5</v>
      </c>
      <c r="CF88" s="187">
        <f t="shared" si="169"/>
        <v>0</v>
      </c>
      <c r="CG88" s="189">
        <f t="shared" si="170"/>
        <v>0</v>
      </c>
      <c r="CH88" s="192">
        <f t="shared" si="171"/>
        <v>0</v>
      </c>
      <c r="CI88" s="168"/>
      <c r="CJ88" s="214" t="str">
        <f t="shared" ref="CJ88" si="184">IF(CK88="","",C88)</f>
        <v/>
      </c>
      <c r="CK88" s="184"/>
      <c r="CL88" s="171"/>
      <c r="CM88" s="183" t="str">
        <f>IF(ISNUMBER(CJ88)=FALSE,"",SUM(CQ88:CQ$101)+2)</f>
        <v/>
      </c>
      <c r="CN88" s="188"/>
      <c r="CO88" s="190"/>
      <c r="CP88" s="193"/>
      <c r="CQ88" s="194" t="str">
        <f t="shared" ref="CQ88" si="185">IF(ISNUMBER(CJ88)=FALSE,"",1)</f>
        <v/>
      </c>
      <c r="CR88" s="206" t="str">
        <f t="shared" si="173"/>
        <v/>
      </c>
      <c r="CS88" s="208" t="str">
        <f t="shared" si="174"/>
        <v/>
      </c>
      <c r="CT88" s="187">
        <f t="shared" si="175"/>
        <v>0</v>
      </c>
      <c r="CU88" s="189">
        <f t="shared" si="176"/>
        <v>0</v>
      </c>
      <c r="CV88" s="192">
        <f t="shared" si="177"/>
        <v>0</v>
      </c>
      <c r="CW88" s="168"/>
      <c r="CX88" s="159"/>
    </row>
    <row r="89" spans="1:102" s="167" customFormat="1" ht="15" customHeight="1">
      <c r="A89" s="169"/>
      <c r="B89" s="253"/>
      <c r="C89" s="222">
        <v>3</v>
      </c>
      <c r="D89" s="223">
        <f>IF(E89="","",C89)</f>
        <v>3</v>
      </c>
      <c r="E89" s="224" t="s">
        <v>51</v>
      </c>
      <c r="F89" s="222">
        <v>1979</v>
      </c>
      <c r="G89" s="222">
        <f>SUMIF($O$87:$O$165,E89,$V$87:$V$165)+SUMIF($AD$87:$AD$165,E89,$AL$87:$AL$165)+SUMIF($AT$87:$AT$165,E89,$BA$87:$BA$165)+SUMIF($BI$87:$BI$165,E89,$BO$87:$BO$165)+SUMIF($BW$87:$BW$165,E89,$CC$87:$CC$165)+SUMIF($CK$87:$CK$165,E89,$CQ$87:$CQ$165)</f>
        <v>2</v>
      </c>
      <c r="H89" s="222"/>
      <c r="I89" s="222">
        <f>SUMIF($O$87:$O$101,E89,$R$87:$R$101)+SUMIF($AD$87:$AD$101,E89,$AH$87:$AH$101)+SUMIF($AT$87:$AT$101,E89,$AW$87:$AW$101)+SUMIF($BI$87:$BI$101,E89,$BK$87:$BK$101)+SUMIF($BW$87:$BW$101,E89,$BY$87:$BY$101)+SUMIF($CK$87:$CK$101,E89,$CM$87:$CM$101)</f>
        <v>34</v>
      </c>
      <c r="J89" s="225">
        <f>SUMIF($O$87:$O$165,E89,$S$87:$S$165)+SUMIF($AD$87:$AD$165,E89,$AI$87:$AI$165)+SUMIF($AT$87:$AT$165,E89,$AX$87:$AX$165)+SUMIF($BI$87:$BI$165,E89,$BL$87:$BL$165)+SUMIF($BW$87:$BW$165,E89,$BZ$87:$BZ$165)+SUMIF($CK$87:$CK$165,E89,$CN$87:$CN$165)</f>
        <v>0</v>
      </c>
      <c r="K89" s="226">
        <f>SUMIF($O$87:$O$165,E89,$T$87:$T$165)+SUMIF($AD$87:$AD$165,E89,$AJ$87:$AJ$165)+SUMIF($AT$87:$AT$165,E89,$AY$87:$AY$165)+SUMIF($BI$87:$BI$165,E89,$BM$87:$BM$165)+SUMIF($BW$87:$BW$165,E89,$CA$87:$CA$165)+SUMIF($CK$87:$CK$165,E89,$CO$87:$CO$165)</f>
        <v>0</v>
      </c>
      <c r="L89" s="227">
        <f>SUMIF($O$87:$O$165,E89,$U$87:$U$165)+SUMIF($AD$87:$AD$165,E89,$AK$87:$AK$165)+SUMIF($AT$87:$AT$165,E89,$AZ$87:$AZ$165)+SUMIF($BI$87:$BI$165,E89,$BN$87:$BN$165)+SUMIF($BW$87:$BW$165,E89,$CB$87:$CB$165)+SUMIF($CK$87:$CK$165,E89,$CP$87:$CP$165)</f>
        <v>0</v>
      </c>
      <c r="M89" s="177"/>
      <c r="N89" s="210">
        <f t="shared" ref="N89" si="186">IF(O89="","",C89)</f>
        <v>3</v>
      </c>
      <c r="O89" s="180" t="s">
        <v>25</v>
      </c>
      <c r="P89" s="231">
        <v>174</v>
      </c>
      <c r="Q89" s="181">
        <v>0.4909722222222222</v>
      </c>
      <c r="R89" s="178">
        <v>8</v>
      </c>
      <c r="S89" s="188"/>
      <c r="T89" s="190"/>
      <c r="U89" s="193"/>
      <c r="V89" s="194">
        <f t="shared" ref="V89" si="187">IF(ISNUMBER(N89)=FALSE,"",1)</f>
        <v>1</v>
      </c>
      <c r="W89" s="205">
        <v>3</v>
      </c>
      <c r="X89" s="207">
        <v>8</v>
      </c>
      <c r="Y89" s="187">
        <f t="shared" si="151"/>
        <v>0</v>
      </c>
      <c r="Z89" s="189">
        <f t="shared" si="152"/>
        <v>0</v>
      </c>
      <c r="AA89" s="192">
        <f t="shared" si="153"/>
        <v>0</v>
      </c>
      <c r="AB89" s="168"/>
      <c r="AC89" s="212">
        <f t="shared" ref="AC89" si="188">IF(AD89="","",C89)</f>
        <v>3</v>
      </c>
      <c r="AD89" s="164" t="s">
        <v>0</v>
      </c>
      <c r="AE89" s="237">
        <v>0.20310185185185187</v>
      </c>
      <c r="AF89" s="237">
        <v>0.19182870370370364</v>
      </c>
      <c r="AG89" s="237">
        <v>0.39493055555555551</v>
      </c>
      <c r="AH89" s="183">
        <v>14</v>
      </c>
      <c r="AI89" s="188"/>
      <c r="AJ89" s="190"/>
      <c r="AK89" s="193"/>
      <c r="AL89" s="194">
        <v>1</v>
      </c>
      <c r="AM89" s="206">
        <v>1</v>
      </c>
      <c r="AN89" s="208">
        <v>26</v>
      </c>
      <c r="AO89" s="187">
        <f t="shared" si="155"/>
        <v>0</v>
      </c>
      <c r="AP89" s="189">
        <f t="shared" si="156"/>
        <v>0</v>
      </c>
      <c r="AQ89" s="192">
        <f t="shared" si="157"/>
        <v>0</v>
      </c>
      <c r="AR89" s="168"/>
      <c r="AS89" s="213">
        <f t="shared" ref="AS89" si="189">IF(AT89="","",C89)</f>
        <v>3</v>
      </c>
      <c r="AT89" s="180" t="s">
        <v>76</v>
      </c>
      <c r="AU89" s="180">
        <v>355</v>
      </c>
      <c r="AV89" s="181">
        <v>0.7895833333333333</v>
      </c>
      <c r="AW89" s="178">
        <f>IF(ISNUMBER(AS89)=FALSE,"",SUM(BA89:BA$101)+1)</f>
        <v>14</v>
      </c>
      <c r="AX89" s="188"/>
      <c r="AY89" s="190"/>
      <c r="AZ89" s="193"/>
      <c r="BA89" s="194">
        <f t="shared" ref="BA89" si="190">IF(ISNUMBER(AS89)=FALSE,"",1)</f>
        <v>1</v>
      </c>
      <c r="BB89" s="205">
        <f t="shared" si="158"/>
        <v>14</v>
      </c>
      <c r="BC89" s="207">
        <f t="shared" si="159"/>
        <v>14</v>
      </c>
      <c r="BD89" s="187">
        <f t="shared" si="160"/>
        <v>0</v>
      </c>
      <c r="BE89" s="189">
        <f t="shared" si="161"/>
        <v>0</v>
      </c>
      <c r="BF89" s="192">
        <f t="shared" si="162"/>
        <v>0</v>
      </c>
      <c r="BG89" s="168"/>
      <c r="BH89" s="212">
        <v>3</v>
      </c>
      <c r="BI89" s="184" t="s">
        <v>114</v>
      </c>
      <c r="BJ89" s="171">
        <v>0.20972222222222223</v>
      </c>
      <c r="BK89" s="183">
        <f>IF(ISNUMBER(BH89)=FALSE,"",SUM(BO89:BO$101)+1)</f>
        <v>14</v>
      </c>
      <c r="BL89" s="188"/>
      <c r="BM89" s="190"/>
      <c r="BN89" s="193"/>
      <c r="BO89" s="194">
        <f t="shared" ref="BO89" si="191">IF(ISNUMBER(BH89)=FALSE,"",1)</f>
        <v>1</v>
      </c>
      <c r="BP89" s="206">
        <f t="shared" si="164"/>
        <v>15</v>
      </c>
      <c r="BQ89" s="208">
        <f t="shared" si="165"/>
        <v>14</v>
      </c>
      <c r="BR89" s="187">
        <f t="shared" si="166"/>
        <v>0</v>
      </c>
      <c r="BS89" s="189">
        <f t="shared" si="167"/>
        <v>0</v>
      </c>
      <c r="BT89" s="192">
        <f t="shared" si="168"/>
        <v>0</v>
      </c>
      <c r="BU89" s="168"/>
      <c r="BV89" s="213">
        <v>3</v>
      </c>
      <c r="BW89" s="180" t="s">
        <v>77</v>
      </c>
      <c r="BX89" s="181">
        <v>0.32569444444444445</v>
      </c>
      <c r="BY89" s="178">
        <v>14</v>
      </c>
      <c r="BZ89" s="188"/>
      <c r="CA89" s="190"/>
      <c r="CB89" s="193"/>
      <c r="CC89" s="194">
        <v>1</v>
      </c>
      <c r="CD89" s="205">
        <v>7</v>
      </c>
      <c r="CE89" s="207">
        <v>26</v>
      </c>
      <c r="CF89" s="187">
        <f t="shared" si="169"/>
        <v>0</v>
      </c>
      <c r="CG89" s="189">
        <f t="shared" si="170"/>
        <v>0</v>
      </c>
      <c r="CH89" s="192">
        <f t="shared" si="171"/>
        <v>0</v>
      </c>
      <c r="CI89" s="168"/>
      <c r="CJ89" s="214" t="str">
        <f t="shared" ref="CJ89" si="192">IF(CK89="","",C89)</f>
        <v/>
      </c>
      <c r="CK89" s="184"/>
      <c r="CL89" s="171"/>
      <c r="CM89" s="183" t="str">
        <f>IF(ISNUMBER(CJ89)=FALSE,"",SUM(CQ89:CQ$101)+1)</f>
        <v/>
      </c>
      <c r="CN89" s="188"/>
      <c r="CO89" s="190"/>
      <c r="CP89" s="193"/>
      <c r="CQ89" s="194" t="str">
        <f t="shared" ref="CQ89" si="193">IF(ISNUMBER(CJ89)=FALSE,"",1)</f>
        <v/>
      </c>
      <c r="CR89" s="206" t="str">
        <f t="shared" si="173"/>
        <v/>
      </c>
      <c r="CS89" s="208" t="str">
        <f t="shared" si="174"/>
        <v/>
      </c>
      <c r="CT89" s="187">
        <f t="shared" si="175"/>
        <v>0</v>
      </c>
      <c r="CU89" s="189">
        <f t="shared" si="176"/>
        <v>0</v>
      </c>
      <c r="CV89" s="192">
        <f t="shared" si="177"/>
        <v>0</v>
      </c>
      <c r="CW89" s="168"/>
      <c r="CX89" s="159"/>
    </row>
    <row r="90" spans="1:102" s="167" customFormat="1" ht="15" customHeight="1">
      <c r="A90" s="169"/>
      <c r="B90" s="253"/>
      <c r="C90" s="222">
        <v>4</v>
      </c>
      <c r="D90" s="223">
        <f>IF(E90="","",C90)</f>
        <v>4</v>
      </c>
      <c r="E90" s="224" t="s">
        <v>53</v>
      </c>
      <c r="F90" s="222">
        <v>1970</v>
      </c>
      <c r="G90" s="222">
        <f>SUMIF($O$87:$O$165,E90,$V$87:$V$165)+SUMIF($AD$87:$AD$165,E90,$AL$87:$AL$165)+SUMIF($AT$87:$AT$165,E90,$BA$87:$BA$165)+SUMIF($BI$87:$BI$165,E90,$BO$87:$BO$165)+SUMIF($BW$87:$BW$165,E90,$CC$87:$CC$165)+SUMIF($CK$87:$CK$165,E90,$CQ$87:$CQ$165)</f>
        <v>3</v>
      </c>
      <c r="H90" s="222"/>
      <c r="I90" s="250">
        <f>SUMIF($O$87:$O$101,E90,$R$87:$R$101)+SUMIF($AD$87:$AD$101,E90,$AH$87:$AH$101)+SUMIF($AT$87:$AT$101,E90,$AW$87:$AW$101)+SUMIF($BI$87:$BI$101,E90,$BK$87:$BK$101)+SUMIF($BW$87:$BW$101,E90,$BY$87:$BY$101)+SUMIF($CK$87:$CK$101,E90,$CM$87:$CM$101)</f>
        <v>32.5</v>
      </c>
      <c r="J90" s="225">
        <f>SUMIF($O$87:$O$165,E90,$S$87:$S$165)+SUMIF($AD$87:$AD$165,E90,$AI$87:$AI$165)+SUMIF($AT$87:$AT$165,E90,$AX$87:$AX$165)+SUMIF($BI$87:$BI$165,E90,$BL$87:$BL$165)+SUMIF($BW$87:$BW$165,E90,$BZ$87:$BZ$165)+SUMIF($CK$87:$CK$165,E90,$CN$87:$CN$165)</f>
        <v>0</v>
      </c>
      <c r="K90" s="226">
        <f>SUMIF($O$87:$O$165,E90,$T$87:$T$165)+SUMIF($AD$87:$AD$165,E90,$AJ$87:$AJ$165)+SUMIF($AT$87:$AT$165,E90,$AY$87:$AY$165)+SUMIF($BI$87:$BI$165,E90,$BM$87:$BM$165)+SUMIF($BW$87:$BW$165,E90,$CA$87:$CA$165)+SUMIF($CK$87:$CK$165,E90,$CO$87:$CO$165)</f>
        <v>0</v>
      </c>
      <c r="L90" s="227">
        <f>SUMIF($O$87:$O$165,E90,$U$87:$U$165)+SUMIF($AD$87:$AD$165,E90,$AK$87:$AK$165)+SUMIF($AT$87:$AT$165,E90,$AZ$87:$AZ$165)+SUMIF($BI$87:$BI$165,E90,$BN$87:$BN$165)+SUMIF($BW$87:$BW$165,E90,$CB$87:$CB$165)+SUMIF($CK$87:$CK$165,E90,$CP$87:$CP$165)</f>
        <v>0</v>
      </c>
      <c r="M90" s="177"/>
      <c r="N90" s="210">
        <f t="shared" ref="N90" si="194">IF(O90="","",C90)</f>
        <v>4</v>
      </c>
      <c r="O90" s="180" t="s">
        <v>26</v>
      </c>
      <c r="P90" s="231">
        <v>165</v>
      </c>
      <c r="Q90" s="181">
        <v>0.48055555555555546</v>
      </c>
      <c r="R90" s="178">
        <v>6</v>
      </c>
      <c r="S90" s="188"/>
      <c r="T90" s="190"/>
      <c r="U90" s="193"/>
      <c r="V90" s="194">
        <f t="shared" ref="V90" si="195">IF(ISNUMBER(N90)=FALSE,"",1)</f>
        <v>1</v>
      </c>
      <c r="W90" s="205">
        <v>4</v>
      </c>
      <c r="X90" s="207">
        <v>6</v>
      </c>
      <c r="Y90" s="187">
        <f t="shared" si="151"/>
        <v>0</v>
      </c>
      <c r="Z90" s="189">
        <f t="shared" si="152"/>
        <v>0</v>
      </c>
      <c r="AA90" s="192">
        <f t="shared" si="153"/>
        <v>0</v>
      </c>
      <c r="AB90" s="168"/>
      <c r="AC90" s="212">
        <f t="shared" ref="AC90" si="196">IF(AD90="","",C90)</f>
        <v>4</v>
      </c>
      <c r="AD90" s="164" t="s">
        <v>24</v>
      </c>
      <c r="AE90" s="237">
        <v>0.21346064814814819</v>
      </c>
      <c r="AF90" s="237">
        <v>0.20696759259259256</v>
      </c>
      <c r="AG90" s="237">
        <v>0.42042824074074076</v>
      </c>
      <c r="AH90" s="183">
        <v>12</v>
      </c>
      <c r="AI90" s="188"/>
      <c r="AJ90" s="190"/>
      <c r="AK90" s="193"/>
      <c r="AL90" s="194">
        <v>1</v>
      </c>
      <c r="AM90" s="206">
        <v>2</v>
      </c>
      <c r="AN90" s="208">
        <v>22</v>
      </c>
      <c r="AO90" s="187">
        <f t="shared" si="155"/>
        <v>0</v>
      </c>
      <c r="AP90" s="189">
        <f t="shared" si="156"/>
        <v>0</v>
      </c>
      <c r="AQ90" s="192">
        <f t="shared" si="157"/>
        <v>0</v>
      </c>
      <c r="AR90" s="168"/>
      <c r="AS90" s="213">
        <f t="shared" ref="AS90" si="197">IF(AT90="","",C90)</f>
        <v>4</v>
      </c>
      <c r="AT90" s="180" t="s">
        <v>77</v>
      </c>
      <c r="AU90" s="180">
        <v>362</v>
      </c>
      <c r="AV90" s="181">
        <v>0.91249999999999998</v>
      </c>
      <c r="AW90" s="178">
        <f>IF(ISNUMBER(AS90)=FALSE,"",SUM(BA90:BA$101))</f>
        <v>12</v>
      </c>
      <c r="AX90" s="188"/>
      <c r="AY90" s="190"/>
      <c r="AZ90" s="193"/>
      <c r="BA90" s="194">
        <f t="shared" ref="BA90" si="198">IF(ISNUMBER(AS90)=FALSE,"",1)</f>
        <v>1</v>
      </c>
      <c r="BB90" s="205">
        <f t="shared" si="158"/>
        <v>7</v>
      </c>
      <c r="BC90" s="207">
        <f t="shared" si="159"/>
        <v>26</v>
      </c>
      <c r="BD90" s="187">
        <f t="shared" si="160"/>
        <v>0</v>
      </c>
      <c r="BE90" s="189">
        <f t="shared" si="161"/>
        <v>0</v>
      </c>
      <c r="BF90" s="192">
        <f t="shared" si="162"/>
        <v>0</v>
      </c>
      <c r="BG90" s="168"/>
      <c r="BH90" s="212">
        <v>4</v>
      </c>
      <c r="BI90" s="184" t="s">
        <v>0</v>
      </c>
      <c r="BJ90" s="185">
        <v>0.20972222222222223</v>
      </c>
      <c r="BK90" s="183">
        <f>IF(ISNUMBER(BH90)=FALSE,"",SUM(BO90:BO$101))</f>
        <v>12</v>
      </c>
      <c r="BL90" s="188"/>
      <c r="BM90" s="190"/>
      <c r="BN90" s="193"/>
      <c r="BO90" s="194">
        <f t="shared" ref="BO90" si="199">IF(ISNUMBER(BH90)=FALSE,"",1)</f>
        <v>1</v>
      </c>
      <c r="BP90" s="206">
        <f t="shared" si="164"/>
        <v>1</v>
      </c>
      <c r="BQ90" s="208">
        <f t="shared" si="165"/>
        <v>56</v>
      </c>
      <c r="BR90" s="187">
        <f t="shared" si="166"/>
        <v>0</v>
      </c>
      <c r="BS90" s="189">
        <f t="shared" si="167"/>
        <v>0</v>
      </c>
      <c r="BT90" s="192">
        <f t="shared" si="168"/>
        <v>0</v>
      </c>
      <c r="BU90" s="168"/>
      <c r="BV90" s="213">
        <v>4</v>
      </c>
      <c r="BW90" s="180" t="s">
        <v>27</v>
      </c>
      <c r="BX90" s="181">
        <v>0.33611111111111108</v>
      </c>
      <c r="BY90" s="178">
        <v>12</v>
      </c>
      <c r="BZ90" s="188"/>
      <c r="CA90" s="190"/>
      <c r="CB90" s="193"/>
      <c r="CC90" s="194">
        <v>1</v>
      </c>
      <c r="CD90" s="205">
        <v>9</v>
      </c>
      <c r="CE90" s="207">
        <v>22</v>
      </c>
      <c r="CF90" s="187">
        <f t="shared" si="169"/>
        <v>13</v>
      </c>
      <c r="CG90" s="189">
        <f t="shared" si="170"/>
        <v>0</v>
      </c>
      <c r="CH90" s="192">
        <f t="shared" si="171"/>
        <v>0</v>
      </c>
      <c r="CI90" s="168"/>
      <c r="CJ90" s="214" t="str">
        <f t="shared" ref="CJ90" si="200">IF(CK90="","",C90)</f>
        <v/>
      </c>
      <c r="CK90" s="184"/>
      <c r="CL90" s="185"/>
      <c r="CM90" s="183" t="str">
        <f>IF(ISNUMBER(CJ90)=FALSE,"",SUM(CQ90:CQ$101))</f>
        <v/>
      </c>
      <c r="CN90" s="188"/>
      <c r="CO90" s="190"/>
      <c r="CP90" s="193"/>
      <c r="CQ90" s="194" t="str">
        <f t="shared" ref="CQ90" si="201">IF(ISNUMBER(CJ90)=FALSE,"",1)</f>
        <v/>
      </c>
      <c r="CR90" s="206" t="str">
        <f t="shared" si="173"/>
        <v/>
      </c>
      <c r="CS90" s="208" t="str">
        <f t="shared" si="174"/>
        <v/>
      </c>
      <c r="CT90" s="187">
        <f t="shared" si="175"/>
        <v>0</v>
      </c>
      <c r="CU90" s="189">
        <f t="shared" si="176"/>
        <v>0</v>
      </c>
      <c r="CV90" s="192">
        <f t="shared" si="177"/>
        <v>0</v>
      </c>
      <c r="CW90" s="168"/>
      <c r="CX90" s="159"/>
    </row>
    <row r="91" spans="1:102" s="167" customFormat="1" ht="15" customHeight="1">
      <c r="A91" s="169"/>
      <c r="B91" s="253"/>
      <c r="C91" s="222">
        <v>5</v>
      </c>
      <c r="D91" s="223">
        <f>IF(E91="","",C91)</f>
        <v>5</v>
      </c>
      <c r="E91" s="224" t="s">
        <v>24</v>
      </c>
      <c r="F91" s="222">
        <v>1978</v>
      </c>
      <c r="G91" s="222">
        <f>SUMIF($O$87:$O$165,E91,$V$87:$V$165)+SUMIF($AD$87:$AD$165,E91,$AL$87:$AL$165)+SUMIF($AT$87:$AT$165,E91,$BA$87:$BA$165)+SUMIF($BI$87:$BI$165,E91,$BO$87:$BO$165)+SUMIF($BW$87:$BW$165,E91,$CC$87:$CC$165)+SUMIF($CK$87:$CK$165,E91,$CQ$87:$CQ$165)</f>
        <v>3</v>
      </c>
      <c r="H91" s="222"/>
      <c r="I91" s="222">
        <f>SUMIF($O$87:$O$101,E91,$R$87:$R$101)+SUMIF($AD$87:$AD$101,E91,$AH$87:$AH$101)+SUMIF($AT$87:$AT$101,E91,$AW$87:$AW$101)+SUMIF($BI$87:$BI$101,E91,$BK$87:$BK$101)+SUMIF($BW$87:$BW$101,E91,$BY$87:$BY$101)+SUMIF($CK$87:$CK$101,E91,$CM$87:$CM$101)</f>
        <v>32</v>
      </c>
      <c r="J91" s="225">
        <f>SUMIF($O$87:$O$165,E91,$S$87:$S$165)+SUMIF($AD$87:$AD$165,E91,$AI$87:$AI$165)+SUMIF($AT$87:$AT$165,E91,$AX$87:$AX$165)+SUMIF($BI$87:$BI$165,E91,$BL$87:$BL$165)+SUMIF($BW$87:$BW$165,E91,$BZ$87:$BZ$165)+SUMIF($CK$87:$CK$165,E91,$CN$87:$CN$165)</f>
        <v>0</v>
      </c>
      <c r="K91" s="226">
        <f>SUMIF($O$87:$O$165,E91,$T$87:$T$165)+SUMIF($AD$87:$AD$165,E91,$AJ$87:$AJ$165)+SUMIF($AT$87:$AT$165,E91,$AY$87:$AY$165)+SUMIF($BI$87:$BI$165,E91,$BM$87:$BM$165)+SUMIF($BW$87:$BW$165,E91,$CA$87:$CA$165)+SUMIF($CK$87:$CK$165,E91,$CO$87:$CO$165)</f>
        <v>0</v>
      </c>
      <c r="L91" s="227">
        <f>SUMIF($O$87:$O$165,E91,$U$87:$U$165)+SUMIF($AD$87:$AD$165,E91,$AK$87:$AK$165)+SUMIF($AT$87:$AT$165,E91,$AZ$87:$AZ$165)+SUMIF($BI$87:$BI$165,E91,$BN$87:$BN$165)+SUMIF($BW$87:$BW$165,E91,$CB$87:$CB$165)+SUMIF($CK$87:$CK$165,E91,$CP$87:$CP$165)</f>
        <v>0</v>
      </c>
      <c r="M91" s="177"/>
      <c r="N91" s="210">
        <f t="shared" ref="N91" si="202">IF(O91="","",C91)</f>
        <v>5</v>
      </c>
      <c r="O91" s="180" t="s">
        <v>27</v>
      </c>
      <c r="P91" s="231">
        <v>156</v>
      </c>
      <c r="Q91" s="181">
        <v>0.48055555555555546</v>
      </c>
      <c r="R91" s="178">
        <v>5</v>
      </c>
      <c r="S91" s="188"/>
      <c r="T91" s="190"/>
      <c r="U91" s="193"/>
      <c r="V91" s="194">
        <f t="shared" ref="V91" si="203">IF(ISNUMBER(N91)=FALSE,"",1)</f>
        <v>1</v>
      </c>
      <c r="W91" s="205">
        <v>5</v>
      </c>
      <c r="X91" s="207">
        <v>5</v>
      </c>
      <c r="Y91" s="187">
        <f t="shared" si="151"/>
        <v>0</v>
      </c>
      <c r="Z91" s="189">
        <f t="shared" si="152"/>
        <v>0</v>
      </c>
      <c r="AA91" s="192">
        <f t="shared" si="153"/>
        <v>0</v>
      </c>
      <c r="AB91" s="168"/>
      <c r="AC91" s="212">
        <f t="shared" ref="AC91" si="204">IF(AD91="","",C91)</f>
        <v>5</v>
      </c>
      <c r="AD91" s="164" t="s">
        <v>53</v>
      </c>
      <c r="AE91" s="237">
        <v>0.21855324074074073</v>
      </c>
      <c r="AF91" s="237">
        <v>0.20613425925925921</v>
      </c>
      <c r="AG91" s="237">
        <v>0.42468749999999994</v>
      </c>
      <c r="AH91" s="183">
        <v>11</v>
      </c>
      <c r="AI91" s="188"/>
      <c r="AJ91" s="190"/>
      <c r="AK91" s="193"/>
      <c r="AL91" s="194">
        <v>1</v>
      </c>
      <c r="AM91" s="206">
        <v>6</v>
      </c>
      <c r="AN91" s="208">
        <v>11</v>
      </c>
      <c r="AO91" s="187">
        <f t="shared" si="155"/>
        <v>0</v>
      </c>
      <c r="AP91" s="189">
        <f t="shared" si="156"/>
        <v>0</v>
      </c>
      <c r="AQ91" s="192">
        <f t="shared" si="157"/>
        <v>0</v>
      </c>
      <c r="AR91" s="168"/>
      <c r="AS91" s="213">
        <f t="shared" ref="AS91" si="205">IF(AT91="","",C91)</f>
        <v>5</v>
      </c>
      <c r="AT91" s="180" t="s">
        <v>33</v>
      </c>
      <c r="AU91" s="180">
        <v>353</v>
      </c>
      <c r="AV91" s="181">
        <v>0.97291666666666665</v>
      </c>
      <c r="AW91" s="178">
        <f>IF(ISNUMBER(AS91)=FALSE,"",SUM(BA91:BA$101))</f>
        <v>11</v>
      </c>
      <c r="AX91" s="188"/>
      <c r="AY91" s="190"/>
      <c r="AZ91" s="193"/>
      <c r="BA91" s="194">
        <f t="shared" ref="BA91" si="206">IF(ISNUMBER(AS91)=FALSE,"",1)</f>
        <v>1</v>
      </c>
      <c r="BB91" s="205">
        <f t="shared" si="158"/>
        <v>11</v>
      </c>
      <c r="BC91" s="207">
        <f t="shared" si="159"/>
        <v>19</v>
      </c>
      <c r="BD91" s="187">
        <f t="shared" si="160"/>
        <v>0</v>
      </c>
      <c r="BE91" s="189">
        <f t="shared" si="161"/>
        <v>0</v>
      </c>
      <c r="BF91" s="192">
        <f t="shared" si="162"/>
        <v>0</v>
      </c>
      <c r="BG91" s="168"/>
      <c r="BH91" s="212">
        <v>5</v>
      </c>
      <c r="BI91" s="184" t="s">
        <v>122</v>
      </c>
      <c r="BJ91" s="185">
        <v>0.21458333333333335</v>
      </c>
      <c r="BK91" s="183">
        <f>IF(ISNUMBER(BH91)=FALSE,"",SUM(BO91:BO$101))</f>
        <v>11</v>
      </c>
      <c r="BL91" s="188"/>
      <c r="BM91" s="190"/>
      <c r="BN91" s="193"/>
      <c r="BO91" s="194">
        <f t="shared" ref="BO91" si="207">IF(ISNUMBER(BH91)=FALSE,"",1)</f>
        <v>1</v>
      </c>
      <c r="BP91" s="206">
        <f t="shared" si="164"/>
        <v>17</v>
      </c>
      <c r="BQ91" s="208">
        <f t="shared" si="165"/>
        <v>11</v>
      </c>
      <c r="BR91" s="187">
        <f t="shared" si="166"/>
        <v>0</v>
      </c>
      <c r="BS91" s="189">
        <f t="shared" si="167"/>
        <v>0</v>
      </c>
      <c r="BT91" s="192">
        <f t="shared" si="168"/>
        <v>0</v>
      </c>
      <c r="BU91" s="168"/>
      <c r="BV91" s="213">
        <v>5</v>
      </c>
      <c r="BW91" s="180" t="s">
        <v>81</v>
      </c>
      <c r="BX91" s="181">
        <v>0.3444444444444445</v>
      </c>
      <c r="BY91" s="178">
        <v>11</v>
      </c>
      <c r="BZ91" s="188"/>
      <c r="CA91" s="190"/>
      <c r="CB91" s="193"/>
      <c r="CC91" s="194">
        <v>1</v>
      </c>
      <c r="CD91" s="205">
        <v>8</v>
      </c>
      <c r="CE91" s="207">
        <v>23</v>
      </c>
      <c r="CF91" s="187">
        <f t="shared" si="169"/>
        <v>0</v>
      </c>
      <c r="CG91" s="189">
        <f t="shared" si="170"/>
        <v>0</v>
      </c>
      <c r="CH91" s="192">
        <f t="shared" si="171"/>
        <v>0</v>
      </c>
      <c r="CI91" s="168"/>
      <c r="CJ91" s="214" t="str">
        <f t="shared" ref="CJ91" si="208">IF(CK91="","",C91)</f>
        <v/>
      </c>
      <c r="CK91" s="184"/>
      <c r="CL91" s="185"/>
      <c r="CM91" s="183" t="str">
        <f>IF(ISNUMBER(CJ91)=FALSE,"",SUM(CQ91:CQ$101))</f>
        <v/>
      </c>
      <c r="CN91" s="188"/>
      <c r="CO91" s="190"/>
      <c r="CP91" s="193"/>
      <c r="CQ91" s="194" t="str">
        <f t="shared" ref="CQ91" si="209">IF(ISNUMBER(CJ91)=FALSE,"",1)</f>
        <v/>
      </c>
      <c r="CR91" s="206" t="str">
        <f t="shared" si="173"/>
        <v/>
      </c>
      <c r="CS91" s="208" t="str">
        <f t="shared" si="174"/>
        <v/>
      </c>
      <c r="CT91" s="187">
        <f t="shared" si="175"/>
        <v>0</v>
      </c>
      <c r="CU91" s="189">
        <f t="shared" si="176"/>
        <v>0</v>
      </c>
      <c r="CV91" s="192">
        <f t="shared" si="177"/>
        <v>0</v>
      </c>
      <c r="CW91" s="168"/>
      <c r="CX91" s="159"/>
    </row>
    <row r="92" spans="1:102" s="167" customFormat="1" ht="15" customHeight="1">
      <c r="A92" s="169"/>
      <c r="B92" s="253"/>
      <c r="C92" s="222">
        <v>6</v>
      </c>
      <c r="D92" s="223">
        <f>IF(E92="","",C92)</f>
        <v>6</v>
      </c>
      <c r="E92" s="224" t="s">
        <v>26</v>
      </c>
      <c r="F92" s="222">
        <v>1968</v>
      </c>
      <c r="G92" s="222">
        <f>SUMIF($O$87:$O$165,E92,$V$87:$V$165)+SUMIF($AD$87:$AD$165,E92,$AL$87:$AL$165)+SUMIF($AT$87:$AT$165,E92,$BA$87:$BA$165)+SUMIF($BI$87:$BI$165,E92,$BO$87:$BO$165)+SUMIF($BW$87:$BW$165,E92,$CC$87:$CC$165)+SUMIF($CK$87:$CK$165,E92,$CQ$87:$CQ$165)</f>
        <v>4</v>
      </c>
      <c r="H92" s="222"/>
      <c r="I92" s="222">
        <f>SUMIF($O$87:$O$101,E92,$R$87:$R$101)+SUMIF($AD$87:$AD$101,E92,$AH$87:$AH$101)+SUMIF($AT$87:$AT$101,E92,$AW$87:$AW$101)+SUMIF($BI$87:$BI$101,E92,$BK$87:$BK$101)+SUMIF($BW$87:$BW$101,E92,$BY$87:$BY$101)+SUMIF($CK$87:$CK$101,E92,$CM$87:$CM$101)</f>
        <v>30</v>
      </c>
      <c r="J92" s="225">
        <f>SUMIF($O$87:$O$165,E92,$S$87:$S$165)+SUMIF($AD$87:$AD$165,E92,$AI$87:$AI$165)+SUMIF($AT$87:$AT$165,E92,$AX$87:$AX$165)+SUMIF($BI$87:$BI$165,E92,$BL$87:$BL$165)+SUMIF($BW$87:$BW$165,E92,$BZ$87:$BZ$165)+SUMIF($CK$87:$CK$165,E92,$CN$87:$CN$165)</f>
        <v>0</v>
      </c>
      <c r="K92" s="226">
        <f>SUMIF($O$87:$O$165,E92,$T$87:$T$165)+SUMIF($AD$87:$AD$165,E92,$AJ$87:$AJ$165)+SUMIF($AT$87:$AT$165,E92,$AY$87:$AY$165)+SUMIF($BI$87:$BI$165,E92,$BM$87:$BM$165)+SUMIF($BW$87:$BW$165,E92,$CA$87:$CA$165)+SUMIF($CK$87:$CK$165,E92,$CO$87:$CO$165)</f>
        <v>0</v>
      </c>
      <c r="L92" s="227">
        <f>SUMIF($O$87:$O$165,E92,$U$87:$U$165)+SUMIF($AD$87:$AD$165,E92,$AK$87:$AK$165)+SUMIF($AT$87:$AT$165,E92,$AZ$87:$AZ$165)+SUMIF($BI$87:$BI$165,E92,$BN$87:$BN$165)+SUMIF($BW$87:$BW$165,E92,$CB$87:$CB$165)+SUMIF($CK$87:$CK$165,E92,$CP$87:$CP$165)</f>
        <v>0</v>
      </c>
      <c r="M92" s="177"/>
      <c r="N92" s="210">
        <f t="shared" ref="N92" si="210">IF(O92="","",C92)</f>
        <v>6</v>
      </c>
      <c r="O92" s="180" t="s">
        <v>28</v>
      </c>
      <c r="P92" s="231">
        <v>135</v>
      </c>
      <c r="Q92" s="181">
        <v>0.44722222222222224</v>
      </c>
      <c r="R92" s="178">
        <v>4</v>
      </c>
      <c r="S92" s="188"/>
      <c r="T92" s="190"/>
      <c r="U92" s="193"/>
      <c r="V92" s="194">
        <f t="shared" ref="V92" si="211">IF(ISNUMBER(N92)=FALSE,"",1)</f>
        <v>1</v>
      </c>
      <c r="W92" s="205">
        <v>6</v>
      </c>
      <c r="X92" s="207">
        <v>4</v>
      </c>
      <c r="Y92" s="187">
        <f t="shared" si="151"/>
        <v>0</v>
      </c>
      <c r="Z92" s="189">
        <f t="shared" si="152"/>
        <v>0</v>
      </c>
      <c r="AA92" s="192">
        <f t="shared" si="153"/>
        <v>0</v>
      </c>
      <c r="AB92" s="170"/>
      <c r="AC92" s="212">
        <f t="shared" ref="AC92" si="212">IF(AD92="","",C92)</f>
        <v>6</v>
      </c>
      <c r="AD92" s="164" t="s">
        <v>54</v>
      </c>
      <c r="AE92" s="237">
        <v>0.22339120370370374</v>
      </c>
      <c r="AF92" s="237">
        <v>0.20365740740740734</v>
      </c>
      <c r="AG92" s="237">
        <v>0.42704861111111109</v>
      </c>
      <c r="AH92" s="183">
        <v>10</v>
      </c>
      <c r="AI92" s="188"/>
      <c r="AJ92" s="190"/>
      <c r="AK92" s="193"/>
      <c r="AL92" s="194">
        <v>1</v>
      </c>
      <c r="AM92" s="206">
        <v>8</v>
      </c>
      <c r="AN92" s="208">
        <v>10</v>
      </c>
      <c r="AO92" s="187">
        <f t="shared" si="155"/>
        <v>0</v>
      </c>
      <c r="AP92" s="189">
        <f t="shared" si="156"/>
        <v>0</v>
      </c>
      <c r="AQ92" s="192">
        <f t="shared" si="157"/>
        <v>0</v>
      </c>
      <c r="AR92" s="170"/>
      <c r="AS92" s="213">
        <f t="shared" ref="AS92" si="213">IF(AT92="","",C92)</f>
        <v>6</v>
      </c>
      <c r="AT92" s="180" t="s">
        <v>78</v>
      </c>
      <c r="AU92" s="180">
        <v>361</v>
      </c>
      <c r="AV92" s="181">
        <v>0.99375000000000002</v>
      </c>
      <c r="AW92" s="178">
        <f>IF(ISNUMBER(AS92)=FALSE,"",SUM(BA92:BA$101))</f>
        <v>10</v>
      </c>
      <c r="AX92" s="188"/>
      <c r="AY92" s="190"/>
      <c r="AZ92" s="193"/>
      <c r="BA92" s="194">
        <f t="shared" ref="BA92" si="214">IF(ISNUMBER(AS92)=FALSE,"",1)</f>
        <v>1</v>
      </c>
      <c r="BB92" s="205">
        <f t="shared" si="158"/>
        <v>18</v>
      </c>
      <c r="BC92" s="207">
        <f t="shared" si="159"/>
        <v>10</v>
      </c>
      <c r="BD92" s="187">
        <f t="shared" si="160"/>
        <v>0</v>
      </c>
      <c r="BE92" s="189">
        <f t="shared" si="161"/>
        <v>0</v>
      </c>
      <c r="BF92" s="192">
        <f t="shared" si="162"/>
        <v>0</v>
      </c>
      <c r="BG92" s="170"/>
      <c r="BH92" s="212">
        <v>6</v>
      </c>
      <c r="BI92" s="184" t="s">
        <v>123</v>
      </c>
      <c r="BJ92" s="185">
        <v>0.22152777777777777</v>
      </c>
      <c r="BK92" s="183">
        <f>IF(ISNUMBER(BH92)=FALSE,"",SUM(BO92:BO$101))</f>
        <v>10</v>
      </c>
      <c r="BL92" s="188"/>
      <c r="BM92" s="190"/>
      <c r="BN92" s="193"/>
      <c r="BO92" s="194">
        <f t="shared" ref="BO92" si="215">IF(ISNUMBER(BH92)=FALSE,"",1)</f>
        <v>1</v>
      </c>
      <c r="BP92" s="206">
        <f t="shared" si="164"/>
        <v>20</v>
      </c>
      <c r="BQ92" s="208">
        <f t="shared" si="165"/>
        <v>10</v>
      </c>
      <c r="BR92" s="187">
        <f t="shared" si="166"/>
        <v>0</v>
      </c>
      <c r="BS92" s="189">
        <f t="shared" si="167"/>
        <v>0</v>
      </c>
      <c r="BT92" s="192">
        <f t="shared" si="168"/>
        <v>0</v>
      </c>
      <c r="BU92" s="170"/>
      <c r="BV92" s="213">
        <v>6</v>
      </c>
      <c r="BW92" s="180" t="s">
        <v>24</v>
      </c>
      <c r="BX92" s="181">
        <v>0.35555555555555557</v>
      </c>
      <c r="BY92" s="178">
        <v>10</v>
      </c>
      <c r="BZ92" s="188"/>
      <c r="CA92" s="190"/>
      <c r="CB92" s="193"/>
      <c r="CC92" s="194">
        <v>1</v>
      </c>
      <c r="CD92" s="205">
        <v>5</v>
      </c>
      <c r="CE92" s="207">
        <v>32</v>
      </c>
      <c r="CF92" s="187">
        <f t="shared" si="169"/>
        <v>0</v>
      </c>
      <c r="CG92" s="189">
        <f t="shared" si="170"/>
        <v>0</v>
      </c>
      <c r="CH92" s="192">
        <f t="shared" si="171"/>
        <v>0</v>
      </c>
      <c r="CI92" s="170"/>
      <c r="CJ92" s="214" t="str">
        <f t="shared" ref="CJ92" si="216">IF(CK92="","",C92)</f>
        <v/>
      </c>
      <c r="CK92" s="184"/>
      <c r="CL92" s="185"/>
      <c r="CM92" s="183" t="str">
        <f>IF(ISNUMBER(CJ92)=FALSE,"",SUM(CQ92:CQ$101))</f>
        <v/>
      </c>
      <c r="CN92" s="188"/>
      <c r="CO92" s="190"/>
      <c r="CP92" s="193"/>
      <c r="CQ92" s="194" t="str">
        <f t="shared" ref="CQ92" si="217">IF(ISNUMBER(CJ92)=FALSE,"",1)</f>
        <v/>
      </c>
      <c r="CR92" s="206" t="str">
        <f t="shared" si="173"/>
        <v/>
      </c>
      <c r="CS92" s="208" t="str">
        <f t="shared" si="174"/>
        <v/>
      </c>
      <c r="CT92" s="187">
        <f t="shared" si="175"/>
        <v>0</v>
      </c>
      <c r="CU92" s="189">
        <f t="shared" si="176"/>
        <v>0</v>
      </c>
      <c r="CV92" s="192">
        <f t="shared" si="177"/>
        <v>0</v>
      </c>
      <c r="CW92" s="168"/>
      <c r="CX92" s="159"/>
    </row>
    <row r="93" spans="1:102" s="167" customFormat="1" ht="15" customHeight="1">
      <c r="A93" s="169"/>
      <c r="B93" s="253"/>
      <c r="C93" s="222">
        <v>7</v>
      </c>
      <c r="D93" s="223">
        <f>IF(E93="","",C93)</f>
        <v>7</v>
      </c>
      <c r="E93" s="224" t="s">
        <v>77</v>
      </c>
      <c r="F93" s="222">
        <v>1986</v>
      </c>
      <c r="G93" s="222">
        <f>SUMIF($O$87:$O$165,E93,$V$87:$V$165)+SUMIF($AD$87:$AD$165,E93,$AL$87:$AL$165)+SUMIF($AT$87:$AT$165,E93,$BA$87:$BA$165)+SUMIF($BI$87:$BI$165,E93,$BO$87:$BO$165)+SUMIF($BW$87:$BW$165,E93,$CC$87:$CC$165)+SUMIF($CK$87:$CK$165,E93,$CQ$87:$CQ$165)</f>
        <v>2</v>
      </c>
      <c r="H93" s="222"/>
      <c r="I93" s="222">
        <f>SUMIF($O$87:$O$101,E93,$R$87:$R$101)+SUMIF($AD$87:$AD$101,E93,$AH$87:$AH$101)+SUMIF($AT$87:$AT$101,E93,$AW$87:$AW$101)+SUMIF($BI$87:$BI$101,E93,$BK$87:$BK$101)+SUMIF($BW$87:$BW$101,E93,$BY$87:$BY$101)+SUMIF($CK$87:$CK$101,E93,$CM$87:$CM$101)</f>
        <v>26</v>
      </c>
      <c r="J93" s="225">
        <f>SUMIF($O$87:$O$165,E93,$S$87:$S$165)+SUMIF($AD$87:$AD$165,E93,$AI$87:$AI$165)+SUMIF($AT$87:$AT$165,E93,$AX$87:$AX$165)+SUMIF($BI$87:$BI$165,E93,$BL$87:$BL$165)+SUMIF($BW$87:$BW$165,E93,$BZ$87:$BZ$165)+SUMIF($CK$87:$CK$165,E93,$CN$87:$CN$165)</f>
        <v>0</v>
      </c>
      <c r="K93" s="226">
        <f>SUMIF($O$87:$O$165,E93,$T$87:$T$165)+SUMIF($AD$87:$AD$165,E93,$AJ$87:$AJ$165)+SUMIF($AT$87:$AT$165,E93,$AY$87:$AY$165)+SUMIF($BI$87:$BI$165,E93,$BM$87:$BM$165)+SUMIF($BW$87:$BW$165,E93,$CA$87:$CA$165)+SUMIF($CK$87:$CK$165,E93,$CO$87:$CO$165)</f>
        <v>0</v>
      </c>
      <c r="L93" s="227">
        <f>SUMIF($O$87:$O$165,E93,$U$87:$U$165)+SUMIF($AD$87:$AD$165,E93,$AK$87:$AK$165)+SUMIF($AT$87:$AT$165,E93,$AZ$87:$AZ$165)+SUMIF($BI$87:$BI$165,E93,$BN$87:$BN$165)+SUMIF($BW$87:$BW$165,E93,$CB$87:$CB$165)+SUMIF($CK$87:$CK$165,E93,$CP$87:$CP$165)</f>
        <v>0</v>
      </c>
      <c r="M93" s="177"/>
      <c r="N93" s="210">
        <f t="shared" ref="N93" si="218">IF(O93="","",C93)</f>
        <v>7</v>
      </c>
      <c r="O93" s="180" t="s">
        <v>22</v>
      </c>
      <c r="P93" s="231">
        <v>126</v>
      </c>
      <c r="Q93" s="181">
        <v>0.43611111111111106</v>
      </c>
      <c r="R93" s="178">
        <v>3</v>
      </c>
      <c r="S93" s="188"/>
      <c r="T93" s="190"/>
      <c r="U93" s="193"/>
      <c r="V93" s="194">
        <f t="shared" ref="V93" si="219">IF(ISNUMBER(N93)=FALSE,"",1)</f>
        <v>1</v>
      </c>
      <c r="W93" s="205">
        <v>7</v>
      </c>
      <c r="X93" s="207">
        <v>3</v>
      </c>
      <c r="Y93" s="187">
        <f t="shared" si="151"/>
        <v>0</v>
      </c>
      <c r="Z93" s="189">
        <f t="shared" si="152"/>
        <v>0</v>
      </c>
      <c r="AA93" s="192">
        <f t="shared" si="153"/>
        <v>0</v>
      </c>
      <c r="AB93" s="168"/>
      <c r="AC93" s="212">
        <f t="shared" ref="AC93" si="220">IF(AD93="","",C93)</f>
        <v>7</v>
      </c>
      <c r="AD93" s="164" t="s">
        <v>30</v>
      </c>
      <c r="AE93" s="238">
        <v>0.21921296296296294</v>
      </c>
      <c r="AF93" s="238">
        <v>0.21615740740740741</v>
      </c>
      <c r="AG93" s="238">
        <v>0.43537037037037035</v>
      </c>
      <c r="AH93" s="183">
        <v>9</v>
      </c>
      <c r="AI93" s="188"/>
      <c r="AJ93" s="190"/>
      <c r="AK93" s="193"/>
      <c r="AL93" s="194">
        <v>1</v>
      </c>
      <c r="AM93" s="206">
        <v>9</v>
      </c>
      <c r="AN93" s="208">
        <v>9</v>
      </c>
      <c r="AO93" s="187">
        <f t="shared" si="155"/>
        <v>0</v>
      </c>
      <c r="AP93" s="189">
        <f t="shared" si="156"/>
        <v>0</v>
      </c>
      <c r="AQ93" s="192">
        <f t="shared" si="157"/>
        <v>0</v>
      </c>
      <c r="AR93" s="168"/>
      <c r="AS93" s="213">
        <f t="shared" ref="AS93" si="221">IF(AT93="","",C93)</f>
        <v>7</v>
      </c>
      <c r="AT93" s="180" t="s">
        <v>79</v>
      </c>
      <c r="AU93" s="180">
        <v>359</v>
      </c>
      <c r="AV93" s="181">
        <v>1.0090277777777779</v>
      </c>
      <c r="AW93" s="178">
        <f>IF(ISNUMBER(AS93)=FALSE,"",SUM(BA93:BA$101))</f>
        <v>9</v>
      </c>
      <c r="AX93" s="188"/>
      <c r="AY93" s="190"/>
      <c r="AZ93" s="193"/>
      <c r="BA93" s="194">
        <f t="shared" ref="BA93" si="222">IF(ISNUMBER(AS93)=FALSE,"",1)</f>
        <v>1</v>
      </c>
      <c r="BB93" s="205">
        <f t="shared" si="158"/>
        <v>22</v>
      </c>
      <c r="BC93" s="207">
        <f t="shared" si="159"/>
        <v>9</v>
      </c>
      <c r="BD93" s="187">
        <f t="shared" si="160"/>
        <v>0</v>
      </c>
      <c r="BE93" s="189">
        <f t="shared" si="161"/>
        <v>0</v>
      </c>
      <c r="BF93" s="192">
        <f t="shared" si="162"/>
        <v>0</v>
      </c>
      <c r="BG93" s="168"/>
      <c r="BH93" s="212">
        <v>7</v>
      </c>
      <c r="BI93" s="184" t="s">
        <v>42</v>
      </c>
      <c r="BJ93" s="171">
        <v>0.22638888888888889</v>
      </c>
      <c r="BK93" s="183">
        <f>IF(ISNUMBER(BH93)=FALSE,"",SUM(BO93:BO$101))</f>
        <v>9</v>
      </c>
      <c r="BL93" s="188"/>
      <c r="BM93" s="190"/>
      <c r="BN93" s="193"/>
      <c r="BO93" s="194">
        <f t="shared" ref="BO93" si="223">IF(ISNUMBER(BH93)=FALSE,"",1)</f>
        <v>1</v>
      </c>
      <c r="BP93" s="206">
        <f t="shared" si="164"/>
        <v>23</v>
      </c>
      <c r="BQ93" s="208">
        <f t="shared" si="165"/>
        <v>9</v>
      </c>
      <c r="BR93" s="187">
        <f t="shared" si="166"/>
        <v>0</v>
      </c>
      <c r="BS93" s="189">
        <f t="shared" si="167"/>
        <v>0</v>
      </c>
      <c r="BT93" s="192">
        <f t="shared" si="168"/>
        <v>0</v>
      </c>
      <c r="BU93" s="168"/>
      <c r="BV93" s="213">
        <v>7</v>
      </c>
      <c r="BW93" s="180" t="s">
        <v>26</v>
      </c>
      <c r="BX93" s="181">
        <v>0.3576388888888889</v>
      </c>
      <c r="BY93" s="178">
        <v>9</v>
      </c>
      <c r="BZ93" s="188"/>
      <c r="CA93" s="190"/>
      <c r="CB93" s="193"/>
      <c r="CC93" s="194">
        <v>1</v>
      </c>
      <c r="CD93" s="205">
        <v>6</v>
      </c>
      <c r="CE93" s="207">
        <v>30</v>
      </c>
      <c r="CF93" s="187">
        <f t="shared" si="169"/>
        <v>0</v>
      </c>
      <c r="CG93" s="189">
        <f t="shared" si="170"/>
        <v>0</v>
      </c>
      <c r="CH93" s="192">
        <f t="shared" si="171"/>
        <v>0</v>
      </c>
      <c r="CI93" s="168"/>
      <c r="CJ93" s="214" t="str">
        <f t="shared" ref="CJ93" si="224">IF(CK93="","",C93)</f>
        <v/>
      </c>
      <c r="CK93" s="184"/>
      <c r="CL93" s="171"/>
      <c r="CM93" s="183" t="str">
        <f>IF(ISNUMBER(CJ93)=FALSE,"",SUM(CQ93:CQ$101))</f>
        <v/>
      </c>
      <c r="CN93" s="188"/>
      <c r="CO93" s="190"/>
      <c r="CP93" s="193"/>
      <c r="CQ93" s="194" t="str">
        <f t="shared" ref="CQ93" si="225">IF(ISNUMBER(CJ93)=FALSE,"",1)</f>
        <v/>
      </c>
      <c r="CR93" s="206" t="str">
        <f t="shared" si="173"/>
        <v/>
      </c>
      <c r="CS93" s="208" t="str">
        <f t="shared" si="174"/>
        <v/>
      </c>
      <c r="CT93" s="187">
        <f t="shared" si="175"/>
        <v>0</v>
      </c>
      <c r="CU93" s="189">
        <f t="shared" si="176"/>
        <v>0</v>
      </c>
      <c r="CV93" s="192">
        <f t="shared" si="177"/>
        <v>0</v>
      </c>
      <c r="CW93" s="168"/>
      <c r="CX93" s="159"/>
    </row>
    <row r="94" spans="1:102" s="167" customFormat="1" ht="15" customHeight="1">
      <c r="A94" s="169"/>
      <c r="B94" s="253"/>
      <c r="C94" s="222">
        <v>8</v>
      </c>
      <c r="D94" s="223">
        <f>IF(E94="","",C94)</f>
        <v>8</v>
      </c>
      <c r="E94" s="224" t="s">
        <v>81</v>
      </c>
      <c r="F94" s="222">
        <v>1982</v>
      </c>
      <c r="G94" s="222">
        <f>SUMIF($O$87:$O$165,E94,$V$87:$V$165)+SUMIF($AD$87:$AD$165,E94,$AL$87:$AL$165)+SUMIF($AT$87:$AT$165,E94,$BA$87:$BA$165)+SUMIF($BI$87:$BI$165,E94,$BO$87:$BO$165)+SUMIF($BW$87:$BW$165,E94,$CC$87:$CC$165)+SUMIF($CK$87:$CK$165,E94,$CQ$87:$CQ$165)</f>
        <v>3</v>
      </c>
      <c r="H94" s="222"/>
      <c r="I94" s="222">
        <f>SUMIF($O$87:$O$101,E94,$R$87:$R$101)+SUMIF($AD$87:$AD$101,E94,$AH$87:$AH$101)+SUMIF($AT$87:$AT$101,E94,$AW$87:$AW$101)+SUMIF($BI$87:$BI$101,E94,$BK$87:$BK$101)+SUMIF($BW$87:$BW$101,E94,$BY$87:$BY$101)+SUMIF($CK$87:$CK$101,E94,$CM$87:$CM$101)</f>
        <v>23</v>
      </c>
      <c r="J94" s="225">
        <f>SUMIF($O$87:$O$165,E94,$S$87:$S$165)+SUMIF($AD$87:$AD$165,E94,$AI$87:$AI$165)+SUMIF($AT$87:$AT$165,E94,$AX$87:$AX$165)+SUMIF($BI$87:$BI$165,E94,$BL$87:$BL$165)+SUMIF($BW$87:$BW$165,E94,$BZ$87:$BZ$165)+SUMIF($CK$87:$CK$165,E94,$CN$87:$CN$165)</f>
        <v>0</v>
      </c>
      <c r="K94" s="226">
        <f>SUMIF($O$87:$O$165,E94,$T$87:$T$165)+SUMIF($AD$87:$AD$165,E94,$AJ$87:$AJ$165)+SUMIF($AT$87:$AT$165,E94,$AY$87:$AY$165)+SUMIF($BI$87:$BI$165,E94,$BM$87:$BM$165)+SUMIF($BW$87:$BW$165,E94,$CA$87:$CA$165)+SUMIF($CK$87:$CK$165,E94,$CO$87:$CO$165)</f>
        <v>0</v>
      </c>
      <c r="L94" s="227">
        <f>SUMIF($O$87:$O$165,E94,$U$87:$U$165)+SUMIF($AD$87:$AD$165,E94,$AK$87:$AK$165)+SUMIF($AT$87:$AT$165,E94,$AZ$87:$AZ$165)+SUMIF($BI$87:$BI$165,E94,$BN$87:$BN$165)+SUMIF($BW$87:$BW$165,E94,$CB$87:$CB$165)+SUMIF($CK$87:$CK$165,E94,$CP$87:$CP$165)</f>
        <v>0</v>
      </c>
      <c r="M94" s="177"/>
      <c r="N94" s="210">
        <f t="shared" ref="N94" si="226">IF(O94="","",C94)</f>
        <v>8</v>
      </c>
      <c r="O94" s="180" t="s">
        <v>29</v>
      </c>
      <c r="P94" s="231">
        <v>117</v>
      </c>
      <c r="Q94" s="181">
        <v>0.37569444444444439</v>
      </c>
      <c r="R94" s="178">
        <v>2</v>
      </c>
      <c r="S94" s="188"/>
      <c r="T94" s="190"/>
      <c r="U94" s="193"/>
      <c r="V94" s="194">
        <f t="shared" ref="V94" si="227">IF(ISNUMBER(N94)=FALSE,"",1)</f>
        <v>1</v>
      </c>
      <c r="W94" s="205">
        <v>8</v>
      </c>
      <c r="X94" s="207">
        <v>2</v>
      </c>
      <c r="Y94" s="187">
        <f t="shared" si="151"/>
        <v>0</v>
      </c>
      <c r="Z94" s="189">
        <f t="shared" si="152"/>
        <v>0</v>
      </c>
      <c r="AA94" s="192">
        <f t="shared" si="153"/>
        <v>0</v>
      </c>
      <c r="AB94" s="168"/>
      <c r="AC94" s="212">
        <f t="shared" ref="AC94" si="228">IF(AD94="","",C94)</f>
        <v>8</v>
      </c>
      <c r="AD94" s="164" t="s">
        <v>33</v>
      </c>
      <c r="AE94" s="237">
        <v>0.21956018518518522</v>
      </c>
      <c r="AF94" s="237">
        <v>0.22869212962962959</v>
      </c>
      <c r="AG94" s="237">
        <v>0.44825231481481481</v>
      </c>
      <c r="AH94" s="183">
        <v>8</v>
      </c>
      <c r="AI94" s="188"/>
      <c r="AJ94" s="190"/>
      <c r="AK94" s="193"/>
      <c r="AL94" s="194">
        <v>1</v>
      </c>
      <c r="AM94" s="206">
        <v>11</v>
      </c>
      <c r="AN94" s="208">
        <v>8</v>
      </c>
      <c r="AO94" s="187">
        <f t="shared" si="155"/>
        <v>0</v>
      </c>
      <c r="AP94" s="189">
        <f t="shared" si="156"/>
        <v>0</v>
      </c>
      <c r="AQ94" s="192">
        <f t="shared" si="157"/>
        <v>0</v>
      </c>
      <c r="AR94" s="168"/>
      <c r="AS94" s="213">
        <f t="shared" ref="AS94" si="229">IF(AT94="","",C94)</f>
        <v>8</v>
      </c>
      <c r="AT94" s="180" t="s">
        <v>54</v>
      </c>
      <c r="AU94" s="180">
        <v>369</v>
      </c>
      <c r="AV94" s="181">
        <v>1.0097222222222222</v>
      </c>
      <c r="AW94" s="178">
        <f>IF(ISNUMBER(AS94)=FALSE,"",SUM(BA94:BA$101))</f>
        <v>8</v>
      </c>
      <c r="AX94" s="188"/>
      <c r="AY94" s="190"/>
      <c r="AZ94" s="193"/>
      <c r="BA94" s="194">
        <f t="shared" ref="BA94" si="230">IF(ISNUMBER(AS94)=FALSE,"",1)</f>
        <v>1</v>
      </c>
      <c r="BB94" s="205">
        <f t="shared" si="158"/>
        <v>13</v>
      </c>
      <c r="BC94" s="207">
        <f t="shared" si="159"/>
        <v>18</v>
      </c>
      <c r="BD94" s="187">
        <f t="shared" si="160"/>
        <v>0</v>
      </c>
      <c r="BE94" s="189">
        <f t="shared" si="161"/>
        <v>0</v>
      </c>
      <c r="BF94" s="192">
        <f t="shared" si="162"/>
        <v>0</v>
      </c>
      <c r="BG94" s="168"/>
      <c r="BH94" s="212">
        <v>8</v>
      </c>
      <c r="BI94" s="184" t="s">
        <v>26</v>
      </c>
      <c r="BJ94" s="171">
        <v>0.23402777777777781</v>
      </c>
      <c r="BK94" s="183">
        <f>IF(ISNUMBER(BH94)=FALSE,"",SUM(BO94:BO$101))</f>
        <v>8</v>
      </c>
      <c r="BL94" s="188"/>
      <c r="BM94" s="190"/>
      <c r="BN94" s="193"/>
      <c r="BO94" s="194">
        <f t="shared" ref="BO94" si="231">IF(ISNUMBER(BH94)=FALSE,"",1)</f>
        <v>1</v>
      </c>
      <c r="BP94" s="206">
        <f t="shared" si="164"/>
        <v>6</v>
      </c>
      <c r="BQ94" s="208">
        <f t="shared" si="165"/>
        <v>30</v>
      </c>
      <c r="BR94" s="187">
        <f t="shared" si="166"/>
        <v>0</v>
      </c>
      <c r="BS94" s="189">
        <f t="shared" si="167"/>
        <v>0</v>
      </c>
      <c r="BT94" s="192">
        <f t="shared" si="168"/>
        <v>0</v>
      </c>
      <c r="BU94" s="168"/>
      <c r="BV94" s="213">
        <v>8</v>
      </c>
      <c r="BW94" s="180" t="s">
        <v>25</v>
      </c>
      <c r="BX94" s="181">
        <v>0.36458333333333331</v>
      </c>
      <c r="BY94" s="178">
        <v>8</v>
      </c>
      <c r="BZ94" s="188"/>
      <c r="CA94" s="190"/>
      <c r="CB94" s="193"/>
      <c r="CC94" s="194">
        <v>1</v>
      </c>
      <c r="CD94" s="205">
        <v>10</v>
      </c>
      <c r="CE94" s="207">
        <v>22</v>
      </c>
      <c r="CF94" s="187">
        <f t="shared" si="169"/>
        <v>0</v>
      </c>
      <c r="CG94" s="189">
        <f t="shared" si="170"/>
        <v>0</v>
      </c>
      <c r="CH94" s="192">
        <f t="shared" si="171"/>
        <v>0</v>
      </c>
      <c r="CI94" s="168"/>
      <c r="CJ94" s="214" t="str">
        <f t="shared" ref="CJ94" si="232">IF(CK94="","",C94)</f>
        <v/>
      </c>
      <c r="CK94" s="184"/>
      <c r="CL94" s="171"/>
      <c r="CM94" s="183" t="str">
        <f>IF(ISNUMBER(CJ94)=FALSE,"",SUM(CQ94:CQ$101))</f>
        <v/>
      </c>
      <c r="CN94" s="188"/>
      <c r="CO94" s="190"/>
      <c r="CP94" s="193"/>
      <c r="CQ94" s="194" t="str">
        <f t="shared" ref="CQ94" si="233">IF(ISNUMBER(CJ94)=FALSE,"",1)</f>
        <v/>
      </c>
      <c r="CR94" s="206" t="str">
        <f t="shared" si="173"/>
        <v/>
      </c>
      <c r="CS94" s="208" t="str">
        <f t="shared" si="174"/>
        <v/>
      </c>
      <c r="CT94" s="187">
        <f t="shared" si="175"/>
        <v>0</v>
      </c>
      <c r="CU94" s="189">
        <f t="shared" si="176"/>
        <v>0</v>
      </c>
      <c r="CV94" s="192">
        <f t="shared" si="177"/>
        <v>0</v>
      </c>
      <c r="CW94" s="168"/>
      <c r="CX94" s="159"/>
    </row>
    <row r="95" spans="1:102" s="167" customFormat="1" ht="15" customHeight="1">
      <c r="A95" s="169"/>
      <c r="B95" s="253"/>
      <c r="C95" s="222">
        <v>9</v>
      </c>
      <c r="D95" s="223">
        <f>IF(E95="","",C95)</f>
        <v>9</v>
      </c>
      <c r="E95" s="224" t="s">
        <v>27</v>
      </c>
      <c r="F95" s="222">
        <v>1978</v>
      </c>
      <c r="G95" s="222">
        <f>SUMIF($O$87:$O$165,E95,$V$87:$V$165)+SUMIF($AD$87:$AD$165,E95,$AL$87:$AL$165)+SUMIF($AT$87:$AT$165,E95,$BA$87:$BA$165)+SUMIF($BI$87:$BI$165,E95,$BO$87:$BO$165)+SUMIF($BW$87:$BW$165,E95,$CC$87:$CC$165)+SUMIF($CK$87:$CK$165,E95,$CQ$87:$CQ$165)</f>
        <v>4</v>
      </c>
      <c r="H95" s="222"/>
      <c r="I95" s="222">
        <f>SUMIF($O$87:$O$101,E95,$R$87:$R$101)+SUMIF($AD$87:$AD$101,E95,$AH$87:$AH$101)+SUMIF($AT$87:$AT$101,E95,$AW$87:$AW$101)+SUMIF($BI$87:$BI$101,E95,$BK$87:$BK$101)+SUMIF($BW$87:$BW$101,E95,$BY$87:$BY$101)+SUMIF($CK$87:$CK$101,E95,$CM$87:$CM$101)</f>
        <v>22</v>
      </c>
      <c r="J95" s="225">
        <f>SUMIF($O$87:$O$165,E95,$S$87:$S$165)+SUMIF($AD$87:$AD$165,E95,$AI$87:$AI$165)+SUMIF($AT$87:$AT$165,E95,$AX$87:$AX$165)+SUMIF($BI$87:$BI$165,E95,$BL$87:$BL$165)+SUMIF($BW$87:$BW$165,E95,$BZ$87:$BZ$165)+SUMIF($CK$87:$CK$165,E95,$CN$87:$CN$165)</f>
        <v>11</v>
      </c>
      <c r="K95" s="226">
        <f>SUMIF($O$87:$O$165,E95,$T$87:$T$165)+SUMIF($AD$87:$AD$165,E95,$AJ$87:$AJ$165)+SUMIF($AT$87:$AT$165,E95,$AY$87:$AY$165)+SUMIF($BI$87:$BI$165,E95,$BM$87:$BM$165)+SUMIF($BW$87:$BW$165,E95,$CA$87:$CA$165)+SUMIF($CK$87:$CK$165,E95,$CO$87:$CO$165)</f>
        <v>0</v>
      </c>
      <c r="L95" s="227">
        <f>SUMIF($O$87:$O$165,E95,$U$87:$U$165)+SUMIF($AD$87:$AD$165,E95,$AK$87:$AK$165)+SUMIF($AT$87:$AT$165,E95,$AZ$87:$AZ$165)+SUMIF($BI$87:$BI$165,E95,$BN$87:$BN$165)+SUMIF($BW$87:$BW$165,E95,$CB$87:$CB$165)+SUMIF($CK$87:$CK$165,E95,$CP$87:$CP$165)</f>
        <v>0</v>
      </c>
      <c r="M95" s="177"/>
      <c r="N95" s="210">
        <f t="shared" ref="N95" si="234">IF(O95="","",C95)</f>
        <v>9</v>
      </c>
      <c r="O95" s="180" t="s">
        <v>23</v>
      </c>
      <c r="P95" s="231">
        <v>117</v>
      </c>
      <c r="Q95" s="181">
        <v>0.39861111111111108</v>
      </c>
      <c r="R95" s="178">
        <v>1</v>
      </c>
      <c r="S95" s="188"/>
      <c r="T95" s="190"/>
      <c r="U95" s="193"/>
      <c r="V95" s="194">
        <f t="shared" ref="V95" si="235">IF(ISNUMBER(N95)=FALSE,"",1)</f>
        <v>1</v>
      </c>
      <c r="W95" s="205">
        <v>9</v>
      </c>
      <c r="X95" s="207">
        <v>1</v>
      </c>
      <c r="Y95" s="187">
        <f t="shared" si="151"/>
        <v>0</v>
      </c>
      <c r="Z95" s="189">
        <f t="shared" si="152"/>
        <v>0</v>
      </c>
      <c r="AA95" s="192">
        <f t="shared" si="153"/>
        <v>0</v>
      </c>
      <c r="AB95" s="168"/>
      <c r="AC95" s="212">
        <f t="shared" ref="AC95" si="236">IF(AD95="","",C95)</f>
        <v>9</v>
      </c>
      <c r="AD95" s="164" t="s">
        <v>26</v>
      </c>
      <c r="AE95" s="237">
        <v>0.2328587962962963</v>
      </c>
      <c r="AF95" s="237">
        <v>0.22862268518518514</v>
      </c>
      <c r="AG95" s="237">
        <v>0.46148148148148144</v>
      </c>
      <c r="AH95" s="183">
        <v>7</v>
      </c>
      <c r="AI95" s="188"/>
      <c r="AJ95" s="190"/>
      <c r="AK95" s="193"/>
      <c r="AL95" s="194">
        <v>1</v>
      </c>
      <c r="AM95" s="206">
        <v>5</v>
      </c>
      <c r="AN95" s="208">
        <v>13</v>
      </c>
      <c r="AO95" s="187">
        <f t="shared" si="155"/>
        <v>0</v>
      </c>
      <c r="AP95" s="189">
        <f t="shared" si="156"/>
        <v>0</v>
      </c>
      <c r="AQ95" s="192">
        <f t="shared" si="157"/>
        <v>0</v>
      </c>
      <c r="AR95" s="168"/>
      <c r="AS95" s="213">
        <f t="shared" ref="AS95" si="237">IF(AT95="","",C95)</f>
        <v>9</v>
      </c>
      <c r="AT95" s="180" t="s">
        <v>80</v>
      </c>
      <c r="AU95" s="180">
        <v>354</v>
      </c>
      <c r="AV95" s="181">
        <v>1.0555555555555556</v>
      </c>
      <c r="AW95" s="178">
        <f>IF(ISNUMBER(AS95)=FALSE,"",SUM(BA95:BA$101))</f>
        <v>7</v>
      </c>
      <c r="AX95" s="188"/>
      <c r="AY95" s="190"/>
      <c r="AZ95" s="193"/>
      <c r="BA95" s="194">
        <f t="shared" ref="BA95" si="238">IF(ISNUMBER(AS95)=FALSE,"",1)</f>
        <v>1</v>
      </c>
      <c r="BB95" s="205">
        <f t="shared" si="158"/>
        <v>24</v>
      </c>
      <c r="BC95" s="207">
        <f t="shared" si="159"/>
        <v>7</v>
      </c>
      <c r="BD95" s="187">
        <f t="shared" si="160"/>
        <v>0</v>
      </c>
      <c r="BE95" s="189">
        <f t="shared" si="161"/>
        <v>0</v>
      </c>
      <c r="BF95" s="192">
        <f t="shared" si="162"/>
        <v>0</v>
      </c>
      <c r="BG95" s="168"/>
      <c r="BH95" s="212">
        <v>9</v>
      </c>
      <c r="BI95" s="184" t="s">
        <v>81</v>
      </c>
      <c r="BJ95" s="171">
        <v>0.23819444444444446</v>
      </c>
      <c r="BK95" s="183">
        <f>IF(ISNUMBER(BH95)=FALSE,"",SUM(BO95:BO$101))</f>
        <v>7</v>
      </c>
      <c r="BL95" s="188"/>
      <c r="BM95" s="190"/>
      <c r="BN95" s="193"/>
      <c r="BO95" s="194">
        <f t="shared" ref="BO95" si="239">IF(ISNUMBER(BH95)=FALSE,"",1)</f>
        <v>1</v>
      </c>
      <c r="BP95" s="206">
        <f t="shared" si="164"/>
        <v>8</v>
      </c>
      <c r="BQ95" s="208">
        <f t="shared" si="165"/>
        <v>23</v>
      </c>
      <c r="BR95" s="187">
        <f t="shared" si="166"/>
        <v>0</v>
      </c>
      <c r="BS95" s="189">
        <f t="shared" si="167"/>
        <v>0</v>
      </c>
      <c r="BT95" s="192">
        <f t="shared" si="168"/>
        <v>0</v>
      </c>
      <c r="BU95" s="168"/>
      <c r="BV95" s="213">
        <v>9</v>
      </c>
      <c r="BW95" s="180" t="s">
        <v>40</v>
      </c>
      <c r="BX95" s="181">
        <v>0.3923611111111111</v>
      </c>
      <c r="BY95" s="178">
        <v>7</v>
      </c>
      <c r="BZ95" s="188"/>
      <c r="CA95" s="190"/>
      <c r="CB95" s="193"/>
      <c r="CC95" s="194">
        <v>1</v>
      </c>
      <c r="CD95" s="205">
        <v>16</v>
      </c>
      <c r="CE95" s="207">
        <v>11</v>
      </c>
      <c r="CF95" s="187">
        <f t="shared" si="169"/>
        <v>0</v>
      </c>
      <c r="CG95" s="189">
        <f t="shared" si="170"/>
        <v>0</v>
      </c>
      <c r="CH95" s="192">
        <f t="shared" si="171"/>
        <v>0</v>
      </c>
      <c r="CI95" s="168"/>
      <c r="CJ95" s="214" t="str">
        <f t="shared" ref="CJ95" si="240">IF(CK95="","",C95)</f>
        <v/>
      </c>
      <c r="CK95" s="184"/>
      <c r="CL95" s="171"/>
      <c r="CM95" s="183" t="str">
        <f>IF(ISNUMBER(CJ95)=FALSE,"",SUM(CQ95:CQ$101))</f>
        <v/>
      </c>
      <c r="CN95" s="188"/>
      <c r="CO95" s="190"/>
      <c r="CP95" s="193"/>
      <c r="CQ95" s="194" t="str">
        <f t="shared" ref="CQ95" si="241">IF(ISNUMBER(CJ95)=FALSE,"",1)</f>
        <v/>
      </c>
      <c r="CR95" s="206" t="str">
        <f t="shared" si="173"/>
        <v/>
      </c>
      <c r="CS95" s="208" t="str">
        <f t="shared" si="174"/>
        <v/>
      </c>
      <c r="CT95" s="187">
        <f t="shared" si="175"/>
        <v>0</v>
      </c>
      <c r="CU95" s="189">
        <f t="shared" si="176"/>
        <v>0</v>
      </c>
      <c r="CV95" s="192">
        <f t="shared" si="177"/>
        <v>0</v>
      </c>
      <c r="CW95" s="168"/>
      <c r="CX95" s="159"/>
    </row>
    <row r="96" spans="1:102" s="167" customFormat="1" ht="15" customHeight="1">
      <c r="A96" s="169"/>
      <c r="B96" s="253"/>
      <c r="C96" s="222">
        <v>10</v>
      </c>
      <c r="D96" s="223">
        <f>IF(E96="","",C96)</f>
        <v>10</v>
      </c>
      <c r="E96" s="224" t="s">
        <v>25</v>
      </c>
      <c r="F96" s="222">
        <v>1979</v>
      </c>
      <c r="G96" s="222">
        <f>SUMIF($O$87:$O$165,E96,$V$87:$V$165)+SUMIF($AD$87:$AD$165,E96,$AL$87:$AL$165)+SUMIF($AT$87:$AT$165,E96,$BA$87:$BA$165)+SUMIF($BI$87:$BI$165,E96,$BO$87:$BO$165)+SUMIF($BW$87:$BW$165,E96,$CC$87:$CC$165)+SUMIF($CK$87:$CK$165,E96,$CQ$87:$CQ$165)</f>
        <v>3</v>
      </c>
      <c r="H96" s="222"/>
      <c r="I96" s="222">
        <f>SUMIF($O$87:$O$101,E96,$R$87:$R$101)+SUMIF($AD$87:$AD$101,E96,$AH$87:$AH$101)+SUMIF($AT$87:$AT$101,E96,$AW$87:$AW$101)+SUMIF($BI$87:$BI$101,E96,$BK$87:$BK$101)+SUMIF($BW$87:$BW$101,E96,$BY$87:$BY$101)+SUMIF($CK$87:$CK$101,E96,$CM$87:$CM$101)</f>
        <v>22</v>
      </c>
      <c r="J96" s="225">
        <f>SUMIF($O$87:$O$165,E96,$S$87:$S$165)+SUMIF($AD$87:$AD$165,E96,$AI$87:$AI$165)+SUMIF($AT$87:$AT$165,E96,$AX$87:$AX$165)+SUMIF($BI$87:$BI$165,E96,$BL$87:$BL$165)+SUMIF($BW$87:$BW$165,E96,$BZ$87:$BZ$165)+SUMIF($CK$87:$CK$165,E96,$CN$87:$CN$165)</f>
        <v>0</v>
      </c>
      <c r="K96" s="226">
        <f>SUMIF($O$87:$O$165,E96,$T$87:$T$165)+SUMIF($AD$87:$AD$165,E96,$AJ$87:$AJ$165)+SUMIF($AT$87:$AT$165,E96,$AY$87:$AY$165)+SUMIF($BI$87:$BI$165,E96,$BM$87:$BM$165)+SUMIF($BW$87:$BW$165,E96,$CA$87:$CA$165)+SUMIF($CK$87:$CK$165,E96,$CO$87:$CO$165)</f>
        <v>0</v>
      </c>
      <c r="L96" s="227">
        <f>SUMIF($O$87:$O$165,E96,$U$87:$U$165)+SUMIF($AD$87:$AD$165,E96,$AK$87:$AK$165)+SUMIF($AT$87:$AT$165,E96,$AZ$87:$AZ$165)+SUMIF($BI$87:$BI$165,E96,$BN$87:$BN$165)+SUMIF($BW$87:$BW$165,E96,$CB$87:$CB$165)+SUMIF($CK$87:$CK$165,E96,$CP$87:$CP$165)</f>
        <v>0</v>
      </c>
      <c r="M96" s="177"/>
      <c r="N96" s="210">
        <f t="shared" ref="N96" si="242">IF(O96="","",C96)</f>
        <v>10</v>
      </c>
      <c r="O96" s="180" t="s">
        <v>30</v>
      </c>
      <c r="P96" s="231">
        <v>78</v>
      </c>
      <c r="Q96" s="181">
        <v>0.21111111111111108</v>
      </c>
      <c r="R96" s="178"/>
      <c r="S96" s="188"/>
      <c r="T96" s="190"/>
      <c r="U96" s="193"/>
      <c r="V96" s="194"/>
      <c r="W96" s="205"/>
      <c r="X96" s="207"/>
      <c r="Y96" s="187">
        <f t="shared" si="151"/>
        <v>0</v>
      </c>
      <c r="Z96" s="189">
        <f t="shared" si="152"/>
        <v>0</v>
      </c>
      <c r="AA96" s="192">
        <f t="shared" si="153"/>
        <v>0</v>
      </c>
      <c r="AB96" s="168"/>
      <c r="AC96" s="212">
        <f t="shared" ref="AC96" si="243">IF(AD96="","",C96)</f>
        <v>10</v>
      </c>
      <c r="AD96" s="164" t="s">
        <v>58</v>
      </c>
      <c r="AE96" s="237">
        <v>0.27442129629629636</v>
      </c>
      <c r="AF96" s="237">
        <v>0.19518518518518513</v>
      </c>
      <c r="AG96" s="237">
        <v>0.46960648148148149</v>
      </c>
      <c r="AH96" s="183">
        <v>6</v>
      </c>
      <c r="AI96" s="188"/>
      <c r="AJ96" s="190"/>
      <c r="AK96" s="193"/>
      <c r="AL96" s="194">
        <v>1</v>
      </c>
      <c r="AM96" s="206">
        <v>12</v>
      </c>
      <c r="AN96" s="208">
        <v>6</v>
      </c>
      <c r="AO96" s="187">
        <f t="shared" si="155"/>
        <v>0</v>
      </c>
      <c r="AP96" s="189">
        <f t="shared" si="156"/>
        <v>0</v>
      </c>
      <c r="AQ96" s="192">
        <f t="shared" si="157"/>
        <v>0</v>
      </c>
      <c r="AR96" s="168"/>
      <c r="AS96" s="213">
        <f t="shared" ref="AS96" si="244">IF(AT96="","",C96)</f>
        <v>10</v>
      </c>
      <c r="AT96" s="180" t="s">
        <v>25</v>
      </c>
      <c r="AU96" s="180">
        <v>368</v>
      </c>
      <c r="AV96" s="181">
        <v>1.0958333333333334</v>
      </c>
      <c r="AW96" s="178">
        <f>IF(ISNUMBER(AS96)=FALSE,"",SUM(BA96:BA$101))</f>
        <v>6</v>
      </c>
      <c r="AX96" s="188"/>
      <c r="AY96" s="190"/>
      <c r="AZ96" s="193"/>
      <c r="BA96" s="194">
        <f t="shared" ref="BA96" si="245">IF(ISNUMBER(AS96)=FALSE,"",1)</f>
        <v>1</v>
      </c>
      <c r="BB96" s="205">
        <f t="shared" si="158"/>
        <v>10</v>
      </c>
      <c r="BC96" s="207">
        <f t="shared" si="159"/>
        <v>22</v>
      </c>
      <c r="BD96" s="187">
        <f t="shared" si="160"/>
        <v>0</v>
      </c>
      <c r="BE96" s="189">
        <f t="shared" si="161"/>
        <v>0</v>
      </c>
      <c r="BF96" s="192">
        <f t="shared" si="162"/>
        <v>0</v>
      </c>
      <c r="BG96" s="168"/>
      <c r="BH96" s="212" t="s">
        <v>131</v>
      </c>
      <c r="BI96" s="184" t="s">
        <v>53</v>
      </c>
      <c r="BJ96" s="171">
        <v>0.24236111111111111</v>
      </c>
      <c r="BK96" s="183">
        <v>5.5</v>
      </c>
      <c r="BL96" s="188"/>
      <c r="BM96" s="190"/>
      <c r="BN96" s="193"/>
      <c r="BO96" s="194">
        <v>1</v>
      </c>
      <c r="BP96" s="206">
        <v>9</v>
      </c>
      <c r="BQ96" s="208">
        <v>16.5</v>
      </c>
      <c r="BR96" s="187">
        <f t="shared" si="166"/>
        <v>0</v>
      </c>
      <c r="BS96" s="189">
        <f t="shared" si="167"/>
        <v>0</v>
      </c>
      <c r="BT96" s="192">
        <f t="shared" si="168"/>
        <v>0</v>
      </c>
      <c r="BU96" s="168"/>
      <c r="BV96" s="213">
        <v>10</v>
      </c>
      <c r="BW96" s="180" t="s">
        <v>140</v>
      </c>
      <c r="BX96" s="181">
        <v>0.40486111111111112</v>
      </c>
      <c r="BY96" s="178">
        <v>6</v>
      </c>
      <c r="BZ96" s="188"/>
      <c r="CA96" s="190"/>
      <c r="CB96" s="193"/>
      <c r="CC96" s="194">
        <v>1</v>
      </c>
      <c r="CD96" s="205">
        <v>26</v>
      </c>
      <c r="CE96" s="207">
        <v>6</v>
      </c>
      <c r="CF96" s="187">
        <f t="shared" si="169"/>
        <v>0</v>
      </c>
      <c r="CG96" s="189">
        <f t="shared" si="170"/>
        <v>0</v>
      </c>
      <c r="CH96" s="192">
        <f t="shared" si="171"/>
        <v>0</v>
      </c>
      <c r="CI96" s="168"/>
      <c r="CJ96" s="214" t="str">
        <f t="shared" ref="CJ96" si="246">IF(CK96="","",C96)</f>
        <v/>
      </c>
      <c r="CK96" s="184"/>
      <c r="CL96" s="171"/>
      <c r="CM96" s="183" t="str">
        <f>IF(ISNUMBER(CJ96)=FALSE,"",SUM(CQ96:CQ$101))</f>
        <v/>
      </c>
      <c r="CN96" s="188"/>
      <c r="CO96" s="190"/>
      <c r="CP96" s="193"/>
      <c r="CQ96" s="194" t="str">
        <f t="shared" ref="CQ96" si="247">IF(ISNUMBER(CJ96)=FALSE,"",1)</f>
        <v/>
      </c>
      <c r="CR96" s="206" t="str">
        <f t="shared" si="173"/>
        <v/>
      </c>
      <c r="CS96" s="208" t="str">
        <f t="shared" si="174"/>
        <v/>
      </c>
      <c r="CT96" s="187">
        <f t="shared" si="175"/>
        <v>0</v>
      </c>
      <c r="CU96" s="189">
        <f t="shared" si="176"/>
        <v>0</v>
      </c>
      <c r="CV96" s="192">
        <f t="shared" si="177"/>
        <v>0</v>
      </c>
      <c r="CW96" s="168"/>
      <c r="CX96" s="159"/>
    </row>
    <row r="97" spans="1:102" s="167" customFormat="1" ht="15" customHeight="1">
      <c r="A97" s="169"/>
      <c r="B97" s="253"/>
      <c r="C97" s="222">
        <v>11</v>
      </c>
      <c r="D97" s="223">
        <f>IF(E97="","",C97)</f>
        <v>11</v>
      </c>
      <c r="E97" s="224" t="s">
        <v>33</v>
      </c>
      <c r="F97" s="222">
        <v>1969</v>
      </c>
      <c r="G97" s="222">
        <f>SUMIF($O$87:$O$165,E97,$V$87:$V$165)+SUMIF($AD$87:$AD$165,E97,$AL$87:$AL$165)+SUMIF($AT$87:$AT$165,E97,$BA$87:$BA$165)+SUMIF($BI$87:$BI$165,E97,$BO$87:$BO$165)+SUMIF($BW$87:$BW$165,E97,$CC$87:$CC$165)+SUMIF($CK$87:$CK$165,E97,$CQ$87:$CQ$165)</f>
        <v>2</v>
      </c>
      <c r="H97" s="222"/>
      <c r="I97" s="222">
        <f>SUMIF($O$87:$O$101,E97,$R$87:$R$101)+SUMIF($AD$87:$AD$101,E97,$AH$87:$AH$101)+SUMIF($AT$87:$AT$101,E97,$AW$87:$AW$101)+SUMIF($BI$87:$BI$101,E97,$BK$87:$BK$101)+SUMIF($BW$87:$BW$101,E97,$BY$87:$BY$101)+SUMIF($CK$87:$CK$101,E97,$CM$87:$CM$101)</f>
        <v>19</v>
      </c>
      <c r="J97" s="225">
        <f>SUMIF($O$87:$O$165,E97,$S$87:$S$165)+SUMIF($AD$87:$AD$165,E97,$AI$87:$AI$165)+SUMIF($AT$87:$AT$165,E97,$AX$87:$AX$165)+SUMIF($BI$87:$BI$165,E97,$BL$87:$BL$165)+SUMIF($BW$87:$BW$165,E97,$BZ$87:$BZ$165)+SUMIF($CK$87:$CK$165,E97,$CN$87:$CN$165)</f>
        <v>0</v>
      </c>
      <c r="K97" s="226">
        <f>SUMIF($O$87:$O$165,E97,$T$87:$T$165)+SUMIF($AD$87:$AD$165,E97,$AJ$87:$AJ$165)+SUMIF($AT$87:$AT$165,E97,$AY$87:$AY$165)+SUMIF($BI$87:$BI$165,E97,$BM$87:$BM$165)+SUMIF($BW$87:$BW$165,E97,$CA$87:$CA$165)+SUMIF($CK$87:$CK$165,E97,$CO$87:$CO$165)</f>
        <v>0</v>
      </c>
      <c r="L97" s="227">
        <f>SUMIF($O$87:$O$165,E97,$U$87:$U$165)+SUMIF($AD$87:$AD$165,E97,$AK$87:$AK$165)+SUMIF($AT$87:$AT$165,E97,$AZ$87:$AZ$165)+SUMIF($BI$87:$BI$165,E97,$BN$87:$BN$165)+SUMIF($BW$87:$BW$165,E97,$CB$87:$CB$165)+SUMIF($CK$87:$CK$165,E97,$CP$87:$CP$165)</f>
        <v>0</v>
      </c>
      <c r="M97" s="177"/>
      <c r="N97" s="210">
        <f t="shared" ref="N97" si="248">IF(O97="","",C97)</f>
        <v>11</v>
      </c>
      <c r="O97" s="180" t="s">
        <v>31</v>
      </c>
      <c r="P97" s="231">
        <v>66</v>
      </c>
      <c r="Q97" s="181">
        <v>0.29791666666666666</v>
      </c>
      <c r="R97" s="178"/>
      <c r="S97" s="188"/>
      <c r="T97" s="190"/>
      <c r="U97" s="193"/>
      <c r="V97" s="194"/>
      <c r="W97" s="205"/>
      <c r="X97" s="207"/>
      <c r="Y97" s="187">
        <f t="shared" si="151"/>
        <v>0</v>
      </c>
      <c r="Z97" s="189">
        <f t="shared" si="152"/>
        <v>0</v>
      </c>
      <c r="AA97" s="192">
        <f t="shared" si="153"/>
        <v>0</v>
      </c>
      <c r="AB97" s="168"/>
      <c r="AC97" s="212">
        <f t="shared" ref="AC97" si="249">IF(AD97="","",C97)</f>
        <v>11</v>
      </c>
      <c r="AD97" s="164" t="s">
        <v>27</v>
      </c>
      <c r="AE97" s="237">
        <v>0.2459143518518519</v>
      </c>
      <c r="AF97" s="237">
        <v>0.22598379629629628</v>
      </c>
      <c r="AG97" s="237">
        <v>0.47189814814814818</v>
      </c>
      <c r="AH97" s="183">
        <v>5</v>
      </c>
      <c r="AI97" s="188"/>
      <c r="AJ97" s="190"/>
      <c r="AK97" s="193"/>
      <c r="AL97" s="194">
        <v>1</v>
      </c>
      <c r="AM97" s="206">
        <v>7</v>
      </c>
      <c r="AN97" s="208">
        <v>10</v>
      </c>
      <c r="AO97" s="187">
        <f t="shared" si="155"/>
        <v>0</v>
      </c>
      <c r="AP97" s="189">
        <f t="shared" si="156"/>
        <v>0</v>
      </c>
      <c r="AQ97" s="192">
        <f t="shared" si="157"/>
        <v>0</v>
      </c>
      <c r="AR97" s="168"/>
      <c r="AS97" s="213">
        <f t="shared" ref="AS97" si="250">IF(AT97="","",C97)</f>
        <v>11</v>
      </c>
      <c r="AT97" s="180" t="s">
        <v>81</v>
      </c>
      <c r="AU97" s="180">
        <v>380</v>
      </c>
      <c r="AV97" s="181">
        <v>1.1083333333333334</v>
      </c>
      <c r="AW97" s="178">
        <f>IF(ISNUMBER(AS97)=FALSE,"",SUM(BA97:BA$101))</f>
        <v>5</v>
      </c>
      <c r="AX97" s="188"/>
      <c r="AY97" s="190"/>
      <c r="AZ97" s="193"/>
      <c r="BA97" s="194">
        <f t="shared" ref="BA97" si="251">IF(ISNUMBER(AS97)=FALSE,"",1)</f>
        <v>1</v>
      </c>
      <c r="BB97" s="205">
        <f t="shared" si="158"/>
        <v>8</v>
      </c>
      <c r="BC97" s="207">
        <f t="shared" si="159"/>
        <v>23</v>
      </c>
      <c r="BD97" s="187">
        <f t="shared" si="160"/>
        <v>0</v>
      </c>
      <c r="BE97" s="189">
        <f t="shared" si="161"/>
        <v>0</v>
      </c>
      <c r="BF97" s="192">
        <f t="shared" si="162"/>
        <v>0</v>
      </c>
      <c r="BG97" s="168"/>
      <c r="BH97" s="212" t="s">
        <v>131</v>
      </c>
      <c r="BI97" s="184" t="s">
        <v>124</v>
      </c>
      <c r="BJ97" s="171">
        <v>0.24236111111111111</v>
      </c>
      <c r="BK97" s="183">
        <v>5.5</v>
      </c>
      <c r="BL97" s="188"/>
      <c r="BM97" s="190"/>
      <c r="BN97" s="193"/>
      <c r="BO97" s="194">
        <v>1</v>
      </c>
      <c r="BP97" s="206">
        <v>26</v>
      </c>
      <c r="BQ97" s="208">
        <v>5.5</v>
      </c>
      <c r="BR97" s="187">
        <f t="shared" si="166"/>
        <v>0</v>
      </c>
      <c r="BS97" s="189">
        <f t="shared" si="167"/>
        <v>0</v>
      </c>
      <c r="BT97" s="192">
        <f t="shared" si="168"/>
        <v>0</v>
      </c>
      <c r="BU97" s="168"/>
      <c r="BV97" s="213">
        <v>11</v>
      </c>
      <c r="BW97" s="180" t="s">
        <v>136</v>
      </c>
      <c r="BX97" s="181">
        <v>0.42152777777777778</v>
      </c>
      <c r="BY97" s="178">
        <v>5</v>
      </c>
      <c r="BZ97" s="188"/>
      <c r="CA97" s="190"/>
      <c r="CB97" s="193"/>
      <c r="CC97" s="194">
        <v>1</v>
      </c>
      <c r="CD97" s="205">
        <v>29</v>
      </c>
      <c r="CE97" s="207">
        <v>5</v>
      </c>
      <c r="CF97" s="187">
        <f t="shared" si="169"/>
        <v>0</v>
      </c>
      <c r="CG97" s="189">
        <f t="shared" si="170"/>
        <v>0</v>
      </c>
      <c r="CH97" s="192">
        <f t="shared" si="171"/>
        <v>0</v>
      </c>
      <c r="CI97" s="168"/>
      <c r="CJ97" s="214" t="str">
        <f t="shared" ref="CJ97" si="252">IF(CK97="","",C97)</f>
        <v/>
      </c>
      <c r="CK97" s="184"/>
      <c r="CL97" s="171"/>
      <c r="CM97" s="183" t="str">
        <f>IF(ISNUMBER(CJ97)=FALSE,"",SUM(CQ97:CQ$101))</f>
        <v/>
      </c>
      <c r="CN97" s="188"/>
      <c r="CO97" s="190"/>
      <c r="CP97" s="193"/>
      <c r="CQ97" s="194" t="str">
        <f t="shared" ref="CQ97" si="253">IF(ISNUMBER(CJ97)=FALSE,"",1)</f>
        <v/>
      </c>
      <c r="CR97" s="206" t="str">
        <f t="shared" si="173"/>
        <v/>
      </c>
      <c r="CS97" s="208" t="str">
        <f t="shared" si="174"/>
        <v/>
      </c>
      <c r="CT97" s="187">
        <f t="shared" si="175"/>
        <v>0</v>
      </c>
      <c r="CU97" s="189">
        <f t="shared" si="176"/>
        <v>0</v>
      </c>
      <c r="CV97" s="192">
        <f t="shared" si="177"/>
        <v>0</v>
      </c>
      <c r="CW97" s="168"/>
      <c r="CX97" s="159"/>
    </row>
    <row r="98" spans="1:102" s="167" customFormat="1" ht="15" customHeight="1">
      <c r="A98" s="169"/>
      <c r="B98" s="253"/>
      <c r="C98" s="222">
        <v>12</v>
      </c>
      <c r="D98" s="223">
        <f>IF(E98="","",C98)</f>
        <v>12</v>
      </c>
      <c r="E98" s="224" t="s">
        <v>121</v>
      </c>
      <c r="F98" s="222">
        <v>1979</v>
      </c>
      <c r="G98" s="222">
        <f>SUMIF($O$87:$O$165,E98,$V$87:$V$165)+SUMIF($AD$87:$AD$165,E98,$AL$87:$AL$165)+SUMIF($AT$87:$AT$165,E98,$BA$87:$BA$165)+SUMIF($BI$87:$BI$165,E98,$BO$87:$BO$165)+SUMIF($BW$87:$BW$165,E98,$CC$87:$CC$165)+SUMIF($CK$87:$CK$165,E98,$CQ$87:$CQ$165)</f>
        <v>1</v>
      </c>
      <c r="H98" s="222"/>
      <c r="I98" s="222">
        <f>SUMIF($O$87:$O$101,E98,$R$87:$R$101)+SUMIF($AD$87:$AD$101,E98,$AH$87:$AH$101)+SUMIF($AT$87:$AT$101,E98,$AW$87:$AW$101)+SUMIF($BI$87:$BI$101,E98,$BK$87:$BK$101)+SUMIF($BW$87:$BW$101,E98,$BY$87:$BY$101)+SUMIF($CK$87:$CK$101,E98,$CM$87:$CM$101)</f>
        <v>18</v>
      </c>
      <c r="J98" s="225">
        <f>SUMIF($O$87:$O$165,E98,$S$87:$S$165)+SUMIF($AD$87:$AD$165,E98,$AI$87:$AI$165)+SUMIF($AT$87:$AT$165,E98,$AX$87:$AX$165)+SUMIF($BI$87:$BI$165,E98,$BL$87:$BL$165)+SUMIF($BW$87:$BW$165,E98,$BZ$87:$BZ$165)+SUMIF($CK$87:$CK$165,E98,$CN$87:$CN$165)</f>
        <v>0</v>
      </c>
      <c r="K98" s="226">
        <f>SUMIF($O$87:$O$165,E98,$T$87:$T$165)+SUMIF($AD$87:$AD$165,E98,$AJ$87:$AJ$165)+SUMIF($AT$87:$AT$165,E98,$AY$87:$AY$165)+SUMIF($BI$87:$BI$165,E98,$BM$87:$BM$165)+SUMIF($BW$87:$BW$165,E98,$CA$87:$CA$165)+SUMIF($CK$87:$CK$165,E98,$CO$87:$CO$165)</f>
        <v>0</v>
      </c>
      <c r="L98" s="227">
        <f>SUMIF($O$87:$O$165,E98,$U$87:$U$165)+SUMIF($AD$87:$AD$165,E98,$AK$87:$AK$165)+SUMIF($AT$87:$AT$165,E98,$AZ$87:$AZ$165)+SUMIF($BI$87:$BI$165,E98,$BN$87:$BN$165)+SUMIF($BW$87:$BW$165,E98,$CB$87:$CB$165)+SUMIF($CK$87:$CK$165,E98,$CP$87:$CP$165)</f>
        <v>0</v>
      </c>
      <c r="M98" s="177"/>
      <c r="N98" s="210">
        <f t="shared" ref="N98" si="254">IF(O98="","",C98)</f>
        <v>12</v>
      </c>
      <c r="O98" s="180" t="s">
        <v>32</v>
      </c>
      <c r="P98" s="231">
        <v>48</v>
      </c>
      <c r="Q98" s="181">
        <v>0.16736111111111107</v>
      </c>
      <c r="R98" s="178"/>
      <c r="S98" s="188"/>
      <c r="T98" s="190"/>
      <c r="U98" s="193"/>
      <c r="V98" s="194"/>
      <c r="W98" s="205"/>
      <c r="X98" s="207"/>
      <c r="Y98" s="187">
        <f t="shared" si="151"/>
        <v>0</v>
      </c>
      <c r="Z98" s="189">
        <f t="shared" si="152"/>
        <v>0</v>
      </c>
      <c r="AA98" s="192">
        <f t="shared" si="153"/>
        <v>0</v>
      </c>
      <c r="AB98" s="168"/>
      <c r="AC98" s="212">
        <f t="shared" ref="AC98" si="255">IF(AD98="","",C98)</f>
        <v>12</v>
      </c>
      <c r="AD98" s="164" t="s">
        <v>40</v>
      </c>
      <c r="AE98" s="237">
        <v>0.25190972222222224</v>
      </c>
      <c r="AF98" s="237">
        <v>0.23398148148148146</v>
      </c>
      <c r="AG98" s="237">
        <v>0.4858912037037037</v>
      </c>
      <c r="AH98" s="183">
        <v>4</v>
      </c>
      <c r="AI98" s="188"/>
      <c r="AJ98" s="190"/>
      <c r="AK98" s="193"/>
      <c r="AL98" s="194">
        <v>1</v>
      </c>
      <c r="AM98" s="206">
        <v>14</v>
      </c>
      <c r="AN98" s="208">
        <v>4</v>
      </c>
      <c r="AO98" s="187">
        <f t="shared" si="155"/>
        <v>0</v>
      </c>
      <c r="AP98" s="189">
        <f t="shared" si="156"/>
        <v>0</v>
      </c>
      <c r="AQ98" s="192">
        <f t="shared" si="157"/>
        <v>0</v>
      </c>
      <c r="AR98" s="168"/>
      <c r="AS98" s="213">
        <f t="shared" ref="AS98" si="256">IF(AT98="","",C98)</f>
        <v>12</v>
      </c>
      <c r="AT98" s="180" t="s">
        <v>57</v>
      </c>
      <c r="AU98" s="180">
        <v>354</v>
      </c>
      <c r="AV98" s="181">
        <v>1.1388888888888888</v>
      </c>
      <c r="AW98" s="178">
        <f>IF(ISNUMBER(AS98)=FALSE,"",SUM(BA98:BA$101))</f>
        <v>4</v>
      </c>
      <c r="AX98" s="188"/>
      <c r="AY98" s="190"/>
      <c r="AZ98" s="193"/>
      <c r="BA98" s="194">
        <f t="shared" ref="BA98" si="257">IF(ISNUMBER(AS98)=FALSE,"",1)</f>
        <v>1</v>
      </c>
      <c r="BB98" s="205">
        <f t="shared" si="158"/>
        <v>31</v>
      </c>
      <c r="BC98" s="207">
        <f t="shared" si="159"/>
        <v>4</v>
      </c>
      <c r="BD98" s="187">
        <f t="shared" si="160"/>
        <v>0</v>
      </c>
      <c r="BE98" s="189">
        <f t="shared" si="161"/>
        <v>0</v>
      </c>
      <c r="BF98" s="192">
        <f t="shared" si="162"/>
        <v>0</v>
      </c>
      <c r="BG98" s="168"/>
      <c r="BH98" s="212">
        <v>12</v>
      </c>
      <c r="BI98" s="184" t="s">
        <v>56</v>
      </c>
      <c r="BJ98" s="171">
        <v>0.25208333333333333</v>
      </c>
      <c r="BK98" s="183">
        <f>IF(ISNUMBER(BH98)=FALSE,"",SUM(BO98:BO$101))</f>
        <v>4</v>
      </c>
      <c r="BL98" s="188"/>
      <c r="BM98" s="190"/>
      <c r="BN98" s="193"/>
      <c r="BO98" s="194">
        <f t="shared" ref="BO98" si="258">IF(ISNUMBER(BH98)=FALSE,"",1)</f>
        <v>1</v>
      </c>
      <c r="BP98" s="206">
        <f>IF(ISNUMBER(BH98)=FALSE,"",SUMIF($E$87:$E$164,BI98,$D$87:$D$164))</f>
        <v>25</v>
      </c>
      <c r="BQ98" s="208">
        <f>IF(ISNUMBER(BH98)=FALSE,"",IF(SUMIF($E$87:$E$164,BI98,$I$87:$I$164)&gt;0,SUMIF($E$87:$E$164,BI98,$I$87:$I$164),IF(SUMIF($E$87:$E$164,BI98,$J$87:$J$164)&gt;0,SUMIF($E$87:$E$164,BI98,$J$87:$J$164),IF(SUMIF($E$87:$E$164,BI98,$K$87:$K$164)&gt;0,SUMIF($E$87:$E$164,BI98,$K$87:$K$164),SUMIF($E$87:$E$164,BI98,$L$87:$L$164)))))</f>
        <v>6</v>
      </c>
      <c r="BR98" s="187">
        <f t="shared" si="166"/>
        <v>12</v>
      </c>
      <c r="BS98" s="189">
        <f t="shared" si="167"/>
        <v>0</v>
      </c>
      <c r="BT98" s="192">
        <f t="shared" si="168"/>
        <v>0</v>
      </c>
      <c r="BU98" s="168"/>
      <c r="BV98" s="213" t="s">
        <v>144</v>
      </c>
      <c r="BW98" s="180" t="s">
        <v>23</v>
      </c>
      <c r="BX98" s="181">
        <v>0.44305555555555554</v>
      </c>
      <c r="BY98" s="178">
        <v>3.5</v>
      </c>
      <c r="BZ98" s="188"/>
      <c r="CA98" s="190"/>
      <c r="CB98" s="193"/>
      <c r="CC98" s="194">
        <v>1</v>
      </c>
      <c r="CD98" s="205" t="s">
        <v>146</v>
      </c>
      <c r="CE98" s="207">
        <v>4.5</v>
      </c>
      <c r="CF98" s="187">
        <f t="shared" si="169"/>
        <v>0</v>
      </c>
      <c r="CG98" s="189">
        <f t="shared" si="170"/>
        <v>0</v>
      </c>
      <c r="CH98" s="192">
        <f t="shared" si="171"/>
        <v>0</v>
      </c>
      <c r="CI98" s="168"/>
      <c r="CJ98" s="214" t="str">
        <f t="shared" ref="CJ98" si="259">IF(CK98="","",C98)</f>
        <v/>
      </c>
      <c r="CK98" s="184"/>
      <c r="CL98" s="171"/>
      <c r="CM98" s="183" t="str">
        <f>IF(ISNUMBER(CJ98)=FALSE,"",SUM(CQ98:CQ$101))</f>
        <v/>
      </c>
      <c r="CN98" s="188"/>
      <c r="CO98" s="190"/>
      <c r="CP98" s="193"/>
      <c r="CQ98" s="194" t="str">
        <f t="shared" ref="CQ98" si="260">IF(ISNUMBER(CJ98)=FALSE,"",1)</f>
        <v/>
      </c>
      <c r="CR98" s="206" t="str">
        <f t="shared" si="173"/>
        <v/>
      </c>
      <c r="CS98" s="208" t="str">
        <f t="shared" si="174"/>
        <v/>
      </c>
      <c r="CT98" s="187">
        <f t="shared" si="175"/>
        <v>0</v>
      </c>
      <c r="CU98" s="189">
        <f t="shared" si="176"/>
        <v>0</v>
      </c>
      <c r="CV98" s="192">
        <f t="shared" si="177"/>
        <v>0</v>
      </c>
      <c r="CW98" s="168"/>
      <c r="CX98" s="159"/>
    </row>
    <row r="99" spans="1:102" s="167" customFormat="1" ht="15" customHeight="1">
      <c r="A99" s="169"/>
      <c r="B99" s="253"/>
      <c r="C99" s="222">
        <v>13</v>
      </c>
      <c r="D99" s="223">
        <f>IF(E99="","",C99)</f>
        <v>13</v>
      </c>
      <c r="E99" s="224" t="s">
        <v>54</v>
      </c>
      <c r="F99" s="222">
        <v>1982</v>
      </c>
      <c r="G99" s="222">
        <f>SUMIF($O$87:$O$165,E99,$V$87:$V$165)+SUMIF($AD$87:$AD$165,E99,$AL$87:$AL$165)+SUMIF($AT$87:$AT$165,E99,$BA$87:$BA$165)+SUMIF($BI$87:$BI$165,E99,$BO$87:$BO$165)+SUMIF($BW$87:$BW$165,E99,$CC$87:$CC$165)+SUMIF($CK$87:$CK$165,E99,$CQ$87:$CQ$165)</f>
        <v>2</v>
      </c>
      <c r="H99" s="222"/>
      <c r="I99" s="222">
        <f>SUMIF($O$87:$O$101,E99,$R$87:$R$101)+SUMIF($AD$87:$AD$101,E99,$AH$87:$AH$101)+SUMIF($AT$87:$AT$101,E99,$AW$87:$AW$101)+SUMIF($BI$87:$BI$101,E99,$BK$87:$BK$101)+SUMIF($BW$87:$BW$101,E99,$BY$87:$BY$101)+SUMIF($CK$87:$CK$101,E99,$CM$87:$CM$101)</f>
        <v>18</v>
      </c>
      <c r="J99" s="225">
        <f>SUMIF($O$87:$O$165,E99,$S$87:$S$165)+SUMIF($AD$87:$AD$165,E99,$AI$87:$AI$165)+SUMIF($AT$87:$AT$165,E99,$AX$87:$AX$165)+SUMIF($BI$87:$BI$165,E99,$BL$87:$BL$165)+SUMIF($BW$87:$BW$165,E99,$BZ$87:$BZ$165)+SUMIF($CK$87:$CK$165,E99,$CN$87:$CN$165)</f>
        <v>0</v>
      </c>
      <c r="K99" s="226">
        <f>SUMIF($O$87:$O$165,E99,$T$87:$T$165)+SUMIF($AD$87:$AD$165,E99,$AJ$87:$AJ$165)+SUMIF($AT$87:$AT$165,E99,$AY$87:$AY$165)+SUMIF($BI$87:$BI$165,E99,$BM$87:$BM$165)+SUMIF($BW$87:$BW$165,E99,$CA$87:$CA$165)+SUMIF($CK$87:$CK$165,E99,$CO$87:$CO$165)</f>
        <v>0</v>
      </c>
      <c r="L99" s="227">
        <f>SUMIF($O$87:$O$165,E99,$U$87:$U$165)+SUMIF($AD$87:$AD$165,E99,$AK$87:$AK$165)+SUMIF($AT$87:$AT$165,E99,$AZ$87:$AZ$165)+SUMIF($BI$87:$BI$165,E99,$BN$87:$BN$165)+SUMIF($BW$87:$BW$165,E99,$CB$87:$CB$165)+SUMIF($CK$87:$CK$165,E99,$CP$87:$CP$165)</f>
        <v>0</v>
      </c>
      <c r="M99" s="177"/>
      <c r="N99" s="210">
        <f t="shared" ref="N99" si="261">IF(O99="","",C99)</f>
        <v>13</v>
      </c>
      <c r="O99" s="180" t="s">
        <v>33</v>
      </c>
      <c r="P99" s="231">
        <v>39</v>
      </c>
      <c r="Q99" s="181">
        <v>0.40486111111111106</v>
      </c>
      <c r="R99" s="178"/>
      <c r="S99" s="188"/>
      <c r="T99" s="190"/>
      <c r="U99" s="193"/>
      <c r="V99" s="194"/>
      <c r="W99" s="205"/>
      <c r="X99" s="207"/>
      <c r="Y99" s="187">
        <f t="shared" si="151"/>
        <v>0</v>
      </c>
      <c r="Z99" s="189">
        <f t="shared" si="152"/>
        <v>0</v>
      </c>
      <c r="AA99" s="192">
        <f t="shared" si="153"/>
        <v>0</v>
      </c>
      <c r="AB99" s="168"/>
      <c r="AC99" s="212">
        <f t="shared" ref="AC99" si="262">IF(AD99="","",C99)</f>
        <v>13</v>
      </c>
      <c r="AD99" s="164" t="s">
        <v>41</v>
      </c>
      <c r="AE99" s="237">
        <v>0.25833333333333336</v>
      </c>
      <c r="AF99" s="237">
        <v>0.25703703703703706</v>
      </c>
      <c r="AG99" s="237">
        <v>0.51537037037037048</v>
      </c>
      <c r="AH99" s="183">
        <v>3</v>
      </c>
      <c r="AI99" s="188"/>
      <c r="AJ99" s="190"/>
      <c r="AK99" s="193"/>
      <c r="AL99" s="194">
        <v>1</v>
      </c>
      <c r="AM99" s="206">
        <v>16</v>
      </c>
      <c r="AN99" s="208">
        <v>3</v>
      </c>
      <c r="AO99" s="187">
        <f t="shared" si="155"/>
        <v>0</v>
      </c>
      <c r="AP99" s="189">
        <f t="shared" si="156"/>
        <v>0</v>
      </c>
      <c r="AQ99" s="192">
        <f t="shared" si="157"/>
        <v>0</v>
      </c>
      <c r="AR99" s="168"/>
      <c r="AS99" s="213">
        <f t="shared" ref="AS99" si="263">IF(AT99="","",C99)</f>
        <v>13</v>
      </c>
      <c r="AT99" s="180" t="s">
        <v>82</v>
      </c>
      <c r="AU99" s="180">
        <v>370</v>
      </c>
      <c r="AV99" s="181">
        <v>1.1673611111111111</v>
      </c>
      <c r="AW99" s="178">
        <f>IF(ISNUMBER(AS99)=FALSE,"",SUM(BA99:BA$101))</f>
        <v>3</v>
      </c>
      <c r="AX99" s="188"/>
      <c r="AY99" s="190"/>
      <c r="AZ99" s="193"/>
      <c r="BA99" s="194">
        <f t="shared" ref="BA99" si="264">IF(ISNUMBER(AS99)=FALSE,"",1)</f>
        <v>1</v>
      </c>
      <c r="BB99" s="205">
        <f t="shared" si="158"/>
        <v>32</v>
      </c>
      <c r="BC99" s="207">
        <f t="shared" si="159"/>
        <v>3</v>
      </c>
      <c r="BD99" s="187">
        <f t="shared" si="160"/>
        <v>0</v>
      </c>
      <c r="BE99" s="189">
        <f t="shared" si="161"/>
        <v>0</v>
      </c>
      <c r="BF99" s="192">
        <f t="shared" si="162"/>
        <v>0</v>
      </c>
      <c r="BG99" s="168"/>
      <c r="BH99" s="212">
        <v>13</v>
      </c>
      <c r="BI99" s="184" t="s">
        <v>115</v>
      </c>
      <c r="BJ99" s="171">
        <v>0.25277777777777777</v>
      </c>
      <c r="BK99" s="183">
        <f>IF(ISNUMBER(BH99)=FALSE,"",SUM(BO99:BO$101))</f>
        <v>3</v>
      </c>
      <c r="BL99" s="188"/>
      <c r="BM99" s="190"/>
      <c r="BN99" s="193"/>
      <c r="BO99" s="194">
        <f t="shared" ref="BO99" si="265">IF(ISNUMBER(BH99)=FALSE,"",1)</f>
        <v>1</v>
      </c>
      <c r="BP99" s="206">
        <f>IF(ISNUMBER(BH99)=FALSE,"",SUMIF($E$87:$E$164,BI99,$D$87:$D$164))</f>
        <v>33</v>
      </c>
      <c r="BQ99" s="208">
        <f>IF(ISNUMBER(BH99)=FALSE,"",IF(SUMIF($E$87:$E$164,BI99,$I$87:$I$164)&gt;0,SUMIF($E$87:$E$164,BI99,$I$87:$I$164),IF(SUMIF($E$87:$E$164,BI99,$J$87:$J$164)&gt;0,SUMIF($E$87:$E$164,BI99,$J$87:$J$164),IF(SUMIF($E$87:$E$164,BI99,$K$87:$K$164)&gt;0,SUMIF($E$87:$E$164,BI99,$K$87:$K$164),SUMIF($E$87:$E$164,BI99,$L$87:$L$164)))))</f>
        <v>3</v>
      </c>
      <c r="BR99" s="187">
        <f t="shared" si="166"/>
        <v>0</v>
      </c>
      <c r="BS99" s="189">
        <f t="shared" si="167"/>
        <v>0</v>
      </c>
      <c r="BT99" s="192">
        <f t="shared" si="168"/>
        <v>0</v>
      </c>
      <c r="BU99" s="168"/>
      <c r="BV99" s="213" t="s">
        <v>144</v>
      </c>
      <c r="BW99" s="180" t="s">
        <v>28</v>
      </c>
      <c r="BX99" s="181">
        <v>0.44305555555555554</v>
      </c>
      <c r="BY99" s="178">
        <v>3.5</v>
      </c>
      <c r="BZ99" s="188"/>
      <c r="CA99" s="190"/>
      <c r="CB99" s="193"/>
      <c r="CC99" s="194">
        <v>1</v>
      </c>
      <c r="CD99" s="205" t="s">
        <v>147</v>
      </c>
      <c r="CE99" s="207">
        <v>9.5</v>
      </c>
      <c r="CF99" s="187">
        <f t="shared" si="169"/>
        <v>0</v>
      </c>
      <c r="CG99" s="189">
        <f t="shared" si="170"/>
        <v>0</v>
      </c>
      <c r="CH99" s="192">
        <f t="shared" si="171"/>
        <v>0</v>
      </c>
      <c r="CI99" s="168"/>
      <c r="CJ99" s="214" t="str">
        <f t="shared" ref="CJ99" si="266">IF(CK99="","",C99)</f>
        <v/>
      </c>
      <c r="CK99" s="184"/>
      <c r="CL99" s="171"/>
      <c r="CM99" s="183" t="str">
        <f>IF(ISNUMBER(CJ99)=FALSE,"",SUM(CQ99:CQ$101))</f>
        <v/>
      </c>
      <c r="CN99" s="188"/>
      <c r="CO99" s="190"/>
      <c r="CP99" s="193"/>
      <c r="CQ99" s="194" t="str">
        <f t="shared" ref="CQ99" si="267">IF(ISNUMBER(CJ99)=FALSE,"",1)</f>
        <v/>
      </c>
      <c r="CR99" s="206" t="str">
        <f t="shared" si="173"/>
        <v/>
      </c>
      <c r="CS99" s="208" t="str">
        <f t="shared" si="174"/>
        <v/>
      </c>
      <c r="CT99" s="187">
        <f t="shared" si="175"/>
        <v>0</v>
      </c>
      <c r="CU99" s="189">
        <f t="shared" si="176"/>
        <v>0</v>
      </c>
      <c r="CV99" s="192">
        <f t="shared" si="177"/>
        <v>0</v>
      </c>
      <c r="CW99" s="168"/>
      <c r="CX99" s="159"/>
    </row>
    <row r="100" spans="1:102" s="167" customFormat="1" ht="15" customHeight="1">
      <c r="A100" s="169"/>
      <c r="B100" s="253"/>
      <c r="C100" s="222">
        <v>14</v>
      </c>
      <c r="D100" s="223">
        <f>IF(E100="","",C100)</f>
        <v>14</v>
      </c>
      <c r="E100" s="224" t="s">
        <v>76</v>
      </c>
      <c r="F100" s="222">
        <v>1981</v>
      </c>
      <c r="G100" s="222">
        <f>SUMIF($O$87:$O$165,E100,$V$87:$V$165)+SUMIF($AD$87:$AD$165,E100,$AL$87:$AL$165)+SUMIF($AT$87:$AT$165,E100,$BA$87:$BA$165)+SUMIF($BI$87:$BI$165,E100,$BO$87:$BO$165)+SUMIF($BW$87:$BW$165,E100,$CC$87:$CC$165)+SUMIF($CK$87:$CK$165,E100,$CQ$87:$CQ$165)</f>
        <v>1</v>
      </c>
      <c r="H100" s="222"/>
      <c r="I100" s="222">
        <f>SUMIF($O$87:$O$101,E100,$R$87:$R$101)+SUMIF($AD$87:$AD$101,E100,$AH$87:$AH$101)+SUMIF($AT$87:$AT$101,E100,$AW$87:$AW$101)+SUMIF($BI$87:$BI$101,E100,$BK$87:$BK$101)+SUMIF($BW$87:$BW$101,E100,$BY$87:$BY$101)+SUMIF($CK$87:$CK$101,E100,$CM$87:$CM$101)</f>
        <v>14</v>
      </c>
      <c r="J100" s="225">
        <f>SUMIF($O$87:$O$165,E100,$S$87:$S$165)+SUMIF($AD$87:$AD$165,E100,$AI$87:$AI$165)+SUMIF($AT$87:$AT$165,E100,$AX$87:$AX$165)+SUMIF($BI$87:$BI$165,E100,$BL$87:$BL$165)+SUMIF($BW$87:$BW$165,E100,$BZ$87:$BZ$165)+SUMIF($CK$87:$CK$165,E100,$CN$87:$CN$165)</f>
        <v>0</v>
      </c>
      <c r="K100" s="226">
        <f>SUMIF($O$87:$O$165,E100,$T$87:$T$165)+SUMIF($AD$87:$AD$165,E100,$AJ$87:$AJ$165)+SUMIF($AT$87:$AT$165,E100,$AY$87:$AY$165)+SUMIF($BI$87:$BI$165,E100,$BM$87:$BM$165)+SUMIF($BW$87:$BW$165,E100,$CA$87:$CA$165)+SUMIF($CK$87:$CK$165,E100,$CO$87:$CO$165)</f>
        <v>0</v>
      </c>
      <c r="L100" s="227">
        <f>SUMIF($O$87:$O$165,E100,$U$87:$U$165)+SUMIF($AD$87:$AD$165,E100,$AK$87:$AK$165)+SUMIF($AT$87:$AT$165,E100,$AZ$87:$AZ$165)+SUMIF($BI$87:$BI$165,E100,$BN$87:$BN$165)+SUMIF($BW$87:$BW$165,E100,$CB$87:$CB$165)+SUMIF($CK$87:$CK$165,E100,$CP$87:$CP$165)</f>
        <v>0</v>
      </c>
      <c r="M100" s="177"/>
      <c r="N100" s="210">
        <f t="shared" ref="N100" si="268">IF(O100="","",C100)</f>
        <v>14</v>
      </c>
      <c r="O100" s="180" t="s">
        <v>34</v>
      </c>
      <c r="P100" s="231">
        <v>63</v>
      </c>
      <c r="Q100" s="181">
        <v>0.12291666666666667</v>
      </c>
      <c r="R100" s="178"/>
      <c r="S100" s="188"/>
      <c r="T100" s="190"/>
      <c r="U100" s="193"/>
      <c r="V100" s="194"/>
      <c r="W100" s="205"/>
      <c r="X100" s="207"/>
      <c r="Y100" s="187">
        <f t="shared" si="151"/>
        <v>0</v>
      </c>
      <c r="Z100" s="189">
        <f t="shared" si="152"/>
        <v>0</v>
      </c>
      <c r="AA100" s="192">
        <f t="shared" si="153"/>
        <v>0</v>
      </c>
      <c r="AB100" s="168"/>
      <c r="AC100" s="212">
        <f t="shared" ref="AC100" si="269">IF(AD100="","",C100)</f>
        <v>14</v>
      </c>
      <c r="AD100" s="164" t="s">
        <v>56</v>
      </c>
      <c r="AE100" s="237">
        <v>0.25783564814814813</v>
      </c>
      <c r="AF100" s="237">
        <v>0.25805555555555559</v>
      </c>
      <c r="AG100" s="237">
        <v>0.51589120370370378</v>
      </c>
      <c r="AH100" s="183">
        <v>2</v>
      </c>
      <c r="AI100" s="188"/>
      <c r="AJ100" s="190"/>
      <c r="AK100" s="193"/>
      <c r="AL100" s="194">
        <v>1</v>
      </c>
      <c r="AM100" s="206">
        <v>18</v>
      </c>
      <c r="AN100" s="208">
        <v>2</v>
      </c>
      <c r="AO100" s="187">
        <f t="shared" si="155"/>
        <v>0</v>
      </c>
      <c r="AP100" s="189">
        <f t="shared" si="156"/>
        <v>0</v>
      </c>
      <c r="AQ100" s="192">
        <f t="shared" si="157"/>
        <v>0</v>
      </c>
      <c r="AR100" s="168"/>
      <c r="AS100" s="213">
        <f t="shared" ref="AS100" si="270">IF(AT100="","",C100)</f>
        <v>14</v>
      </c>
      <c r="AT100" s="180" t="s">
        <v>83</v>
      </c>
      <c r="AU100" s="180">
        <v>357</v>
      </c>
      <c r="AV100" s="181">
        <v>1.1736111111111112</v>
      </c>
      <c r="AW100" s="178">
        <f>IF(ISNUMBER(AS100)=FALSE,"",SUM(BA100:BA$101))</f>
        <v>2</v>
      </c>
      <c r="AX100" s="188"/>
      <c r="AY100" s="190"/>
      <c r="AZ100" s="193"/>
      <c r="BA100" s="194">
        <f t="shared" ref="BA100" si="271">IF(ISNUMBER(AS100)=FALSE,"",1)</f>
        <v>1</v>
      </c>
      <c r="BB100" s="205">
        <f t="shared" si="158"/>
        <v>37</v>
      </c>
      <c r="BC100" s="207">
        <f t="shared" si="159"/>
        <v>2</v>
      </c>
      <c r="BD100" s="187">
        <f t="shared" si="160"/>
        <v>0</v>
      </c>
      <c r="BE100" s="189">
        <f t="shared" si="161"/>
        <v>0</v>
      </c>
      <c r="BF100" s="192">
        <f t="shared" si="162"/>
        <v>0</v>
      </c>
      <c r="BG100" s="168"/>
      <c r="BH100" s="212">
        <v>14</v>
      </c>
      <c r="BI100" s="184" t="s">
        <v>28</v>
      </c>
      <c r="BJ100" s="171">
        <v>0.27152777777777776</v>
      </c>
      <c r="BK100" s="183">
        <f>IF(ISNUMBER(BH100)=FALSE,"",SUM(BO100:BO$101))</f>
        <v>2</v>
      </c>
      <c r="BL100" s="188"/>
      <c r="BM100" s="190"/>
      <c r="BN100" s="193"/>
      <c r="BO100" s="194">
        <f t="shared" ref="BO100" si="272">IF(ISNUMBER(BH100)=FALSE,"",1)</f>
        <v>1</v>
      </c>
      <c r="BP100" s="206">
        <f>IF(ISNUMBER(BH100)=FALSE,"",SUMIF($E$87:$E$164,BI100,$D$87:$D$164))</f>
        <v>21</v>
      </c>
      <c r="BQ100" s="208">
        <f>IF(ISNUMBER(BH100)=FALSE,"",IF(SUMIF($E$87:$E$164,BI100,$I$87:$I$164)&gt;0,SUMIF($E$87:$E$164,BI100,$I$87:$I$164),IF(SUMIF($E$87:$E$164,BI100,$J$87:$J$164)&gt;0,SUMIF($E$87:$E$164,BI100,$J$87:$J$164),IF(SUMIF($E$87:$E$164,BI100,$K$87:$K$164)&gt;0,SUMIF($E$87:$E$164,BI100,$K$87:$K$164),SUMIF($E$87:$E$164,BI100,$L$87:$L$164)))))</f>
        <v>9.5</v>
      </c>
      <c r="BR100" s="187">
        <f t="shared" si="166"/>
        <v>0</v>
      </c>
      <c r="BS100" s="189">
        <f t="shared" si="167"/>
        <v>0</v>
      </c>
      <c r="BT100" s="192">
        <f t="shared" si="168"/>
        <v>0</v>
      </c>
      <c r="BU100" s="168"/>
      <c r="BV100" s="213" t="s">
        <v>145</v>
      </c>
      <c r="BW100" s="180" t="s">
        <v>137</v>
      </c>
      <c r="BX100" s="181">
        <v>0.46180555555555558</v>
      </c>
      <c r="BY100" s="178">
        <v>1.5</v>
      </c>
      <c r="BZ100" s="188"/>
      <c r="CA100" s="190"/>
      <c r="CB100" s="193"/>
      <c r="CC100" s="194">
        <v>1</v>
      </c>
      <c r="CD100" s="205" t="s">
        <v>148</v>
      </c>
      <c r="CE100" s="207">
        <v>1.5</v>
      </c>
      <c r="CF100" s="187">
        <f t="shared" si="169"/>
        <v>0</v>
      </c>
      <c r="CG100" s="189">
        <f t="shared" si="170"/>
        <v>0</v>
      </c>
      <c r="CH100" s="192">
        <f t="shared" si="171"/>
        <v>0</v>
      </c>
      <c r="CI100" s="168"/>
      <c r="CJ100" s="214" t="str">
        <f t="shared" ref="CJ100" si="273">IF(CK100="","",C100)</f>
        <v/>
      </c>
      <c r="CK100" s="184"/>
      <c r="CL100" s="171"/>
      <c r="CM100" s="183" t="str">
        <f>IF(ISNUMBER(CJ100)=FALSE,"",SUM(CQ100:CQ$101))</f>
        <v/>
      </c>
      <c r="CN100" s="188"/>
      <c r="CO100" s="190"/>
      <c r="CP100" s="193"/>
      <c r="CQ100" s="194" t="str">
        <f t="shared" ref="CQ100" si="274">IF(ISNUMBER(CJ100)=FALSE,"",1)</f>
        <v/>
      </c>
      <c r="CR100" s="206" t="str">
        <f t="shared" si="173"/>
        <v/>
      </c>
      <c r="CS100" s="208" t="str">
        <f t="shared" si="174"/>
        <v/>
      </c>
      <c r="CT100" s="187">
        <f t="shared" si="175"/>
        <v>0</v>
      </c>
      <c r="CU100" s="189">
        <f t="shared" si="176"/>
        <v>0</v>
      </c>
      <c r="CV100" s="192">
        <f t="shared" si="177"/>
        <v>0</v>
      </c>
      <c r="CW100" s="168"/>
      <c r="CX100" s="159"/>
    </row>
    <row r="101" spans="1:102" s="167" customFormat="1" ht="15" customHeight="1">
      <c r="A101" s="169"/>
      <c r="B101" s="253"/>
      <c r="C101" s="222">
        <v>15</v>
      </c>
      <c r="D101" s="223">
        <f>IF(E101="","",C101)</f>
        <v>15</v>
      </c>
      <c r="E101" s="224" t="s">
        <v>114</v>
      </c>
      <c r="F101" s="222">
        <v>2002</v>
      </c>
      <c r="G101" s="222">
        <f>SUMIF($O$87:$O$165,E101,$V$87:$V$165)+SUMIF($AD$87:$AD$165,E101,$AL$87:$AL$165)+SUMIF($AT$87:$AT$165,E101,$BA$87:$BA$165)+SUMIF($BI$87:$BI$165,E101,$BO$87:$BO$165)+SUMIF($BW$87:$BW$165,E101,$CC$87:$CC$165)+SUMIF($CK$87:$CK$165,E101,$CQ$87:$CQ$165)</f>
        <v>1</v>
      </c>
      <c r="H101" s="222"/>
      <c r="I101" s="222">
        <f>SUMIF($O$87:$O$101,E101,$R$87:$R$101)+SUMIF($AD$87:$AD$101,E101,$AH$87:$AH$101)+SUMIF($AT$87:$AT$101,E101,$AW$87:$AW$101)+SUMIF($BI$87:$BI$101,E101,$BK$87:$BK$101)+SUMIF($BW$87:$BW$101,E101,$BY$87:$BY$101)+SUMIF($CK$87:$CK$101,E101,$CM$87:$CM$101)</f>
        <v>14</v>
      </c>
      <c r="J101" s="225">
        <f>SUMIF($O$87:$O$165,E101,$S$87:$S$165)+SUMIF($AD$87:$AD$165,E101,$AI$87:$AI$165)+SUMIF($AT$87:$AT$165,E101,$AX$87:$AX$165)+SUMIF($BI$87:$BI$165,E101,$BL$87:$BL$165)+SUMIF($BW$87:$BW$165,E101,$BZ$87:$BZ$165)+SUMIF($CK$87:$CK$165,E101,$CN$87:$CN$165)</f>
        <v>0</v>
      </c>
      <c r="K101" s="226">
        <f>SUMIF($O$87:$O$165,E101,$T$87:$T$165)+SUMIF($AD$87:$AD$165,E101,$AJ$87:$AJ$165)+SUMIF($AT$87:$AT$165,E101,$AY$87:$AY$165)+SUMIF($BI$87:$BI$165,E101,$BM$87:$BM$165)+SUMIF($BW$87:$BW$165,E101,$CA$87:$CA$165)+SUMIF($CK$87:$CK$165,E101,$CO$87:$CO$165)</f>
        <v>0</v>
      </c>
      <c r="L101" s="227">
        <f>SUMIF($O$87:$O$165,E101,$U$87:$U$165)+SUMIF($AD$87:$AD$165,E101,$AK$87:$AK$165)+SUMIF($AT$87:$AT$165,E101,$AZ$87:$AZ$165)+SUMIF($BI$87:$BI$165,E101,$BN$87:$BN$165)+SUMIF($BW$87:$BW$165,E101,$CB$87:$CB$165)+SUMIF($CK$87:$CK$165,E101,$CP$87:$CP$165)</f>
        <v>0</v>
      </c>
      <c r="M101" s="177"/>
      <c r="N101" s="210">
        <f t="shared" ref="N101" si="275">IF(O101="","",C101)</f>
        <v>15</v>
      </c>
      <c r="O101" s="180" t="s">
        <v>35</v>
      </c>
      <c r="P101" s="231">
        <v>45</v>
      </c>
      <c r="Q101" s="181">
        <v>0.15069444444444441</v>
      </c>
      <c r="R101" s="178"/>
      <c r="S101" s="188"/>
      <c r="T101" s="190"/>
      <c r="U101" s="193"/>
      <c r="V101" s="194"/>
      <c r="W101" s="205"/>
      <c r="X101" s="207"/>
      <c r="Y101" s="187">
        <f t="shared" si="151"/>
        <v>0</v>
      </c>
      <c r="Z101" s="189">
        <f t="shared" si="152"/>
        <v>0</v>
      </c>
      <c r="AA101" s="192">
        <f t="shared" si="153"/>
        <v>0</v>
      </c>
      <c r="AB101" s="168"/>
      <c r="AC101" s="212">
        <f t="shared" ref="AC101" si="276">IF(AD101="","",C101)</f>
        <v>15</v>
      </c>
      <c r="AD101" s="164" t="s">
        <v>55</v>
      </c>
      <c r="AE101" s="237">
        <v>0.25468750000000001</v>
      </c>
      <c r="AF101" s="237">
        <v>0.27341435185185181</v>
      </c>
      <c r="AG101" s="237">
        <v>0.52810185185185188</v>
      </c>
      <c r="AH101" s="183">
        <v>1</v>
      </c>
      <c r="AI101" s="188"/>
      <c r="AJ101" s="190"/>
      <c r="AK101" s="193"/>
      <c r="AL101" s="194">
        <v>1</v>
      </c>
      <c r="AM101" s="206">
        <v>20</v>
      </c>
      <c r="AN101" s="208">
        <v>1</v>
      </c>
      <c r="AO101" s="187">
        <f t="shared" si="155"/>
        <v>0</v>
      </c>
      <c r="AP101" s="189">
        <f t="shared" si="156"/>
        <v>0</v>
      </c>
      <c r="AQ101" s="192">
        <f t="shared" si="157"/>
        <v>0</v>
      </c>
      <c r="AR101" s="168"/>
      <c r="AS101" s="213">
        <f t="shared" ref="AS101" si="277">IF(AT101="","",C101)</f>
        <v>15</v>
      </c>
      <c r="AT101" s="180" t="s">
        <v>30</v>
      </c>
      <c r="AU101" s="180">
        <v>359</v>
      </c>
      <c r="AV101" s="181">
        <v>1.1833333333333333</v>
      </c>
      <c r="AW101" s="178">
        <f>IF(ISNUMBER(AS101)=FALSE,"",SUM(BA101:BA$101))</f>
        <v>1</v>
      </c>
      <c r="AX101" s="188"/>
      <c r="AY101" s="190"/>
      <c r="AZ101" s="193"/>
      <c r="BA101" s="194">
        <f t="shared" ref="BA101" si="278">IF(ISNUMBER(AS101)=FALSE,"",1)</f>
        <v>1</v>
      </c>
      <c r="BB101" s="205">
        <f t="shared" si="158"/>
        <v>19</v>
      </c>
      <c r="BC101" s="207">
        <f t="shared" si="159"/>
        <v>10</v>
      </c>
      <c r="BD101" s="187">
        <f t="shared" si="160"/>
        <v>0</v>
      </c>
      <c r="BE101" s="189">
        <f t="shared" si="161"/>
        <v>0</v>
      </c>
      <c r="BF101" s="192">
        <f t="shared" si="162"/>
        <v>0</v>
      </c>
      <c r="BG101" s="168"/>
      <c r="BH101" s="212">
        <v>15</v>
      </c>
      <c r="BI101" s="184" t="s">
        <v>62</v>
      </c>
      <c r="BJ101" s="171">
        <v>0.27569444444444446</v>
      </c>
      <c r="BK101" s="183">
        <f>IF(ISNUMBER(BH101)=FALSE,"",SUM(BO101:BO$101))</f>
        <v>1</v>
      </c>
      <c r="BL101" s="188"/>
      <c r="BM101" s="190"/>
      <c r="BN101" s="193"/>
      <c r="BO101" s="194">
        <f t="shared" ref="BO101" si="279">IF(ISNUMBER(BH101)=FALSE,"",1)</f>
        <v>1</v>
      </c>
      <c r="BP101" s="206">
        <f>IF(ISNUMBER(BH101)=FALSE,"",SUMIF($E$87:$E$164,BI101,$D$87:$D$164))</f>
        <v>41</v>
      </c>
      <c r="BQ101" s="208">
        <f>IF(ISNUMBER(BH101)=FALSE,"",IF(SUMIF($E$87:$E$164,BI101,$I$87:$I$164)&gt;0,SUMIF($E$87:$E$164,BI101,$I$87:$I$164),IF(SUMIF($E$87:$E$164,BI101,$J$87:$J$164)&gt;0,SUMIF($E$87:$E$164,BI101,$J$87:$J$164),IF(SUMIF($E$87:$E$164,BI101,$K$87:$K$164)&gt;0,SUMIF($E$87:$E$164,BI101,$K$87:$K$164),SUMIF($E$87:$E$164,BI101,$L$87:$L$164)))))</f>
        <v>1</v>
      </c>
      <c r="BR101" s="187">
        <f t="shared" si="166"/>
        <v>0</v>
      </c>
      <c r="BS101" s="189">
        <f t="shared" si="167"/>
        <v>0</v>
      </c>
      <c r="BT101" s="192">
        <f t="shared" si="168"/>
        <v>0</v>
      </c>
      <c r="BU101" s="168"/>
      <c r="BV101" s="213" t="s">
        <v>145</v>
      </c>
      <c r="BW101" s="180" t="s">
        <v>138</v>
      </c>
      <c r="BX101" s="181">
        <v>0.46180555555555558</v>
      </c>
      <c r="BY101" s="178">
        <v>1.5</v>
      </c>
      <c r="BZ101" s="188"/>
      <c r="CA101" s="190"/>
      <c r="CB101" s="193"/>
      <c r="CC101" s="194">
        <v>1</v>
      </c>
      <c r="CD101" s="205" t="s">
        <v>149</v>
      </c>
      <c r="CE101" s="207">
        <v>1.5</v>
      </c>
      <c r="CF101" s="187">
        <f t="shared" si="169"/>
        <v>0</v>
      </c>
      <c r="CG101" s="189">
        <f t="shared" si="170"/>
        <v>0</v>
      </c>
      <c r="CH101" s="192">
        <f t="shared" si="171"/>
        <v>0</v>
      </c>
      <c r="CI101" s="168"/>
      <c r="CJ101" s="214" t="str">
        <f t="shared" ref="CJ101" si="280">IF(CK101="","",C101)</f>
        <v/>
      </c>
      <c r="CK101" s="184"/>
      <c r="CL101" s="171"/>
      <c r="CM101" s="183" t="str">
        <f>IF(ISNUMBER(CJ101)=FALSE,"",SUM(CQ101:CQ$101))</f>
        <v/>
      </c>
      <c r="CN101" s="188"/>
      <c r="CO101" s="190"/>
      <c r="CP101" s="193"/>
      <c r="CQ101" s="194" t="str">
        <f t="shared" ref="CQ101" si="281">IF(ISNUMBER(CJ101)=FALSE,"",1)</f>
        <v/>
      </c>
      <c r="CR101" s="206" t="str">
        <f t="shared" si="173"/>
        <v/>
      </c>
      <c r="CS101" s="208" t="str">
        <f t="shared" si="174"/>
        <v/>
      </c>
      <c r="CT101" s="187">
        <f t="shared" si="175"/>
        <v>0</v>
      </c>
      <c r="CU101" s="189">
        <f t="shared" si="176"/>
        <v>0</v>
      </c>
      <c r="CV101" s="192">
        <f t="shared" si="177"/>
        <v>0</v>
      </c>
      <c r="CW101" s="168"/>
      <c r="CX101" s="159"/>
    </row>
    <row r="102" spans="1:102" s="167" customFormat="1" ht="15" customHeight="1">
      <c r="A102" s="169"/>
      <c r="B102" s="253"/>
      <c r="C102" s="222">
        <v>16</v>
      </c>
      <c r="D102" s="223">
        <f>IF(E102="","",C102)</f>
        <v>16</v>
      </c>
      <c r="E102" s="224" t="s">
        <v>40</v>
      </c>
      <c r="F102" s="222">
        <v>1980</v>
      </c>
      <c r="G102" s="222">
        <f>SUMIF($O$87:$O$165,E102,$V$87:$V$165)+SUMIF($AD$87:$AD$165,E102,$AL$87:$AL$165)+SUMIF($AT$87:$AT$165,E102,$BA$87:$BA$165)+SUMIF($BI$87:$BI$165,E102,$BO$87:$BO$165)+SUMIF($BW$87:$BW$165,E102,$CC$87:$CC$165)+SUMIF($CK$87:$CK$165,E102,$CQ$87:$CQ$165)</f>
        <v>3</v>
      </c>
      <c r="H102" s="222"/>
      <c r="I102" s="222">
        <f>SUMIF($O$87:$O$101,E102,$R$87:$R$101)+SUMIF($AD$87:$AD$101,E102,$AH$87:$AH$101)+SUMIF($AT$87:$AT$101,E102,$AW$87:$AW$101)+SUMIF($BI$87:$BI$101,E102,$BK$87:$BK$101)+SUMIF($BW$87:$BW$101,E102,$BY$87:$BY$101)+SUMIF($CK$87:$CK$101,E102,$CM$87:$CM$101)</f>
        <v>11</v>
      </c>
      <c r="J102" s="225">
        <f>SUMIF($O$87:$O$165,E102,$S$87:$S$165)+SUMIF($AD$87:$AD$165,E102,$AI$87:$AI$165)+SUMIF($AT$87:$AT$165,E102,$AX$87:$AX$165)+SUMIF($BI$87:$BI$165,E102,$BL$87:$BL$165)+SUMIF($BW$87:$BW$165,E102,$BZ$87:$BZ$165)+SUMIF($CK$87:$CK$165,E102,$CN$87:$CN$165)</f>
        <v>13.5</v>
      </c>
      <c r="K102" s="226">
        <f>SUMIF($O$87:$O$165,E102,$T$87:$T$165)+SUMIF($AD$87:$AD$165,E102,$AJ$87:$AJ$165)+SUMIF($AT$87:$AT$165,E102,$AY$87:$AY$165)+SUMIF($BI$87:$BI$165,E102,$BM$87:$BM$165)+SUMIF($BW$87:$BW$165,E102,$CA$87:$CA$165)+SUMIF($CK$87:$CK$165,E102,$CO$87:$CO$165)</f>
        <v>0</v>
      </c>
      <c r="L102" s="227">
        <f>SUMIF($O$87:$O$165,E102,$U$87:$U$165)+SUMIF($AD$87:$AD$165,E102,$AK$87:$AK$165)+SUMIF($AT$87:$AT$165,E102,$AZ$87:$AZ$165)+SUMIF($BI$87:$BI$165,E102,$BN$87:$BN$165)+SUMIF($BW$87:$BW$165,E102,$CB$87:$CB$165)+SUMIF($CK$87:$CK$165,E102,$CP$87:$CP$165)</f>
        <v>0</v>
      </c>
      <c r="M102" s="177"/>
      <c r="N102" s="210" t="str">
        <f t="shared" ref="N102" si="282">IF(O102="","",C102)</f>
        <v/>
      </c>
      <c r="O102" s="180"/>
      <c r="P102" s="231"/>
      <c r="Q102" s="181"/>
      <c r="R102" s="165" t="str">
        <f t="shared" ref="R102:R106" si="283">IF(S102&gt;0,S102,IF(T102&gt;0,T102,IF(U102&gt;0,U102,"")))</f>
        <v/>
      </c>
      <c r="S102" s="188" t="str">
        <f>IF(ISNUMBER(N102)=FALSE,"",SUM(V102:$V$116))</f>
        <v/>
      </c>
      <c r="T102" s="190"/>
      <c r="U102" s="193"/>
      <c r="V102" s="194" t="str">
        <f t="shared" ref="V102" si="284">IF(ISNUMBER(N102)=FALSE,"",1)</f>
        <v/>
      </c>
      <c r="W102" s="205" t="str">
        <f t="shared" ref="W102:W133" si="285">IF(ISNUMBER(N102)=FALSE,"",SUMIF($E$87:$E$164,O102,$D$87:$D$164))</f>
        <v/>
      </c>
      <c r="X102" s="207" t="str">
        <f t="shared" ref="X102:X133" si="286">IF(ISNUMBER(N102)=FALSE,"",SUMIF($E$87:$E$164,O102,$I$87:$I$164))</f>
        <v/>
      </c>
      <c r="Y102" s="187">
        <f t="shared" si="151"/>
        <v>0</v>
      </c>
      <c r="Z102" s="189">
        <f t="shared" si="152"/>
        <v>0</v>
      </c>
      <c r="AA102" s="192">
        <f t="shared" si="153"/>
        <v>0</v>
      </c>
      <c r="AB102" s="168"/>
      <c r="AC102" s="212">
        <f t="shared" ref="AC102" si="287">IF(AD102="","",C102)</f>
        <v>16</v>
      </c>
      <c r="AD102" s="164" t="s">
        <v>57</v>
      </c>
      <c r="AE102" s="237">
        <v>0.268125</v>
      </c>
      <c r="AF102" s="237">
        <v>0.2616666666666666</v>
      </c>
      <c r="AG102" s="237">
        <v>0.52979166666666666</v>
      </c>
      <c r="AH102" s="166">
        <v>5</v>
      </c>
      <c r="AI102" s="188">
        <v>5</v>
      </c>
      <c r="AJ102" s="190"/>
      <c r="AK102" s="193"/>
      <c r="AL102" s="194">
        <v>1</v>
      </c>
      <c r="AM102" s="206">
        <v>21</v>
      </c>
      <c r="AN102" s="208">
        <v>5</v>
      </c>
      <c r="AO102" s="187">
        <f t="shared" si="155"/>
        <v>0</v>
      </c>
      <c r="AP102" s="189">
        <f t="shared" si="156"/>
        <v>0</v>
      </c>
      <c r="AQ102" s="192">
        <f t="shared" si="157"/>
        <v>0</v>
      </c>
      <c r="AR102" s="168"/>
      <c r="AS102" s="213">
        <f t="shared" ref="AS102" si="288">IF(AT102="","",C102)</f>
        <v>16</v>
      </c>
      <c r="AT102" s="180" t="s">
        <v>84</v>
      </c>
      <c r="AU102" s="180">
        <v>360</v>
      </c>
      <c r="AV102" s="181">
        <v>1.2</v>
      </c>
      <c r="AW102" s="165">
        <f t="shared" ref="AW102" si="289">IF(AX102&gt;0,AX102,IF(AY102&gt;0,AY102,IF(AZ102&gt;0,AZ102,"")))</f>
        <v>15</v>
      </c>
      <c r="AX102" s="188">
        <v>15</v>
      </c>
      <c r="AY102" s="190"/>
      <c r="AZ102" s="193"/>
      <c r="BA102" s="194">
        <f t="shared" ref="BA102" si="290">IF(ISNUMBER(AS102)=FALSE,"",1)</f>
        <v>1</v>
      </c>
      <c r="BB102" s="205">
        <f t="shared" si="158"/>
        <v>42</v>
      </c>
      <c r="BC102" s="243">
        <f t="shared" si="159"/>
        <v>15</v>
      </c>
      <c r="BD102" s="187">
        <f t="shared" si="160"/>
        <v>15</v>
      </c>
      <c r="BE102" s="189">
        <f t="shared" si="161"/>
        <v>0</v>
      </c>
      <c r="BF102" s="192">
        <f t="shared" si="162"/>
        <v>0</v>
      </c>
      <c r="BG102" s="168"/>
      <c r="BH102" s="212" t="s">
        <v>132</v>
      </c>
      <c r="BI102" s="184" t="s">
        <v>116</v>
      </c>
      <c r="BJ102" s="171">
        <v>0.28750000000000003</v>
      </c>
      <c r="BK102" s="166">
        <v>6.5</v>
      </c>
      <c r="BL102" s="188">
        <v>6.5</v>
      </c>
      <c r="BM102" s="190"/>
      <c r="BN102" s="193"/>
      <c r="BO102" s="194">
        <v>1</v>
      </c>
      <c r="BP102" s="206">
        <v>45</v>
      </c>
      <c r="BQ102" s="246">
        <v>6.5</v>
      </c>
      <c r="BR102" s="187">
        <f t="shared" si="166"/>
        <v>0</v>
      </c>
      <c r="BS102" s="189">
        <f t="shared" si="167"/>
        <v>0</v>
      </c>
      <c r="BT102" s="192">
        <f t="shared" si="168"/>
        <v>0</v>
      </c>
      <c r="BU102" s="168"/>
      <c r="BV102" s="213">
        <v>16</v>
      </c>
      <c r="BW102" s="180" t="s">
        <v>70</v>
      </c>
      <c r="BX102" s="181">
        <v>0.5493055555555556</v>
      </c>
      <c r="BY102" s="165">
        <v>3</v>
      </c>
      <c r="BZ102" s="188">
        <v>3</v>
      </c>
      <c r="CA102" s="190"/>
      <c r="CB102" s="193"/>
      <c r="CC102" s="194">
        <v>1</v>
      </c>
      <c r="CD102" s="205">
        <v>52</v>
      </c>
      <c r="CE102" s="207">
        <v>3</v>
      </c>
      <c r="CF102" s="187">
        <f t="shared" si="169"/>
        <v>0</v>
      </c>
      <c r="CG102" s="189">
        <f t="shared" si="170"/>
        <v>0</v>
      </c>
      <c r="CH102" s="192">
        <f t="shared" si="171"/>
        <v>0</v>
      </c>
      <c r="CI102" s="168"/>
      <c r="CJ102" s="214" t="str">
        <f t="shared" ref="CJ102" si="291">IF(CK102="","",C102)</f>
        <v/>
      </c>
      <c r="CK102" s="184"/>
      <c r="CL102" s="171"/>
      <c r="CM102" s="166" t="str">
        <f t="shared" ref="CM102" si="292">IF(CN102&gt;0,CN102,IF(CO102&gt;0,CO102,IF(CP102&gt;0,CP102,"")))</f>
        <v/>
      </c>
      <c r="CN102" s="188" t="str">
        <f>IF(ISNUMBER(CJ102)=FALSE,"",SUM(CQ102:CQ$116))</f>
        <v/>
      </c>
      <c r="CO102" s="190"/>
      <c r="CP102" s="193"/>
      <c r="CQ102" s="194" t="str">
        <f t="shared" ref="CQ102" si="293">IF(ISNUMBER(CJ102)=FALSE,"",1)</f>
        <v/>
      </c>
      <c r="CR102" s="206" t="str">
        <f t="shared" si="173"/>
        <v/>
      </c>
      <c r="CS102" s="208" t="str">
        <f t="shared" si="174"/>
        <v/>
      </c>
      <c r="CT102" s="187">
        <f t="shared" si="175"/>
        <v>0</v>
      </c>
      <c r="CU102" s="189">
        <f t="shared" si="176"/>
        <v>0</v>
      </c>
      <c r="CV102" s="192">
        <f t="shared" si="177"/>
        <v>0</v>
      </c>
      <c r="CW102" s="168"/>
      <c r="CX102" s="159"/>
    </row>
    <row r="103" spans="1:102" s="167" customFormat="1" ht="15" customHeight="1">
      <c r="A103" s="169"/>
      <c r="B103" s="253"/>
      <c r="C103" s="222">
        <v>17</v>
      </c>
      <c r="D103" s="223">
        <f>IF(E103="","",C103)</f>
        <v>17</v>
      </c>
      <c r="E103" s="224" t="s">
        <v>122</v>
      </c>
      <c r="F103" s="222">
        <v>1964</v>
      </c>
      <c r="G103" s="222">
        <f>SUMIF($O$87:$O$165,E103,$V$87:$V$165)+SUMIF($AD$87:$AD$165,E103,$AL$87:$AL$165)+SUMIF($AT$87:$AT$165,E103,$BA$87:$BA$165)+SUMIF($BI$87:$BI$165,E103,$BO$87:$BO$165)+SUMIF($BW$87:$BW$165,E103,$CC$87:$CC$165)+SUMIF($CK$87:$CK$165,E103,$CQ$87:$CQ$165)</f>
        <v>1</v>
      </c>
      <c r="H103" s="222"/>
      <c r="I103" s="222">
        <f>SUMIF($O$87:$O$101,E103,$R$87:$R$101)+SUMIF($AD$87:$AD$101,E103,$AH$87:$AH$101)+SUMIF($AT$87:$AT$101,E103,$AW$87:$AW$101)+SUMIF($BI$87:$BI$101,E103,$BK$87:$BK$101)+SUMIF($BW$87:$BW$101,E103,$BY$87:$BY$101)+SUMIF($CK$87:$CK$101,E103,$CM$87:$CM$101)</f>
        <v>11</v>
      </c>
      <c r="J103" s="225">
        <f>SUMIF($O$87:$O$165,E103,$S$87:$S$165)+SUMIF($AD$87:$AD$165,E103,$AI$87:$AI$165)+SUMIF($AT$87:$AT$165,E103,$AX$87:$AX$165)+SUMIF($BI$87:$BI$165,E103,$BL$87:$BL$165)+SUMIF($BW$87:$BW$165,E103,$BZ$87:$BZ$165)+SUMIF($CK$87:$CK$165,E103,$CN$87:$CN$165)</f>
        <v>0</v>
      </c>
      <c r="K103" s="226">
        <f>SUMIF($O$87:$O$165,E103,$T$87:$T$165)+SUMIF($AD$87:$AD$165,E103,$AJ$87:$AJ$165)+SUMIF($AT$87:$AT$165,E103,$AY$87:$AY$165)+SUMIF($BI$87:$BI$165,E103,$BM$87:$BM$165)+SUMIF($BW$87:$BW$165,E103,$CA$87:$CA$165)+SUMIF($CK$87:$CK$165,E103,$CO$87:$CO$165)</f>
        <v>0</v>
      </c>
      <c r="L103" s="227">
        <f>SUMIF($O$87:$O$165,E103,$U$87:$U$165)+SUMIF($AD$87:$AD$165,E103,$AK$87:$AK$165)+SUMIF($AT$87:$AT$165,E103,$AZ$87:$AZ$165)+SUMIF($BI$87:$BI$165,E103,$BN$87:$BN$165)+SUMIF($BW$87:$BW$165,E103,$CB$87:$CB$165)+SUMIF($CK$87:$CK$165,E103,$CP$87:$CP$165)</f>
        <v>0</v>
      </c>
      <c r="M103" s="177"/>
      <c r="N103" s="210" t="str">
        <f t="shared" ref="N103" si="294">IF(O103="","",C103)</f>
        <v/>
      </c>
      <c r="O103" s="180"/>
      <c r="P103" s="231"/>
      <c r="Q103" s="181"/>
      <c r="R103" s="165" t="str">
        <f t="shared" si="283"/>
        <v/>
      </c>
      <c r="S103" s="188" t="str">
        <f>IF(ISNUMBER(N103)=FALSE,"",SUM(V103:$V$116))</f>
        <v/>
      </c>
      <c r="T103" s="190"/>
      <c r="U103" s="193"/>
      <c r="V103" s="194" t="str">
        <f t="shared" ref="V103" si="295">IF(ISNUMBER(N103)=FALSE,"",1)</f>
        <v/>
      </c>
      <c r="W103" s="205" t="str">
        <f t="shared" si="285"/>
        <v/>
      </c>
      <c r="X103" s="207" t="str">
        <f t="shared" si="286"/>
        <v/>
      </c>
      <c r="Y103" s="187">
        <f t="shared" si="151"/>
        <v>0</v>
      </c>
      <c r="Z103" s="189">
        <f t="shared" si="152"/>
        <v>0</v>
      </c>
      <c r="AA103" s="192">
        <f t="shared" si="153"/>
        <v>0</v>
      </c>
      <c r="AB103" s="168"/>
      <c r="AC103" s="212">
        <f t="shared" ref="AC103" si="296">IF(AD103="","",C103)</f>
        <v>17</v>
      </c>
      <c r="AD103" s="164" t="s">
        <v>28</v>
      </c>
      <c r="AE103" s="237">
        <v>0.27988425925925925</v>
      </c>
      <c r="AF103" s="237">
        <v>0.26461805555555551</v>
      </c>
      <c r="AG103" s="237">
        <v>0.5445023148148147</v>
      </c>
      <c r="AH103" s="166">
        <v>4</v>
      </c>
      <c r="AI103" s="188">
        <v>4</v>
      </c>
      <c r="AJ103" s="190"/>
      <c r="AK103" s="193"/>
      <c r="AL103" s="194">
        <v>1</v>
      </c>
      <c r="AM103" s="206">
        <v>13</v>
      </c>
      <c r="AN103" s="208">
        <v>4</v>
      </c>
      <c r="AO103" s="187">
        <f t="shared" si="155"/>
        <v>0</v>
      </c>
      <c r="AP103" s="189">
        <f t="shared" si="156"/>
        <v>0</v>
      </c>
      <c r="AQ103" s="192">
        <f t="shared" si="157"/>
        <v>0</v>
      </c>
      <c r="AR103" s="168"/>
      <c r="AS103" s="213" t="s">
        <v>112</v>
      </c>
      <c r="AT103" s="180" t="s">
        <v>23</v>
      </c>
      <c r="AU103" s="180">
        <v>356</v>
      </c>
      <c r="AV103" s="181">
        <v>1.2319444444444445</v>
      </c>
      <c r="AW103" s="165">
        <f t="shared" ref="AW103:AW105" si="297">IF(AX103&gt;0,AX103,IF(AY103&gt;0,AY103,IF(AZ103&gt;0,AZ103,"")))</f>
        <v>13.5</v>
      </c>
      <c r="AX103" s="188">
        <v>13.5</v>
      </c>
      <c r="AY103" s="190"/>
      <c r="AZ103" s="193"/>
      <c r="BA103" s="194">
        <v>1</v>
      </c>
      <c r="BB103" s="205">
        <v>28</v>
      </c>
      <c r="BC103" s="207">
        <v>1</v>
      </c>
      <c r="BD103" s="187">
        <f t="shared" si="160"/>
        <v>0</v>
      </c>
      <c r="BE103" s="189">
        <f t="shared" si="161"/>
        <v>0</v>
      </c>
      <c r="BF103" s="192">
        <f t="shared" si="162"/>
        <v>0</v>
      </c>
      <c r="BG103" s="168"/>
      <c r="BH103" s="212" t="s">
        <v>132</v>
      </c>
      <c r="BI103" s="184" t="s">
        <v>125</v>
      </c>
      <c r="BJ103" s="171">
        <v>0.28750000000000003</v>
      </c>
      <c r="BK103" s="166">
        <v>6.5</v>
      </c>
      <c r="BL103" s="188">
        <v>6.5</v>
      </c>
      <c r="BM103" s="190"/>
      <c r="BN103" s="193"/>
      <c r="BO103" s="194">
        <v>1</v>
      </c>
      <c r="BP103" s="206">
        <v>44</v>
      </c>
      <c r="BQ103" s="246">
        <v>6.5</v>
      </c>
      <c r="BR103" s="187">
        <f t="shared" si="166"/>
        <v>0</v>
      </c>
      <c r="BS103" s="189">
        <f t="shared" si="167"/>
        <v>0</v>
      </c>
      <c r="BT103" s="192">
        <f t="shared" si="168"/>
        <v>0</v>
      </c>
      <c r="BU103" s="168"/>
      <c r="BV103" s="213" t="s">
        <v>112</v>
      </c>
      <c r="BW103" s="180" t="s">
        <v>46</v>
      </c>
      <c r="BX103" s="181">
        <v>0.56944444444444442</v>
      </c>
      <c r="BY103" s="165">
        <v>1.5</v>
      </c>
      <c r="BZ103" s="188">
        <v>1.5</v>
      </c>
      <c r="CA103" s="190"/>
      <c r="CB103" s="193"/>
      <c r="CC103" s="194">
        <v>1</v>
      </c>
      <c r="CD103" s="205" t="s">
        <v>150</v>
      </c>
      <c r="CE103" s="243">
        <v>11</v>
      </c>
      <c r="CF103" s="187">
        <f t="shared" si="169"/>
        <v>0</v>
      </c>
      <c r="CG103" s="189">
        <f t="shared" si="170"/>
        <v>0</v>
      </c>
      <c r="CH103" s="192">
        <f t="shared" si="171"/>
        <v>0</v>
      </c>
      <c r="CI103" s="168"/>
      <c r="CJ103" s="214" t="str">
        <f t="shared" ref="CJ103" si="298">IF(CK103="","",C103)</f>
        <v/>
      </c>
      <c r="CK103" s="184"/>
      <c r="CL103" s="171"/>
      <c r="CM103" s="166" t="str">
        <f t="shared" ref="CM103" si="299">IF(CN103&gt;0,CN103,IF(CO103&gt;0,CO103,IF(CP103&gt;0,CP103,"")))</f>
        <v/>
      </c>
      <c r="CN103" s="188" t="str">
        <f>IF(ISNUMBER(CJ103)=FALSE,"",SUM(CQ103:CQ$116))</f>
        <v/>
      </c>
      <c r="CO103" s="190"/>
      <c r="CP103" s="193"/>
      <c r="CQ103" s="194" t="str">
        <f t="shared" ref="CQ103" si="300">IF(ISNUMBER(CJ103)=FALSE,"",1)</f>
        <v/>
      </c>
      <c r="CR103" s="206" t="str">
        <f t="shared" si="173"/>
        <v/>
      </c>
      <c r="CS103" s="208" t="str">
        <f t="shared" si="174"/>
        <v/>
      </c>
      <c r="CT103" s="187">
        <f t="shared" si="175"/>
        <v>0</v>
      </c>
      <c r="CU103" s="189">
        <f t="shared" si="176"/>
        <v>0</v>
      </c>
      <c r="CV103" s="192">
        <f t="shared" si="177"/>
        <v>0</v>
      </c>
      <c r="CW103" s="168"/>
      <c r="CX103" s="159"/>
    </row>
    <row r="104" spans="1:102" s="167" customFormat="1" ht="15" customHeight="1">
      <c r="A104" s="169"/>
      <c r="B104" s="253"/>
      <c r="C104" s="222">
        <v>18</v>
      </c>
      <c r="D104" s="223">
        <f>IF(E104="","",C104)</f>
        <v>18</v>
      </c>
      <c r="E104" s="224" t="s">
        <v>78</v>
      </c>
      <c r="F104" s="222">
        <v>1978</v>
      </c>
      <c r="G104" s="222">
        <f>SUMIF($O$87:$O$165,E104,$V$87:$V$165)+SUMIF($AD$87:$AD$165,E104,$AL$87:$AL$165)+SUMIF($AT$87:$AT$165,E104,$BA$87:$BA$165)+SUMIF($BI$87:$BI$165,E104,$BO$87:$BO$165)+SUMIF($BW$87:$BW$165,E104,$CC$87:$CC$165)+SUMIF($CK$87:$CK$165,E104,$CQ$87:$CQ$165)</f>
        <v>1</v>
      </c>
      <c r="H104" s="222"/>
      <c r="I104" s="222">
        <f>SUMIF($O$87:$O$101,E104,$R$87:$R$101)+SUMIF($AD$87:$AD$101,E104,$AH$87:$AH$101)+SUMIF($AT$87:$AT$101,E104,$AW$87:$AW$101)+SUMIF($BI$87:$BI$101,E104,$BK$87:$BK$101)+SUMIF($BW$87:$BW$101,E104,$BY$87:$BY$101)+SUMIF($CK$87:$CK$101,E104,$CM$87:$CM$101)</f>
        <v>10</v>
      </c>
      <c r="J104" s="225">
        <f>SUMIF($O$87:$O$165,E104,$S$87:$S$165)+SUMIF($AD$87:$AD$165,E104,$AI$87:$AI$165)+SUMIF($AT$87:$AT$165,E104,$AX$87:$AX$165)+SUMIF($BI$87:$BI$165,E104,$BL$87:$BL$165)+SUMIF($BW$87:$BW$165,E104,$BZ$87:$BZ$165)+SUMIF($CK$87:$CK$165,E104,$CN$87:$CN$165)</f>
        <v>0</v>
      </c>
      <c r="K104" s="226">
        <f>SUMIF($O$87:$O$165,E104,$T$87:$T$165)+SUMIF($AD$87:$AD$165,E104,$AJ$87:$AJ$165)+SUMIF($AT$87:$AT$165,E104,$AY$87:$AY$165)+SUMIF($BI$87:$BI$165,E104,$BM$87:$BM$165)+SUMIF($BW$87:$BW$165,E104,$CA$87:$CA$165)+SUMIF($CK$87:$CK$165,E104,$CO$87:$CO$165)</f>
        <v>0</v>
      </c>
      <c r="L104" s="227">
        <f>SUMIF($O$87:$O$165,E104,$U$87:$U$165)+SUMIF($AD$87:$AD$165,E104,$AK$87:$AK$165)+SUMIF($AT$87:$AT$165,E104,$AZ$87:$AZ$165)+SUMIF($BI$87:$BI$165,E104,$BN$87:$BN$165)+SUMIF($BW$87:$BW$165,E104,$CB$87:$CB$165)+SUMIF($CK$87:$CK$165,E104,$CP$87:$CP$165)</f>
        <v>0</v>
      </c>
      <c r="M104" s="177"/>
      <c r="N104" s="210" t="str">
        <f t="shared" ref="N104" si="301">IF(O104="","",C104)</f>
        <v/>
      </c>
      <c r="O104" s="180"/>
      <c r="P104" s="231"/>
      <c r="Q104" s="181"/>
      <c r="R104" s="165" t="str">
        <f t="shared" si="283"/>
        <v/>
      </c>
      <c r="S104" s="188" t="str">
        <f>IF(ISNUMBER(N104)=FALSE,"",SUM(V104:$V$116))</f>
        <v/>
      </c>
      <c r="T104" s="190"/>
      <c r="U104" s="193"/>
      <c r="V104" s="194" t="str">
        <f t="shared" ref="V104" si="302">IF(ISNUMBER(N104)=FALSE,"",1)</f>
        <v/>
      </c>
      <c r="W104" s="205" t="str">
        <f t="shared" si="285"/>
        <v/>
      </c>
      <c r="X104" s="207" t="str">
        <f t="shared" si="286"/>
        <v/>
      </c>
      <c r="Y104" s="187">
        <f t="shared" si="151"/>
        <v>0</v>
      </c>
      <c r="Z104" s="189">
        <f t="shared" si="152"/>
        <v>0</v>
      </c>
      <c r="AA104" s="192">
        <f t="shared" si="153"/>
        <v>0</v>
      </c>
      <c r="AB104" s="168"/>
      <c r="AC104" s="212">
        <f t="shared" ref="AC104" si="303">IF(AD104="","",C104)</f>
        <v>18</v>
      </c>
      <c r="AD104" s="164" t="s">
        <v>46</v>
      </c>
      <c r="AE104" s="237">
        <v>0.27442129629629636</v>
      </c>
      <c r="AF104" s="237">
        <v>0.27134259259259252</v>
      </c>
      <c r="AG104" s="237">
        <v>0.54576388888888894</v>
      </c>
      <c r="AH104" s="166">
        <v>3</v>
      </c>
      <c r="AI104" s="188">
        <v>3</v>
      </c>
      <c r="AJ104" s="190"/>
      <c r="AK104" s="193"/>
      <c r="AL104" s="194">
        <v>1</v>
      </c>
      <c r="AM104" s="206">
        <v>22</v>
      </c>
      <c r="AN104" s="208">
        <v>3</v>
      </c>
      <c r="AO104" s="187">
        <f t="shared" si="155"/>
        <v>0</v>
      </c>
      <c r="AP104" s="189">
        <f t="shared" si="156"/>
        <v>0</v>
      </c>
      <c r="AQ104" s="192">
        <f t="shared" si="157"/>
        <v>0</v>
      </c>
      <c r="AR104" s="168"/>
      <c r="AS104" s="213" t="s">
        <v>112</v>
      </c>
      <c r="AT104" s="180" t="s">
        <v>40</v>
      </c>
      <c r="AU104" s="180">
        <v>356</v>
      </c>
      <c r="AV104" s="181">
        <v>1.2319444444444445</v>
      </c>
      <c r="AW104" s="165">
        <f t="shared" si="297"/>
        <v>13.5</v>
      </c>
      <c r="AX104" s="188">
        <v>13.5</v>
      </c>
      <c r="AY104" s="190"/>
      <c r="AZ104" s="193"/>
      <c r="BA104" s="194">
        <v>1</v>
      </c>
      <c r="BB104" s="205">
        <v>19</v>
      </c>
      <c r="BC104" s="207">
        <v>4</v>
      </c>
      <c r="BD104" s="187">
        <f t="shared" si="160"/>
        <v>0</v>
      </c>
      <c r="BE104" s="189">
        <f t="shared" si="161"/>
        <v>0</v>
      </c>
      <c r="BF104" s="192">
        <f t="shared" si="162"/>
        <v>0</v>
      </c>
      <c r="BG104" s="168"/>
      <c r="BH104" s="212" t="s">
        <v>133</v>
      </c>
      <c r="BI104" s="184" t="s">
        <v>23</v>
      </c>
      <c r="BJ104" s="171">
        <v>0.29930555555555555</v>
      </c>
      <c r="BK104" s="166">
        <v>4.5</v>
      </c>
      <c r="BL104" s="188">
        <v>4.5</v>
      </c>
      <c r="BM104" s="190"/>
      <c r="BN104" s="193"/>
      <c r="BO104" s="194">
        <v>1</v>
      </c>
      <c r="BP104" s="206">
        <v>35</v>
      </c>
      <c r="BQ104" s="208">
        <v>1</v>
      </c>
      <c r="BR104" s="187">
        <f t="shared" si="166"/>
        <v>0</v>
      </c>
      <c r="BS104" s="189">
        <f t="shared" si="167"/>
        <v>0</v>
      </c>
      <c r="BT104" s="192">
        <f t="shared" si="168"/>
        <v>0</v>
      </c>
      <c r="BU104" s="168"/>
      <c r="BV104" s="213" t="s">
        <v>112</v>
      </c>
      <c r="BW104" s="180" t="s">
        <v>142</v>
      </c>
      <c r="BX104" s="181">
        <v>0.56944444444444442</v>
      </c>
      <c r="BY104" s="165">
        <v>1.5</v>
      </c>
      <c r="BZ104" s="188">
        <v>1.5</v>
      </c>
      <c r="CA104" s="190"/>
      <c r="CB104" s="193"/>
      <c r="CC104" s="194">
        <v>1</v>
      </c>
      <c r="CD104" s="205" t="s">
        <v>151</v>
      </c>
      <c r="CE104" s="207" t="s">
        <v>143</v>
      </c>
      <c r="CF104" s="187">
        <f t="shared" si="169"/>
        <v>0</v>
      </c>
      <c r="CG104" s="189">
        <f t="shared" si="170"/>
        <v>0</v>
      </c>
      <c r="CH104" s="192">
        <f t="shared" si="171"/>
        <v>0</v>
      </c>
      <c r="CI104" s="168"/>
      <c r="CJ104" s="214" t="str">
        <f t="shared" ref="CJ104" si="304">IF(CK104="","",C104)</f>
        <v/>
      </c>
      <c r="CK104" s="184"/>
      <c r="CL104" s="171"/>
      <c r="CM104" s="166" t="str">
        <f t="shared" ref="CM104" si="305">IF(CN104&gt;0,CN104,IF(CO104&gt;0,CO104,IF(CP104&gt;0,CP104,"")))</f>
        <v/>
      </c>
      <c r="CN104" s="188" t="str">
        <f>IF(ISNUMBER(CJ104)=FALSE,"",SUM(CQ104:CQ$116))</f>
        <v/>
      </c>
      <c r="CO104" s="190"/>
      <c r="CP104" s="193"/>
      <c r="CQ104" s="194" t="str">
        <f t="shared" ref="CQ104" si="306">IF(ISNUMBER(CJ104)=FALSE,"",1)</f>
        <v/>
      </c>
      <c r="CR104" s="206" t="str">
        <f t="shared" si="173"/>
        <v/>
      </c>
      <c r="CS104" s="208" t="str">
        <f t="shared" si="174"/>
        <v/>
      </c>
      <c r="CT104" s="187">
        <f t="shared" si="175"/>
        <v>0</v>
      </c>
      <c r="CU104" s="189">
        <f t="shared" si="176"/>
        <v>0</v>
      </c>
      <c r="CV104" s="192">
        <f t="shared" si="177"/>
        <v>0</v>
      </c>
      <c r="CW104" s="168"/>
      <c r="CX104" s="159"/>
    </row>
    <row r="105" spans="1:102" s="167" customFormat="1" ht="15" customHeight="1">
      <c r="A105" s="169"/>
      <c r="B105" s="253"/>
      <c r="C105" s="222">
        <v>19</v>
      </c>
      <c r="D105" s="223">
        <f>IF(E105="","",C105)</f>
        <v>19</v>
      </c>
      <c r="E105" s="224" t="s">
        <v>30</v>
      </c>
      <c r="F105" s="222">
        <v>1982</v>
      </c>
      <c r="G105" s="222">
        <f>SUMIF($O$87:$O$165,E105,$V$87:$V$165)+SUMIF($AD$87:$AD$165,E105,$AL$87:$AL$165)+SUMIF($AT$87:$AT$165,E105,$BA$87:$BA$165)+SUMIF($BI$87:$BI$165,E105,$BO$87:$BO$165)+SUMIF($BW$87:$BW$165,E105,$CC$87:$CC$165)+SUMIF($CK$87:$CK$165,E105,$CQ$87:$CQ$165)</f>
        <v>2</v>
      </c>
      <c r="H105" s="222"/>
      <c r="I105" s="222">
        <f>SUMIF($O$87:$O$101,E105,$R$87:$R$101)+SUMIF($AD$87:$AD$101,E105,$AH$87:$AH$101)+SUMIF($AT$87:$AT$101,E105,$AW$87:$AW$101)+SUMIF($BI$87:$BI$101,E105,$BK$87:$BK$101)+SUMIF($BW$87:$BW$101,E105,$BY$87:$BY$101)+SUMIF($CK$87:$CK$101,E105,$CM$87:$CM$101)</f>
        <v>10</v>
      </c>
      <c r="J105" s="225">
        <f>SUMIF($O$87:$O$165,E105,$S$87:$S$165)+SUMIF($AD$87:$AD$165,E105,$AI$87:$AI$165)+SUMIF($AT$87:$AT$165,E105,$AX$87:$AX$165)+SUMIF($BI$87:$BI$165,E105,$BL$87:$BL$165)+SUMIF($BW$87:$BW$165,E105,$BZ$87:$BZ$165)+SUMIF($CK$87:$CK$165,E105,$CN$87:$CN$165)</f>
        <v>0</v>
      </c>
      <c r="K105" s="226">
        <f>SUMIF($O$87:$O$165,E105,$T$87:$T$165)+SUMIF($AD$87:$AD$165,E105,$AJ$87:$AJ$165)+SUMIF($AT$87:$AT$165,E105,$AY$87:$AY$165)+SUMIF($BI$87:$BI$165,E105,$BM$87:$BM$165)+SUMIF($BW$87:$BW$165,E105,$CA$87:$CA$165)+SUMIF($CK$87:$CK$165,E105,$CO$87:$CO$165)</f>
        <v>0</v>
      </c>
      <c r="L105" s="227">
        <f>SUMIF($O$87:$O$165,E105,$U$87:$U$165)+SUMIF($AD$87:$AD$165,E105,$AK$87:$AK$165)+SUMIF($AT$87:$AT$165,E105,$AZ$87:$AZ$165)+SUMIF($BI$87:$BI$165,E105,$BN$87:$BN$165)+SUMIF($BW$87:$BW$165,E105,$CB$87:$CB$165)+SUMIF($CK$87:$CK$165,E105,$CP$87:$CP$165)</f>
        <v>0</v>
      </c>
      <c r="M105" s="177"/>
      <c r="N105" s="210" t="str">
        <f t="shared" ref="N105" si="307">IF(O105="","",C105)</f>
        <v/>
      </c>
      <c r="O105" s="180"/>
      <c r="P105" s="231"/>
      <c r="Q105" s="181"/>
      <c r="R105" s="165" t="str">
        <f t="shared" si="283"/>
        <v/>
      </c>
      <c r="S105" s="188" t="str">
        <f>IF(ISNUMBER(N105)=FALSE,"",SUM(V105:$V$116))</f>
        <v/>
      </c>
      <c r="T105" s="190"/>
      <c r="U105" s="193"/>
      <c r="V105" s="194" t="str">
        <f t="shared" ref="V105" si="308">IF(ISNUMBER(N105)=FALSE,"",1)</f>
        <v/>
      </c>
      <c r="W105" s="205" t="str">
        <f t="shared" si="285"/>
        <v/>
      </c>
      <c r="X105" s="207" t="str">
        <f t="shared" si="286"/>
        <v/>
      </c>
      <c r="Y105" s="187">
        <f t="shared" si="151"/>
        <v>0</v>
      </c>
      <c r="Z105" s="189">
        <f t="shared" si="152"/>
        <v>0</v>
      </c>
      <c r="AA105" s="192">
        <f t="shared" si="153"/>
        <v>0</v>
      </c>
      <c r="AB105" s="168"/>
      <c r="AC105" s="212">
        <f t="shared" ref="AC105" si="309">IF(AD105="","",C105)</f>
        <v>19</v>
      </c>
      <c r="AD105" s="164" t="s">
        <v>29</v>
      </c>
      <c r="AE105" s="237">
        <v>0.28055555555555561</v>
      </c>
      <c r="AF105" s="237">
        <v>0.26613425925925926</v>
      </c>
      <c r="AG105" s="237">
        <v>0.54668981481481493</v>
      </c>
      <c r="AH105" s="166">
        <v>2</v>
      </c>
      <c r="AI105" s="188">
        <v>2</v>
      </c>
      <c r="AJ105" s="190"/>
      <c r="AK105" s="193"/>
      <c r="AL105" s="194">
        <v>1</v>
      </c>
      <c r="AM105" s="206">
        <v>17</v>
      </c>
      <c r="AN105" s="208">
        <v>2</v>
      </c>
      <c r="AO105" s="187">
        <f t="shared" si="155"/>
        <v>1</v>
      </c>
      <c r="AP105" s="189">
        <f t="shared" si="156"/>
        <v>0</v>
      </c>
      <c r="AQ105" s="192">
        <f t="shared" si="157"/>
        <v>0</v>
      </c>
      <c r="AR105" s="168"/>
      <c r="AS105" s="213">
        <f t="shared" ref="AS105" si="310">IF(AT105="","",C105)</f>
        <v>19</v>
      </c>
      <c r="AT105" s="180" t="s">
        <v>85</v>
      </c>
      <c r="AU105" s="180">
        <v>360</v>
      </c>
      <c r="AV105" s="181">
        <v>1.2694444444444444</v>
      </c>
      <c r="AW105" s="165">
        <f t="shared" si="297"/>
        <v>12</v>
      </c>
      <c r="AX105" s="188">
        <v>12</v>
      </c>
      <c r="AY105" s="190"/>
      <c r="AZ105" s="193"/>
      <c r="BA105" s="194">
        <f t="shared" ref="BA105" si="311">IF(ISNUMBER(AS105)=FALSE,"",1)</f>
        <v>1</v>
      </c>
      <c r="BB105" s="205">
        <f>IF(ISNUMBER(AS105)=FALSE,"",SUMIF($E$87:$E$164,AT105,$D$87:$D$164))</f>
        <v>43</v>
      </c>
      <c r="BC105" s="243">
        <f>IF(ISNUMBER(AS105)=FALSE,"",IF(SUMIF($E$87:$E$164,AT105,$I$87:$I$164)&gt;0,SUMIF($E$87:$E$164,AT105,$I$87:$I$164),IF(SUMIF($E$87:$E$164,AT105,$J$87:$J$164)&gt;0,SUMIF($E$87:$E$164,AT105,$J$87:$J$164),IF(SUMIF($E$87:$E$164,AT105,$K$87:$K$164)&gt;0,SUMIF($E$87:$E$164,AT105,$K$87:$K$164),SUMIF($E$87:$E$164,AT105,$L$87:$L$164)))))</f>
        <v>12</v>
      </c>
      <c r="BD105" s="187">
        <f t="shared" si="160"/>
        <v>14</v>
      </c>
      <c r="BE105" s="189">
        <f t="shared" si="161"/>
        <v>0</v>
      </c>
      <c r="BF105" s="192">
        <f t="shared" si="162"/>
        <v>0</v>
      </c>
      <c r="BG105" s="168"/>
      <c r="BH105" s="212" t="s">
        <v>133</v>
      </c>
      <c r="BI105" s="184" t="s">
        <v>126</v>
      </c>
      <c r="BJ105" s="171">
        <v>0.29930555555555555</v>
      </c>
      <c r="BK105" s="166">
        <v>4.5</v>
      </c>
      <c r="BL105" s="188">
        <v>4.5</v>
      </c>
      <c r="BM105" s="190"/>
      <c r="BN105" s="193"/>
      <c r="BO105" s="194">
        <v>1</v>
      </c>
      <c r="BP105" s="206">
        <v>46</v>
      </c>
      <c r="BQ105" s="246">
        <v>4.5</v>
      </c>
      <c r="BR105" s="187">
        <f t="shared" si="166"/>
        <v>0</v>
      </c>
      <c r="BS105" s="189">
        <f t="shared" si="167"/>
        <v>0</v>
      </c>
      <c r="BT105" s="192">
        <f t="shared" si="168"/>
        <v>0</v>
      </c>
      <c r="BU105" s="168"/>
      <c r="BV105" s="213" t="str">
        <f t="shared" ref="BV105" si="312">IF(BW105="","",C105)</f>
        <v/>
      </c>
      <c r="BW105" s="180"/>
      <c r="BX105" s="181"/>
      <c r="BY105" s="165" t="str">
        <f t="shared" ref="BY105" si="313">IF(BZ105&gt;0,BZ105,IF(CA105&gt;0,CA105,IF(CB105&gt;0,CB105,"")))</f>
        <v/>
      </c>
      <c r="BZ105" s="188" t="str">
        <f>IF(ISNUMBER(BV105)=FALSE,"",SUM(CC105:CC$116))</f>
        <v/>
      </c>
      <c r="CA105" s="190"/>
      <c r="CB105" s="193"/>
      <c r="CC105" s="194" t="str">
        <f t="shared" ref="CC105" si="314">IF(ISNUMBER(BV105)=FALSE,"",1)</f>
        <v/>
      </c>
      <c r="CD105" s="205" t="str">
        <f t="shared" ref="CD87:CD118" si="315">IF(ISNUMBER(BV105)=FALSE,"",SUMIF($E$87:$E$164,BW105,$D$87:$D$164))</f>
        <v/>
      </c>
      <c r="CE105" s="207" t="str">
        <f t="shared" ref="CE87:CE118" si="316">IF(ISNUMBER(BV105)=FALSE,"",IF(SUMIF($E$87:$E$164,BW105,$I$87:$I$164)&gt;0,SUMIF($E$87:$E$164,BW105,$I$87:$I$164),IF(SUMIF($E$87:$E$164,BW105,$J$87:$J$164)&gt;0,SUMIF($E$87:$E$164,BW105,$J$87:$J$164),IF(SUMIF($E$87:$E$164,BW105,$K$87:$K$164)&gt;0,SUMIF($E$87:$E$164,BW105,$K$87:$K$164),SUMIF($E$87:$E$164,BW105,$L$87:$L$164)))))</f>
        <v/>
      </c>
      <c r="CF105" s="187">
        <f t="shared" si="169"/>
        <v>0</v>
      </c>
      <c r="CG105" s="189">
        <f t="shared" si="170"/>
        <v>0</v>
      </c>
      <c r="CH105" s="192">
        <f t="shared" si="171"/>
        <v>0</v>
      </c>
      <c r="CI105" s="168"/>
      <c r="CJ105" s="214" t="str">
        <f t="shared" ref="CJ105" si="317">IF(CK105="","",C105)</f>
        <v/>
      </c>
      <c r="CK105" s="184"/>
      <c r="CL105" s="171"/>
      <c r="CM105" s="166" t="str">
        <f t="shared" ref="CM105" si="318">IF(CN105&gt;0,CN105,IF(CO105&gt;0,CO105,IF(CP105&gt;0,CP105,"")))</f>
        <v/>
      </c>
      <c r="CN105" s="188" t="str">
        <f>IF(ISNUMBER(CJ105)=FALSE,"",SUM(CQ105:CQ$116))</f>
        <v/>
      </c>
      <c r="CO105" s="190"/>
      <c r="CP105" s="193"/>
      <c r="CQ105" s="194" t="str">
        <f t="shared" ref="CQ105" si="319">IF(ISNUMBER(CJ105)=FALSE,"",1)</f>
        <v/>
      </c>
      <c r="CR105" s="206" t="str">
        <f t="shared" si="173"/>
        <v/>
      </c>
      <c r="CS105" s="208" t="str">
        <f t="shared" si="174"/>
        <v/>
      </c>
      <c r="CT105" s="187">
        <f t="shared" si="175"/>
        <v>0</v>
      </c>
      <c r="CU105" s="189">
        <f t="shared" si="176"/>
        <v>0</v>
      </c>
      <c r="CV105" s="192">
        <f t="shared" si="177"/>
        <v>0</v>
      </c>
      <c r="CW105" s="168"/>
      <c r="CX105" s="159"/>
    </row>
    <row r="106" spans="1:102" s="167" customFormat="1" ht="15" customHeight="1">
      <c r="A106" s="169"/>
      <c r="B106" s="253"/>
      <c r="C106" s="222">
        <v>20</v>
      </c>
      <c r="D106" s="223">
        <f>IF(E106="","",C106)</f>
        <v>20</v>
      </c>
      <c r="E106" s="224" t="s">
        <v>123</v>
      </c>
      <c r="F106" s="222"/>
      <c r="G106" s="222">
        <f>SUMIF($O$87:$O$165,E106,$V$87:$V$165)+SUMIF($AD$87:$AD$165,E106,$AL$87:$AL$165)+SUMIF($AT$87:$AT$165,E106,$BA$87:$BA$165)+SUMIF($BI$87:$BI$165,E106,$BO$87:$BO$165)+SUMIF($BW$87:$BW$165,E106,$CC$87:$CC$165)+SUMIF($CK$87:$CK$165,E106,$CQ$87:$CQ$165)</f>
        <v>1</v>
      </c>
      <c r="H106" s="222"/>
      <c r="I106" s="222">
        <f>SUMIF($O$87:$O$101,E106,$R$87:$R$101)+SUMIF($AD$87:$AD$101,E106,$AH$87:$AH$101)+SUMIF($AT$87:$AT$101,E106,$AW$87:$AW$101)+SUMIF($BI$87:$BI$101,E106,$BK$87:$BK$101)+SUMIF($BW$87:$BW$101,E106,$BY$87:$BY$101)+SUMIF($CK$87:$CK$101,E106,$CM$87:$CM$101)</f>
        <v>10</v>
      </c>
      <c r="J106" s="225">
        <f>SUMIF($O$87:$O$165,E106,$S$87:$S$165)+SUMIF($AD$87:$AD$165,E106,$AI$87:$AI$165)+SUMIF($AT$87:$AT$165,E106,$AX$87:$AX$165)+SUMIF($BI$87:$BI$165,E106,$BL$87:$BL$165)+SUMIF($BW$87:$BW$165,E106,$BZ$87:$BZ$165)+SUMIF($CK$87:$CK$165,E106,$CN$87:$CN$165)</f>
        <v>0</v>
      </c>
      <c r="K106" s="226">
        <f>SUMIF($O$87:$O$165,E106,$T$87:$T$165)+SUMIF($AD$87:$AD$165,E106,$AJ$87:$AJ$165)+SUMIF($AT$87:$AT$165,E106,$AY$87:$AY$165)+SUMIF($BI$87:$BI$165,E106,$BM$87:$BM$165)+SUMIF($BW$87:$BW$165,E106,$CA$87:$CA$165)+SUMIF($CK$87:$CK$165,E106,$CO$87:$CO$165)</f>
        <v>0</v>
      </c>
      <c r="L106" s="227">
        <f>SUMIF($O$87:$O$165,E106,$U$87:$U$165)+SUMIF($AD$87:$AD$165,E106,$AK$87:$AK$165)+SUMIF($AT$87:$AT$165,E106,$AZ$87:$AZ$165)+SUMIF($BI$87:$BI$165,E106,$BN$87:$BN$165)+SUMIF($BW$87:$BW$165,E106,$CB$87:$CB$165)+SUMIF($CK$87:$CK$165,E106,$CP$87:$CP$165)</f>
        <v>0</v>
      </c>
      <c r="M106" s="177"/>
      <c r="N106" s="210" t="str">
        <f t="shared" ref="N106" si="320">IF(O106="","",C106)</f>
        <v/>
      </c>
      <c r="O106" s="180"/>
      <c r="P106" s="231"/>
      <c r="Q106" s="181"/>
      <c r="R106" s="165" t="str">
        <f t="shared" si="283"/>
        <v/>
      </c>
      <c r="S106" s="188" t="str">
        <f>IF(ISNUMBER(N106)=FALSE,"",SUM(V106:$V$116))</f>
        <v/>
      </c>
      <c r="T106" s="190"/>
      <c r="U106" s="193"/>
      <c r="V106" s="194" t="str">
        <f t="shared" ref="V106" si="321">IF(ISNUMBER(N106)=FALSE,"",1)</f>
        <v/>
      </c>
      <c r="W106" s="205" t="str">
        <f t="shared" si="285"/>
        <v/>
      </c>
      <c r="X106" s="207" t="str">
        <f t="shared" si="286"/>
        <v/>
      </c>
      <c r="Y106" s="187">
        <f t="shared" si="151"/>
        <v>0</v>
      </c>
      <c r="Z106" s="189">
        <f t="shared" si="152"/>
        <v>0</v>
      </c>
      <c r="AA106" s="192">
        <f t="shared" si="153"/>
        <v>0</v>
      </c>
      <c r="AB106" s="168"/>
      <c r="AC106" s="212">
        <f t="shared" ref="AC106" si="322">IF(AD106="","",C106)</f>
        <v>20</v>
      </c>
      <c r="AD106" s="164" t="s">
        <v>44</v>
      </c>
      <c r="AE106" s="237">
        <v>0.29589120370370375</v>
      </c>
      <c r="AF106" s="237">
        <v>0.27341435185185181</v>
      </c>
      <c r="AG106" s="237">
        <v>0.56930555555555551</v>
      </c>
      <c r="AH106" s="166">
        <v>1</v>
      </c>
      <c r="AI106" s="188">
        <v>1</v>
      </c>
      <c r="AJ106" s="190"/>
      <c r="AK106" s="193"/>
      <c r="AL106" s="194">
        <v>1</v>
      </c>
      <c r="AM106" s="206">
        <v>23</v>
      </c>
      <c r="AN106" s="208">
        <v>1</v>
      </c>
      <c r="AO106" s="187">
        <f t="shared" si="155"/>
        <v>0</v>
      </c>
      <c r="AP106" s="189">
        <f t="shared" si="156"/>
        <v>0</v>
      </c>
      <c r="AQ106" s="192">
        <f t="shared" si="157"/>
        <v>0</v>
      </c>
      <c r="AR106" s="168"/>
      <c r="AS106" s="213">
        <f t="shared" ref="AS106" si="323">IF(AT106="","",C106)</f>
        <v>20</v>
      </c>
      <c r="AT106" s="180" t="s">
        <v>27</v>
      </c>
      <c r="AU106" s="180">
        <v>371</v>
      </c>
      <c r="AV106" s="181">
        <v>1.3055555555555556</v>
      </c>
      <c r="AW106" s="165">
        <f t="shared" ref="AW106" si="324">IF(AX106&gt;0,AX106,IF(AY106&gt;0,AY106,IF(AZ106&gt;0,AZ106,"")))</f>
        <v>11</v>
      </c>
      <c r="AX106" s="188">
        <v>11</v>
      </c>
      <c r="AY106" s="190"/>
      <c r="AZ106" s="193"/>
      <c r="BA106" s="194">
        <f t="shared" ref="BA106" si="325">IF(ISNUMBER(AS106)=FALSE,"",1)</f>
        <v>1</v>
      </c>
      <c r="BB106" s="205">
        <f>IF(ISNUMBER(AS106)=FALSE,"",SUMIF($E$87:$E$164,AT106,$D$87:$D$164))</f>
        <v>9</v>
      </c>
      <c r="BC106" s="207">
        <f>IF(ISNUMBER(AS106)=FALSE,"",IF(SUMIF($E$87:$E$164,AT106,$I$87:$I$164)&gt;0,SUMIF($E$87:$E$164,AT106,$I$87:$I$164),IF(SUMIF($E$87:$E$164,AT106,$J$87:$J$164)&gt;0,SUMIF($E$87:$E$164,AT106,$J$87:$J$164),IF(SUMIF($E$87:$E$164,AT106,$K$87:$K$164)&gt;0,SUMIF($E$87:$E$164,AT106,$K$87:$K$164),SUMIF($E$87:$E$164,AT106,$L$87:$L$164)))))</f>
        <v>22</v>
      </c>
      <c r="BD106" s="187">
        <f t="shared" si="160"/>
        <v>13</v>
      </c>
      <c r="BE106" s="189">
        <f t="shared" si="161"/>
        <v>0</v>
      </c>
      <c r="BF106" s="192">
        <f t="shared" si="162"/>
        <v>0</v>
      </c>
      <c r="BG106" s="168"/>
      <c r="BH106" s="212">
        <v>20</v>
      </c>
      <c r="BI106" s="184" t="s">
        <v>127</v>
      </c>
      <c r="BJ106" s="171">
        <v>0.34791666666666665</v>
      </c>
      <c r="BK106" s="166">
        <f t="shared" ref="BK106" si="326">IF(BL106&gt;0,BL106,IF(BM106&gt;0,BM106,IF(BN106&gt;0,BN106,"")))</f>
        <v>3</v>
      </c>
      <c r="BL106" s="188">
        <f>IF(ISNUMBER(BH106)=FALSE,"",SUM(BO106:BO$116))</f>
        <v>3</v>
      </c>
      <c r="BM106" s="190"/>
      <c r="BN106" s="193"/>
      <c r="BO106" s="194">
        <f t="shared" ref="BO106" si="327">IF(ISNUMBER(BH106)=FALSE,"",1)</f>
        <v>1</v>
      </c>
      <c r="BP106" s="206">
        <f>IF(ISNUMBER(BH106)=FALSE,"",SUMIF($E$87:$E$164,BI106,$D$87:$D$164))</f>
        <v>53</v>
      </c>
      <c r="BQ106" s="208">
        <f>IF(ISNUMBER(BH106)=FALSE,"",IF(SUMIF($E$87:$E$164,BI106,$I$87:$I$164)&gt;0,SUMIF($E$87:$E$164,BI106,$I$87:$I$164),IF(SUMIF($E$87:$E$164,BI106,$J$87:$J$164)&gt;0,SUMIF($E$87:$E$164,BI106,$J$87:$J$164),IF(SUMIF($E$87:$E$164,BI106,$K$87:$K$164)&gt;0,SUMIF($E$87:$E$164,BI106,$K$87:$K$164),SUMIF($E$87:$E$164,BI106,$L$87:$L$164)))))</f>
        <v>3</v>
      </c>
      <c r="BR106" s="187">
        <f t="shared" si="166"/>
        <v>0</v>
      </c>
      <c r="BS106" s="189">
        <f t="shared" si="167"/>
        <v>0</v>
      </c>
      <c r="BT106" s="192">
        <f t="shared" si="168"/>
        <v>0</v>
      </c>
      <c r="BU106" s="168"/>
      <c r="BV106" s="213" t="str">
        <f t="shared" ref="BV106" si="328">IF(BW106="","",C106)</f>
        <v/>
      </c>
      <c r="BW106" s="180"/>
      <c r="BX106" s="181"/>
      <c r="BY106" s="165" t="str">
        <f t="shared" ref="BY106" si="329">IF(BZ106&gt;0,BZ106,IF(CA106&gt;0,CA106,IF(CB106&gt;0,CB106,"")))</f>
        <v/>
      </c>
      <c r="BZ106" s="188" t="str">
        <f>IF(ISNUMBER(BV106)=FALSE,"",SUM(CC106:CC$116))</f>
        <v/>
      </c>
      <c r="CA106" s="190"/>
      <c r="CB106" s="193"/>
      <c r="CC106" s="194" t="str">
        <f t="shared" ref="CC106" si="330">IF(ISNUMBER(BV106)=FALSE,"",1)</f>
        <v/>
      </c>
      <c r="CD106" s="205" t="str">
        <f t="shared" si="315"/>
        <v/>
      </c>
      <c r="CE106" s="207" t="str">
        <f t="shared" si="316"/>
        <v/>
      </c>
      <c r="CF106" s="187">
        <f t="shared" si="169"/>
        <v>0</v>
      </c>
      <c r="CG106" s="189">
        <f t="shared" si="170"/>
        <v>0</v>
      </c>
      <c r="CH106" s="192">
        <f t="shared" si="171"/>
        <v>0</v>
      </c>
      <c r="CI106" s="168"/>
      <c r="CJ106" s="214" t="str">
        <f t="shared" ref="CJ106" si="331">IF(CK106="","",C106)</f>
        <v/>
      </c>
      <c r="CK106" s="184"/>
      <c r="CL106" s="171"/>
      <c r="CM106" s="166" t="str">
        <f t="shared" ref="CM106" si="332">IF(CN106&gt;0,CN106,IF(CO106&gt;0,CO106,IF(CP106&gt;0,CP106,"")))</f>
        <v/>
      </c>
      <c r="CN106" s="188" t="str">
        <f>IF(ISNUMBER(CJ106)=FALSE,"",SUM(CQ106:CQ$116))</f>
        <v/>
      </c>
      <c r="CO106" s="190"/>
      <c r="CP106" s="193"/>
      <c r="CQ106" s="194" t="str">
        <f t="shared" ref="CQ106" si="333">IF(ISNUMBER(CJ106)=FALSE,"",1)</f>
        <v/>
      </c>
      <c r="CR106" s="206" t="str">
        <f t="shared" si="173"/>
        <v/>
      </c>
      <c r="CS106" s="208" t="str">
        <f t="shared" si="174"/>
        <v/>
      </c>
      <c r="CT106" s="187">
        <f t="shared" si="175"/>
        <v>0</v>
      </c>
      <c r="CU106" s="189">
        <f t="shared" si="176"/>
        <v>0</v>
      </c>
      <c r="CV106" s="192">
        <f t="shared" si="177"/>
        <v>0</v>
      </c>
      <c r="CW106" s="168"/>
      <c r="CX106" s="159"/>
    </row>
    <row r="107" spans="1:102" s="167" customFormat="1" ht="15" customHeight="1">
      <c r="A107" s="169"/>
      <c r="B107" s="253"/>
      <c r="C107" s="222">
        <v>21</v>
      </c>
      <c r="D107" s="223">
        <f>IF(E107="","",C107)</f>
        <v>21</v>
      </c>
      <c r="E107" s="224" t="s">
        <v>28</v>
      </c>
      <c r="F107" s="222">
        <v>1972</v>
      </c>
      <c r="G107" s="222">
        <f>SUMIF($O$87:$O$165,E107,$V$87:$V$165)+SUMIF($AD$87:$AD$165,E107,$AL$87:$AL$165)+SUMIF($AT$87:$AT$165,E107,$BA$87:$BA$165)+SUMIF($BI$87:$BI$165,E107,$BO$87:$BO$165)+SUMIF($BW$87:$BW$165,E107,$CC$87:$CC$165)+SUMIF($CK$87:$CK$165,E107,$CQ$87:$CQ$165)</f>
        <v>4</v>
      </c>
      <c r="H107" s="222"/>
      <c r="I107" s="222">
        <f>SUMIF($O$87:$O$101,E107,$R$87:$R$101)+SUMIF($AD$87:$AD$101,E107,$AH$87:$AH$101)+SUMIF($AT$87:$AT$101,E107,$AW$87:$AW$101)+SUMIF($BI$87:$BI$101,E107,$BK$87:$BK$101)+SUMIF($BW$87:$BW$101,E107,$BY$87:$BY$101)+SUMIF($CK$87:$CK$101,E107,$CM$87:$CM$101)</f>
        <v>9.5</v>
      </c>
      <c r="J107" s="225">
        <f>SUMIF($O$87:$O$165,E107,$S$87:$S$165)+SUMIF($AD$87:$AD$165,E107,$AI$87:$AI$165)+SUMIF($AT$87:$AT$165,E107,$AX$87:$AX$165)+SUMIF($BI$87:$BI$165,E107,$BL$87:$BL$165)+SUMIF($BW$87:$BW$165,E107,$BZ$87:$BZ$165)+SUMIF($CK$87:$CK$165,E107,$CN$87:$CN$165)</f>
        <v>4</v>
      </c>
      <c r="K107" s="226">
        <f>SUMIF($O$87:$O$165,E107,$T$87:$T$165)+SUMIF($AD$87:$AD$165,E107,$AJ$87:$AJ$165)+SUMIF($AT$87:$AT$165,E107,$AY$87:$AY$165)+SUMIF($BI$87:$BI$165,E107,$BM$87:$BM$165)+SUMIF($BW$87:$BW$165,E107,$CA$87:$CA$165)+SUMIF($CK$87:$CK$165,E107,$CO$87:$CO$165)</f>
        <v>0</v>
      </c>
      <c r="L107" s="227">
        <f>SUMIF($O$87:$O$165,E107,$U$87:$U$165)+SUMIF($AD$87:$AD$165,E107,$AK$87:$AK$165)+SUMIF($AT$87:$AT$165,E107,$AZ$87:$AZ$165)+SUMIF($BI$87:$BI$165,E107,$BN$87:$BN$165)+SUMIF($BW$87:$BW$165,E107,$CB$87:$CB$165)+SUMIF($CK$87:$CK$165,E107,$CP$87:$CP$165)</f>
        <v>0</v>
      </c>
      <c r="M107" s="177"/>
      <c r="N107" s="210" t="str">
        <f t="shared" ref="N107" si="334">IF(O107="","",C107)</f>
        <v/>
      </c>
      <c r="O107" s="180"/>
      <c r="P107" s="231"/>
      <c r="Q107" s="181"/>
      <c r="R107" s="165" t="str">
        <f t="shared" ref="R107:R116" si="335">IF(S107&gt;0,S107,IF(T107&gt;0,T107,IF(U107&gt;0,U107,"")))</f>
        <v/>
      </c>
      <c r="S107" s="188" t="str">
        <f>IF(ISNUMBER(N107)=FALSE,"",SUM(V107:$V$116))</f>
        <v/>
      </c>
      <c r="T107" s="190"/>
      <c r="U107" s="193"/>
      <c r="V107" s="194" t="str">
        <f t="shared" ref="V107" si="336">IF(ISNUMBER(N107)=FALSE,"",1)</f>
        <v/>
      </c>
      <c r="W107" s="205" t="str">
        <f t="shared" si="285"/>
        <v/>
      </c>
      <c r="X107" s="207" t="str">
        <f t="shared" si="286"/>
        <v/>
      </c>
      <c r="Y107" s="187">
        <f t="shared" si="151"/>
        <v>0</v>
      </c>
      <c r="Z107" s="189">
        <f t="shared" si="152"/>
        <v>0</v>
      </c>
      <c r="AA107" s="192">
        <f t="shared" si="153"/>
        <v>0</v>
      </c>
      <c r="AB107" s="168"/>
      <c r="AC107" s="212">
        <f t="shared" ref="AC107" si="337">IF(AD107="","",C107)</f>
        <v>21</v>
      </c>
      <c r="AD107" s="164" t="s">
        <v>42</v>
      </c>
      <c r="AE107" s="237">
        <v>0.27442129629629636</v>
      </c>
      <c r="AF107" s="237" t="s">
        <v>49</v>
      </c>
      <c r="AG107" s="237" t="s">
        <v>50</v>
      </c>
      <c r="AH107" s="166" t="str">
        <f t="shared" ref="AH107" si="338">IF(AI107&gt;0,AI107,IF(AJ107&gt;0,AJ107,IF(AK107&gt;0,AK107,"")))</f>
        <v/>
      </c>
      <c r="AI107" s="188">
        <f>IF(ISNUMBER(AC107)=FALSE,"",SUM(AL107:AL$116))</f>
        <v>0</v>
      </c>
      <c r="AJ107" s="190"/>
      <c r="AK107" s="193"/>
      <c r="AL107" s="194"/>
      <c r="AM107" s="206"/>
      <c r="AN107" s="208"/>
      <c r="AO107" s="187">
        <f t="shared" si="155"/>
        <v>0</v>
      </c>
      <c r="AP107" s="189">
        <f t="shared" si="156"/>
        <v>0</v>
      </c>
      <c r="AQ107" s="192">
        <f t="shared" si="157"/>
        <v>0</v>
      </c>
      <c r="AR107" s="168"/>
      <c r="AS107" s="213">
        <f t="shared" ref="AS107" si="339">IF(AT107="","",C107)</f>
        <v>21</v>
      </c>
      <c r="AT107" s="180" t="s">
        <v>67</v>
      </c>
      <c r="AU107" s="180">
        <v>360</v>
      </c>
      <c r="AV107" s="181">
        <v>1.3090277777777777</v>
      </c>
      <c r="AW107" s="165">
        <f t="shared" ref="AW107" si="340">IF(AX107&gt;0,AX107,IF(AY107&gt;0,AY107,IF(AZ107&gt;0,AZ107,"")))</f>
        <v>10</v>
      </c>
      <c r="AX107" s="188">
        <v>10</v>
      </c>
      <c r="AY107" s="190"/>
      <c r="AZ107" s="193"/>
      <c r="BA107" s="194">
        <f t="shared" ref="BA107" si="341">IF(ISNUMBER(AS107)=FALSE,"",1)</f>
        <v>1</v>
      </c>
      <c r="BB107" s="205">
        <f>IF(ISNUMBER(AS107)=FALSE,"",SUMIF($E$87:$E$164,AT107,$D$87:$D$164))</f>
        <v>45</v>
      </c>
      <c r="BC107" s="243">
        <f>IF(ISNUMBER(AS107)=FALSE,"",IF(SUMIF($E$87:$E$164,AT107,$I$87:$I$164)&gt;0,SUMIF($E$87:$E$164,AT107,$I$87:$I$164),IF(SUMIF($E$87:$E$164,AT107,$J$87:$J$164)&gt;0,SUMIF($E$87:$E$164,AT107,$J$87:$J$164),IF(SUMIF($E$87:$E$164,AT107,$K$87:$K$164)&gt;0,SUMIF($E$87:$E$164,AT107,$K$87:$K$164),SUMIF($E$87:$E$164,AT107,$L$87:$L$164)))))</f>
        <v>10</v>
      </c>
      <c r="BD107" s="187">
        <f t="shared" si="160"/>
        <v>0</v>
      </c>
      <c r="BE107" s="189">
        <f t="shared" si="161"/>
        <v>0</v>
      </c>
      <c r="BF107" s="192">
        <f t="shared" si="162"/>
        <v>0</v>
      </c>
      <c r="BG107" s="168"/>
      <c r="BH107" s="212">
        <v>21</v>
      </c>
      <c r="BI107" s="184" t="s">
        <v>117</v>
      </c>
      <c r="BJ107" s="171">
        <v>0.4055555555555555</v>
      </c>
      <c r="BK107" s="166">
        <f t="shared" ref="BK107" si="342">IF(BL107&gt;0,BL107,IF(BM107&gt;0,BM107,IF(BN107&gt;0,BN107,"")))</f>
        <v>2</v>
      </c>
      <c r="BL107" s="188">
        <f>IF(ISNUMBER(BH107)=FALSE,"",SUM(BO107:BO$116))</f>
        <v>2</v>
      </c>
      <c r="BM107" s="190"/>
      <c r="BN107" s="193"/>
      <c r="BO107" s="194">
        <f t="shared" ref="BO107" si="343">IF(ISNUMBER(BH107)=FALSE,"",1)</f>
        <v>1</v>
      </c>
      <c r="BP107" s="206">
        <f>IF(ISNUMBER(BH107)=FALSE,"",SUMIF($E$87:$E$164,BI107,$D$87:$D$164))</f>
        <v>57</v>
      </c>
      <c r="BQ107" s="208">
        <f>IF(ISNUMBER(BH107)=FALSE,"",IF(SUMIF($E$87:$E$164,BI107,$I$87:$I$164)&gt;0,SUMIF($E$87:$E$164,BI107,$I$87:$I$164),IF(SUMIF($E$87:$E$164,BI107,$J$87:$J$164)&gt;0,SUMIF($E$87:$E$164,BI107,$J$87:$J$164),IF(SUMIF($E$87:$E$164,BI107,$K$87:$K$164)&gt;0,SUMIF($E$87:$E$164,BI107,$K$87:$K$164),SUMIF($E$87:$E$164,BI107,$L$87:$L$164)))))</f>
        <v>2</v>
      </c>
      <c r="BR107" s="187">
        <f t="shared" si="166"/>
        <v>0</v>
      </c>
      <c r="BS107" s="189">
        <f t="shared" si="167"/>
        <v>0</v>
      </c>
      <c r="BT107" s="192">
        <f t="shared" si="168"/>
        <v>0</v>
      </c>
      <c r="BU107" s="168"/>
      <c r="BV107" s="213" t="str">
        <f t="shared" ref="BV107" si="344">IF(BW107="","",C107)</f>
        <v/>
      </c>
      <c r="BW107" s="180"/>
      <c r="BX107" s="181"/>
      <c r="BY107" s="165" t="str">
        <f t="shared" ref="BY107" si="345">IF(BZ107&gt;0,BZ107,IF(CA107&gt;0,CA107,IF(CB107&gt;0,CB107,"")))</f>
        <v/>
      </c>
      <c r="BZ107" s="188" t="str">
        <f>IF(ISNUMBER(BV107)=FALSE,"",SUM(CC107:CC$116))</f>
        <v/>
      </c>
      <c r="CA107" s="190"/>
      <c r="CB107" s="193"/>
      <c r="CC107" s="194" t="str">
        <f t="shared" ref="CC107" si="346">IF(ISNUMBER(BV107)=FALSE,"",1)</f>
        <v/>
      </c>
      <c r="CD107" s="205" t="str">
        <f t="shared" si="315"/>
        <v/>
      </c>
      <c r="CE107" s="207" t="str">
        <f t="shared" si="316"/>
        <v/>
      </c>
      <c r="CF107" s="187">
        <f t="shared" si="169"/>
        <v>0</v>
      </c>
      <c r="CG107" s="189">
        <f t="shared" si="170"/>
        <v>0</v>
      </c>
      <c r="CH107" s="192">
        <f t="shared" si="171"/>
        <v>0</v>
      </c>
      <c r="CI107" s="168"/>
      <c r="CJ107" s="214" t="str">
        <f t="shared" ref="CJ107" si="347">IF(CK107="","",C107)</f>
        <v/>
      </c>
      <c r="CK107" s="184"/>
      <c r="CL107" s="171"/>
      <c r="CM107" s="166" t="str">
        <f t="shared" ref="CM107" si="348">IF(CN107&gt;0,CN107,IF(CO107&gt;0,CO107,IF(CP107&gt;0,CP107,"")))</f>
        <v/>
      </c>
      <c r="CN107" s="188" t="str">
        <f>IF(ISNUMBER(CJ107)=FALSE,"",SUM(CQ107:CQ$116))</f>
        <v/>
      </c>
      <c r="CO107" s="190"/>
      <c r="CP107" s="193"/>
      <c r="CQ107" s="194" t="str">
        <f t="shared" ref="CQ107" si="349">IF(ISNUMBER(CJ107)=FALSE,"",1)</f>
        <v/>
      </c>
      <c r="CR107" s="206" t="str">
        <f t="shared" si="173"/>
        <v/>
      </c>
      <c r="CS107" s="208" t="str">
        <f t="shared" si="174"/>
        <v/>
      </c>
      <c r="CT107" s="187">
        <f t="shared" si="175"/>
        <v>0</v>
      </c>
      <c r="CU107" s="189">
        <f t="shared" si="176"/>
        <v>0</v>
      </c>
      <c r="CV107" s="192">
        <f t="shared" si="177"/>
        <v>0</v>
      </c>
      <c r="CW107" s="168"/>
      <c r="CX107" s="159"/>
    </row>
    <row r="108" spans="1:102" s="167" customFormat="1" ht="15" customHeight="1">
      <c r="A108" s="169"/>
      <c r="B108" s="253"/>
      <c r="C108" s="222">
        <v>22</v>
      </c>
      <c r="D108" s="223">
        <f>IF(E108="","",C108)</f>
        <v>22</v>
      </c>
      <c r="E108" s="224" t="s">
        <v>79</v>
      </c>
      <c r="F108" s="222">
        <v>1978</v>
      </c>
      <c r="G108" s="222">
        <f>SUMIF($O$87:$O$165,E108,$V$87:$V$165)+SUMIF($AD$87:$AD$165,E108,$AL$87:$AL$165)+SUMIF($AT$87:$AT$165,E108,$BA$87:$BA$165)+SUMIF($BI$87:$BI$165,E108,$BO$87:$BO$165)+SUMIF($BW$87:$BW$165,E108,$CC$87:$CC$165)+SUMIF($CK$87:$CK$165,E108,$CQ$87:$CQ$165)</f>
        <v>1</v>
      </c>
      <c r="H108" s="222"/>
      <c r="I108" s="222">
        <f>SUMIF($O$87:$O$101,E108,$R$87:$R$101)+SUMIF($AD$87:$AD$101,E108,$AH$87:$AH$101)+SUMIF($AT$87:$AT$101,E108,$AW$87:$AW$101)+SUMIF($BI$87:$BI$101,E108,$BK$87:$BK$101)+SUMIF($BW$87:$BW$101,E108,$BY$87:$BY$101)+SUMIF($CK$87:$CK$101,E108,$CM$87:$CM$101)</f>
        <v>9</v>
      </c>
      <c r="J108" s="225">
        <f>SUMIF($O$87:$O$165,E108,$S$87:$S$165)+SUMIF($AD$87:$AD$165,E108,$AI$87:$AI$165)+SUMIF($AT$87:$AT$165,E108,$AX$87:$AX$165)+SUMIF($BI$87:$BI$165,E108,$BL$87:$BL$165)+SUMIF($BW$87:$BW$165,E108,$BZ$87:$BZ$165)+SUMIF($CK$87:$CK$165,E108,$CN$87:$CN$165)</f>
        <v>0</v>
      </c>
      <c r="K108" s="226">
        <f>SUMIF($O$87:$O$165,E108,$T$87:$T$165)+SUMIF($AD$87:$AD$165,E108,$AJ$87:$AJ$165)+SUMIF($AT$87:$AT$165,E108,$AY$87:$AY$165)+SUMIF($BI$87:$BI$165,E108,$BM$87:$BM$165)+SUMIF($BW$87:$BW$165,E108,$CA$87:$CA$165)+SUMIF($CK$87:$CK$165,E108,$CO$87:$CO$165)</f>
        <v>0</v>
      </c>
      <c r="L108" s="227">
        <f>SUMIF($O$87:$O$165,E108,$U$87:$U$165)+SUMIF($AD$87:$AD$165,E108,$AK$87:$AK$165)+SUMIF($AT$87:$AT$165,E108,$AZ$87:$AZ$165)+SUMIF($BI$87:$BI$165,E108,$BN$87:$BN$165)+SUMIF($BW$87:$BW$165,E108,$CB$87:$CB$165)+SUMIF($CK$87:$CK$165,E108,$CP$87:$CP$165)</f>
        <v>0</v>
      </c>
      <c r="M108" s="177"/>
      <c r="N108" s="210" t="str">
        <f t="shared" ref="N108" si="350">IF(O108="","",C108)</f>
        <v/>
      </c>
      <c r="O108" s="180"/>
      <c r="P108" s="231"/>
      <c r="Q108" s="181"/>
      <c r="R108" s="165" t="str">
        <f t="shared" si="335"/>
        <v/>
      </c>
      <c r="S108" s="188" t="str">
        <f>IF(ISNUMBER(N108)=FALSE,"",SUM(V108:$V$116))</f>
        <v/>
      </c>
      <c r="T108" s="190"/>
      <c r="U108" s="193"/>
      <c r="V108" s="194" t="str">
        <f t="shared" ref="V108" si="351">IF(ISNUMBER(N108)=FALSE,"",1)</f>
        <v/>
      </c>
      <c r="W108" s="205" t="str">
        <f t="shared" si="285"/>
        <v/>
      </c>
      <c r="X108" s="207" t="str">
        <f t="shared" si="286"/>
        <v/>
      </c>
      <c r="Y108" s="187">
        <f t="shared" si="151"/>
        <v>0</v>
      </c>
      <c r="Z108" s="189">
        <f t="shared" si="152"/>
        <v>0</v>
      </c>
      <c r="AA108" s="192">
        <f t="shared" si="153"/>
        <v>0</v>
      </c>
      <c r="AB108" s="168"/>
      <c r="AC108" s="212">
        <f t="shared" ref="AC108" si="352">IF(AD108="","",C108)</f>
        <v>22</v>
      </c>
      <c r="AD108" s="164" t="s">
        <v>43</v>
      </c>
      <c r="AE108" s="237">
        <v>0.29160879629629627</v>
      </c>
      <c r="AF108" s="237" t="s">
        <v>48</v>
      </c>
      <c r="AG108" s="237" t="s">
        <v>50</v>
      </c>
      <c r="AH108" s="166" t="str">
        <f t="shared" ref="AH108" si="353">IF(AI108&gt;0,AI108,IF(AJ108&gt;0,AJ108,IF(AK108&gt;0,AK108,"")))</f>
        <v/>
      </c>
      <c r="AI108" s="188">
        <f>IF(ISNUMBER(AC108)=FALSE,"",SUM(AL108:AL$116))</f>
        <v>0</v>
      </c>
      <c r="AJ108" s="190"/>
      <c r="AK108" s="193"/>
      <c r="AL108" s="194"/>
      <c r="AM108" s="206"/>
      <c r="AN108" s="208"/>
      <c r="AO108" s="187">
        <f t="shared" si="155"/>
        <v>0</v>
      </c>
      <c r="AP108" s="189">
        <f t="shared" si="156"/>
        <v>0</v>
      </c>
      <c r="AQ108" s="192">
        <f t="shared" si="157"/>
        <v>0</v>
      </c>
      <c r="AR108" s="168"/>
      <c r="AS108" s="213">
        <f t="shared" ref="AS108" si="354">IF(AT108="","",C108)</f>
        <v>22</v>
      </c>
      <c r="AT108" s="180" t="s">
        <v>56</v>
      </c>
      <c r="AU108" s="180">
        <v>362</v>
      </c>
      <c r="AV108" s="181">
        <v>1.3277777777777777</v>
      </c>
      <c r="AW108" s="165">
        <f t="shared" ref="AW108" si="355">IF(AX108&gt;0,AX108,IF(AY108&gt;0,AY108,IF(AZ108&gt;0,AZ108,"")))</f>
        <v>9</v>
      </c>
      <c r="AX108" s="188">
        <v>9</v>
      </c>
      <c r="AY108" s="190"/>
      <c r="AZ108" s="193"/>
      <c r="BA108" s="194">
        <f t="shared" ref="BA108" si="356">IF(ISNUMBER(AS108)=FALSE,"",1)</f>
        <v>1</v>
      </c>
      <c r="BB108" s="205">
        <f>IF(ISNUMBER(AS108)=FALSE,"",SUMIF($E$87:$E$164,AT108,$D$87:$D$164))</f>
        <v>25</v>
      </c>
      <c r="BC108" s="207">
        <f>IF(ISNUMBER(AS108)=FALSE,"",IF(SUMIF($E$87:$E$164,AT108,$I$87:$I$164)&gt;0,SUMIF($E$87:$E$164,AT108,$I$87:$I$164),IF(SUMIF($E$87:$E$164,AT108,$J$87:$J$164)&gt;0,SUMIF($E$87:$E$164,AT108,$J$87:$J$164),IF(SUMIF($E$87:$E$164,AT108,$K$87:$K$164)&gt;0,SUMIF($E$87:$E$164,AT108,$K$87:$K$164),SUMIF($E$87:$E$164,AT108,$L$87:$L$164)))))</f>
        <v>6</v>
      </c>
      <c r="BD108" s="187">
        <f t="shared" si="160"/>
        <v>12</v>
      </c>
      <c r="BE108" s="189">
        <f t="shared" si="161"/>
        <v>0</v>
      </c>
      <c r="BF108" s="192">
        <f t="shared" si="162"/>
        <v>0</v>
      </c>
      <c r="BG108" s="168"/>
      <c r="BH108" s="212">
        <v>22</v>
      </c>
      <c r="BI108" s="184" t="s">
        <v>118</v>
      </c>
      <c r="BJ108" s="171">
        <v>0.4375</v>
      </c>
      <c r="BK108" s="166">
        <f t="shared" ref="BK108" si="357">IF(BL108&gt;0,BL108,IF(BM108&gt;0,BM108,IF(BN108&gt;0,BN108,"")))</f>
        <v>1</v>
      </c>
      <c r="BL108" s="188">
        <f>IF(ISNUMBER(BH108)=FALSE,"",SUM(BO108:BO$116))</f>
        <v>1</v>
      </c>
      <c r="BM108" s="190"/>
      <c r="BN108" s="193"/>
      <c r="BO108" s="194">
        <f t="shared" ref="BO108" si="358">IF(ISNUMBER(BH108)=FALSE,"",1)</f>
        <v>1</v>
      </c>
      <c r="BP108" s="206">
        <f>IF(ISNUMBER(BH108)=FALSE,"",SUMIF($E$87:$E$164,BI108,$D$87:$D$164))</f>
        <v>58</v>
      </c>
      <c r="BQ108" s="208">
        <f>IF(ISNUMBER(BH108)=FALSE,"",IF(SUMIF($E$87:$E$164,BI108,$I$87:$I$164)&gt;0,SUMIF($E$87:$E$164,BI108,$I$87:$I$164),IF(SUMIF($E$87:$E$164,BI108,$J$87:$J$164)&gt;0,SUMIF($E$87:$E$164,BI108,$J$87:$J$164),IF(SUMIF($E$87:$E$164,BI108,$K$87:$K$164)&gt;0,SUMIF($E$87:$E$164,BI108,$K$87:$K$164),SUMIF($E$87:$E$164,BI108,$L$87:$L$164)))))</f>
        <v>1</v>
      </c>
      <c r="BR108" s="187">
        <f t="shared" si="166"/>
        <v>0</v>
      </c>
      <c r="BS108" s="189">
        <f t="shared" si="167"/>
        <v>0</v>
      </c>
      <c r="BT108" s="192">
        <f t="shared" si="168"/>
        <v>0</v>
      </c>
      <c r="BU108" s="168"/>
      <c r="BV108" s="213" t="str">
        <f t="shared" ref="BV108" si="359">IF(BW108="","",C108)</f>
        <v/>
      </c>
      <c r="BW108" s="180"/>
      <c r="BX108" s="181"/>
      <c r="BY108" s="165" t="str">
        <f t="shared" ref="BY108" si="360">IF(BZ108&gt;0,BZ108,IF(CA108&gt;0,CA108,IF(CB108&gt;0,CB108,"")))</f>
        <v/>
      </c>
      <c r="BZ108" s="188" t="str">
        <f>IF(ISNUMBER(BV108)=FALSE,"",SUM(CC108:CC$116))</f>
        <v/>
      </c>
      <c r="CA108" s="190"/>
      <c r="CB108" s="193"/>
      <c r="CC108" s="194" t="str">
        <f t="shared" ref="CC108" si="361">IF(ISNUMBER(BV108)=FALSE,"",1)</f>
        <v/>
      </c>
      <c r="CD108" s="205" t="str">
        <f t="shared" si="315"/>
        <v/>
      </c>
      <c r="CE108" s="207" t="str">
        <f t="shared" si="316"/>
        <v/>
      </c>
      <c r="CF108" s="187">
        <f t="shared" si="169"/>
        <v>0</v>
      </c>
      <c r="CG108" s="189">
        <f t="shared" si="170"/>
        <v>0</v>
      </c>
      <c r="CH108" s="192">
        <f t="shared" si="171"/>
        <v>0</v>
      </c>
      <c r="CI108" s="168"/>
      <c r="CJ108" s="214" t="str">
        <f t="shared" ref="CJ108" si="362">IF(CK108="","",C108)</f>
        <v/>
      </c>
      <c r="CK108" s="184"/>
      <c r="CL108" s="171"/>
      <c r="CM108" s="166" t="str">
        <f t="shared" ref="CM108" si="363">IF(CN108&gt;0,CN108,IF(CO108&gt;0,CO108,IF(CP108&gt;0,CP108,"")))</f>
        <v/>
      </c>
      <c r="CN108" s="188" t="str">
        <f>IF(ISNUMBER(CJ108)=FALSE,"",SUM(CQ108:CQ$116))</f>
        <v/>
      </c>
      <c r="CO108" s="190"/>
      <c r="CP108" s="193"/>
      <c r="CQ108" s="194" t="str">
        <f t="shared" ref="CQ108" si="364">IF(ISNUMBER(CJ108)=FALSE,"",1)</f>
        <v/>
      </c>
      <c r="CR108" s="206" t="str">
        <f t="shared" si="173"/>
        <v/>
      </c>
      <c r="CS108" s="208" t="str">
        <f t="shared" si="174"/>
        <v/>
      </c>
      <c r="CT108" s="187">
        <f t="shared" si="175"/>
        <v>0</v>
      </c>
      <c r="CU108" s="189">
        <f t="shared" si="176"/>
        <v>0</v>
      </c>
      <c r="CV108" s="192">
        <f t="shared" si="177"/>
        <v>0</v>
      </c>
      <c r="CW108" s="168"/>
      <c r="CX108" s="159"/>
    </row>
    <row r="109" spans="1:102" s="167" customFormat="1" ht="15" customHeight="1">
      <c r="A109" s="169"/>
      <c r="B109" s="253"/>
      <c r="C109" s="222">
        <v>23</v>
      </c>
      <c r="D109" s="223">
        <f>IF(E109="","",C109)</f>
        <v>23</v>
      </c>
      <c r="E109" s="224" t="s">
        <v>42</v>
      </c>
      <c r="F109" s="222">
        <v>1993</v>
      </c>
      <c r="G109" s="222">
        <f>SUMIF($O$87:$O$165,E109,$V$87:$V$165)+SUMIF($AD$87:$AD$165,E109,$AL$87:$AL$165)+SUMIF($AT$87:$AT$165,E109,$BA$87:$BA$165)+SUMIF($BI$87:$BI$165,E109,$BO$87:$BO$165)+SUMIF($BW$87:$BW$165,E109,$CC$87:$CC$165)+SUMIF($CK$87:$CK$165,E109,$CQ$87:$CQ$165)</f>
        <v>1</v>
      </c>
      <c r="H109" s="222"/>
      <c r="I109" s="222">
        <f>SUMIF($O$87:$O$101,E109,$R$87:$R$101)+SUMIF($AD$87:$AD$101,E109,$AH$87:$AH$101)+SUMIF($AT$87:$AT$101,E109,$AW$87:$AW$101)+SUMIF($BI$87:$BI$101,E109,$BK$87:$BK$101)+SUMIF($BW$87:$BW$101,E109,$BY$87:$BY$101)+SUMIF($CK$87:$CK$101,E109,$CM$87:$CM$101)</f>
        <v>9</v>
      </c>
      <c r="J109" s="225">
        <f>SUMIF($O$87:$O$165,E109,$S$87:$S$165)+SUMIF($AD$87:$AD$165,E109,$AI$87:$AI$165)+SUMIF($AT$87:$AT$165,E109,$AX$87:$AX$165)+SUMIF($BI$87:$BI$165,E109,$BL$87:$BL$165)+SUMIF($BW$87:$BW$165,E109,$BZ$87:$BZ$165)+SUMIF($CK$87:$CK$165,E109,$CN$87:$CN$165)</f>
        <v>0</v>
      </c>
      <c r="K109" s="226">
        <f>SUMIF($O$87:$O$165,E109,$T$87:$T$165)+SUMIF($AD$87:$AD$165,E109,$AJ$87:$AJ$165)+SUMIF($AT$87:$AT$165,E109,$AY$87:$AY$165)+SUMIF($BI$87:$BI$165,E109,$BM$87:$BM$165)+SUMIF($BW$87:$BW$165,E109,$CA$87:$CA$165)+SUMIF($CK$87:$CK$165,E109,$CO$87:$CO$165)</f>
        <v>0</v>
      </c>
      <c r="L109" s="227">
        <f>SUMIF($O$87:$O$165,E109,$U$87:$U$165)+SUMIF($AD$87:$AD$165,E109,$AK$87:$AK$165)+SUMIF($AT$87:$AT$165,E109,$AZ$87:$AZ$165)+SUMIF($BI$87:$BI$165,E109,$BN$87:$BN$165)+SUMIF($BW$87:$BW$165,E109,$CB$87:$CB$165)+SUMIF($CK$87:$CK$165,E109,$CP$87:$CP$165)</f>
        <v>0</v>
      </c>
      <c r="M109" s="177"/>
      <c r="N109" s="210" t="str">
        <f t="shared" ref="N109" si="365">IF(O109="","",C109)</f>
        <v/>
      </c>
      <c r="O109" s="180"/>
      <c r="P109" s="231"/>
      <c r="Q109" s="181"/>
      <c r="R109" s="165" t="str">
        <f t="shared" si="335"/>
        <v/>
      </c>
      <c r="S109" s="188" t="str">
        <f>IF(ISNUMBER(N109)=FALSE,"",SUM(V109:$V$116))</f>
        <v/>
      </c>
      <c r="T109" s="190"/>
      <c r="U109" s="193"/>
      <c r="V109" s="194" t="str">
        <f t="shared" ref="V109" si="366">IF(ISNUMBER(N109)=FALSE,"",1)</f>
        <v/>
      </c>
      <c r="W109" s="205" t="str">
        <f t="shared" si="285"/>
        <v/>
      </c>
      <c r="X109" s="207" t="str">
        <f t="shared" si="286"/>
        <v/>
      </c>
      <c r="Y109" s="187">
        <f t="shared" si="151"/>
        <v>0</v>
      </c>
      <c r="Z109" s="189">
        <f t="shared" si="152"/>
        <v>0</v>
      </c>
      <c r="AA109" s="192">
        <f t="shared" si="153"/>
        <v>0</v>
      </c>
      <c r="AB109" s="168"/>
      <c r="AC109" s="212">
        <f t="shared" ref="AC109" si="367">IF(AD109="","",C109)</f>
        <v>23</v>
      </c>
      <c r="AD109" s="164" t="s">
        <v>45</v>
      </c>
      <c r="AE109" s="237">
        <v>0.34236111111111117</v>
      </c>
      <c r="AF109" s="237" t="s">
        <v>49</v>
      </c>
      <c r="AG109" s="237" t="s">
        <v>50</v>
      </c>
      <c r="AH109" s="166" t="str">
        <f t="shared" ref="AH109" si="368">IF(AI109&gt;0,AI109,IF(AJ109&gt;0,AJ109,IF(AK109&gt;0,AK109,"")))</f>
        <v/>
      </c>
      <c r="AI109" s="188">
        <f>IF(ISNUMBER(AC109)=FALSE,"",SUM(AL109:AL$116))</f>
        <v>0</v>
      </c>
      <c r="AJ109" s="190"/>
      <c r="AK109" s="193"/>
      <c r="AL109" s="194"/>
      <c r="AM109" s="206"/>
      <c r="AN109" s="208"/>
      <c r="AO109" s="187">
        <f t="shared" si="155"/>
        <v>0</v>
      </c>
      <c r="AP109" s="189">
        <f t="shared" si="156"/>
        <v>0</v>
      </c>
      <c r="AQ109" s="192">
        <f t="shared" si="157"/>
        <v>0</v>
      </c>
      <c r="AR109" s="168"/>
      <c r="AS109" s="213">
        <f t="shared" ref="AS109" si="369">IF(AT109="","",C109)</f>
        <v>23</v>
      </c>
      <c r="AT109" s="180" t="s">
        <v>86</v>
      </c>
      <c r="AU109" s="180">
        <v>366</v>
      </c>
      <c r="AV109" s="181">
        <v>1.3409722222222222</v>
      </c>
      <c r="AW109" s="165">
        <f t="shared" ref="AW109:AW112" si="370">IF(AX109&gt;0,AX109,IF(AY109&gt;0,AY109,IF(AZ109&gt;0,AZ109,"")))</f>
        <v>8</v>
      </c>
      <c r="AX109" s="188">
        <v>8</v>
      </c>
      <c r="AY109" s="190"/>
      <c r="AZ109" s="193"/>
      <c r="BA109" s="194">
        <f t="shared" ref="BA109" si="371">IF(ISNUMBER(AS109)=FALSE,"",1)</f>
        <v>1</v>
      </c>
      <c r="BB109" s="205">
        <f>IF(ISNUMBER(AS109)=FALSE,"",SUMIF($E$87:$E$164,AT109,$D$87:$D$164))</f>
        <v>46</v>
      </c>
      <c r="BC109" s="243">
        <f>IF(ISNUMBER(AS109)=FALSE,"",IF(SUMIF($E$87:$E$164,AT109,$I$87:$I$164)&gt;0,SUMIF($E$87:$E$164,AT109,$I$87:$I$164),IF(SUMIF($E$87:$E$164,AT109,$J$87:$J$164)&gt;0,SUMIF($E$87:$E$164,AT109,$J$87:$J$164),IF(SUMIF($E$87:$E$164,AT109,$K$87:$K$164)&gt;0,SUMIF($E$87:$E$164,AT109,$K$87:$K$164),SUMIF($E$87:$E$164,AT109,$L$87:$L$164)))))</f>
        <v>8</v>
      </c>
      <c r="BD109" s="187">
        <f t="shared" si="160"/>
        <v>11</v>
      </c>
      <c r="BE109" s="189">
        <f t="shared" si="161"/>
        <v>0</v>
      </c>
      <c r="BF109" s="192">
        <f t="shared" si="162"/>
        <v>0</v>
      </c>
      <c r="BG109" s="168"/>
      <c r="BH109" s="212" t="s">
        <v>134</v>
      </c>
      <c r="BI109" s="184" t="s">
        <v>119</v>
      </c>
      <c r="BJ109" s="247" t="s">
        <v>48</v>
      </c>
      <c r="BK109" s="166" t="str">
        <f t="shared" ref="BK109" si="372">IF(BL109&gt;0,BL109,IF(BM109&gt;0,BM109,IF(BN109&gt;0,BN109,"")))</f>
        <v/>
      </c>
      <c r="BL109" s="188" t="str">
        <f>IF(ISNUMBER(BH109)=FALSE,"",SUM(BO109:BO$116))</f>
        <v/>
      </c>
      <c r="BM109" s="190"/>
      <c r="BN109" s="193"/>
      <c r="BO109" s="194"/>
      <c r="BP109" s="206" t="str">
        <f>IF(ISNUMBER(BH109)=FALSE,"",SUMIF($E$87:$E$164,BI109,$D$87:$D$164))</f>
        <v/>
      </c>
      <c r="BQ109" s="208" t="str">
        <f>IF(ISNUMBER(BH109)=FALSE,"",IF(SUMIF($E$87:$E$164,BI109,$I$87:$I$164)&gt;0,SUMIF($E$87:$E$164,BI109,$I$87:$I$164),IF(SUMIF($E$87:$E$164,BI109,$J$87:$J$164)&gt;0,SUMIF($E$87:$E$164,BI109,$J$87:$J$164),IF(SUMIF($E$87:$E$164,BI109,$K$87:$K$164)&gt;0,SUMIF($E$87:$E$164,BI109,$K$87:$K$164),SUMIF($E$87:$E$164,BI109,$L$87:$L$164)))))</f>
        <v/>
      </c>
      <c r="BR109" s="187">
        <f t="shared" si="166"/>
        <v>0</v>
      </c>
      <c r="BS109" s="189">
        <f t="shared" si="167"/>
        <v>0</v>
      </c>
      <c r="BT109" s="192">
        <f t="shared" si="168"/>
        <v>0</v>
      </c>
      <c r="BU109" s="168"/>
      <c r="BV109" s="213" t="str">
        <f t="shared" ref="BV109" si="373">IF(BW109="","",C109)</f>
        <v/>
      </c>
      <c r="BW109" s="180"/>
      <c r="BX109" s="181"/>
      <c r="BY109" s="165" t="str">
        <f t="shared" ref="BY109" si="374">IF(BZ109&gt;0,BZ109,IF(CA109&gt;0,CA109,IF(CB109&gt;0,CB109,"")))</f>
        <v/>
      </c>
      <c r="BZ109" s="188" t="str">
        <f>IF(ISNUMBER(BV109)=FALSE,"",SUM(CC109:CC$116))</f>
        <v/>
      </c>
      <c r="CA109" s="190"/>
      <c r="CB109" s="193"/>
      <c r="CC109" s="194" t="str">
        <f t="shared" ref="CC109" si="375">IF(ISNUMBER(BV109)=FALSE,"",1)</f>
        <v/>
      </c>
      <c r="CD109" s="205" t="str">
        <f t="shared" si="315"/>
        <v/>
      </c>
      <c r="CE109" s="207" t="str">
        <f t="shared" si="316"/>
        <v/>
      </c>
      <c r="CF109" s="187">
        <f t="shared" si="169"/>
        <v>0</v>
      </c>
      <c r="CG109" s="189">
        <f t="shared" si="170"/>
        <v>0</v>
      </c>
      <c r="CH109" s="192">
        <f t="shared" si="171"/>
        <v>0</v>
      </c>
      <c r="CI109" s="168"/>
      <c r="CJ109" s="214" t="str">
        <f t="shared" ref="CJ109" si="376">IF(CK109="","",C109)</f>
        <v/>
      </c>
      <c r="CK109" s="184"/>
      <c r="CL109" s="171"/>
      <c r="CM109" s="166" t="str">
        <f t="shared" ref="CM109" si="377">IF(CN109&gt;0,CN109,IF(CO109&gt;0,CO109,IF(CP109&gt;0,CP109,"")))</f>
        <v/>
      </c>
      <c r="CN109" s="188" t="str">
        <f>IF(ISNUMBER(CJ109)=FALSE,"",SUM(CQ109:CQ$116))</f>
        <v/>
      </c>
      <c r="CO109" s="190"/>
      <c r="CP109" s="193"/>
      <c r="CQ109" s="194" t="str">
        <f t="shared" ref="CQ109" si="378">IF(ISNUMBER(CJ109)=FALSE,"",1)</f>
        <v/>
      </c>
      <c r="CR109" s="206" t="str">
        <f t="shared" si="173"/>
        <v/>
      </c>
      <c r="CS109" s="208" t="str">
        <f t="shared" si="174"/>
        <v/>
      </c>
      <c r="CT109" s="187">
        <f t="shared" si="175"/>
        <v>0</v>
      </c>
      <c r="CU109" s="189">
        <f t="shared" si="176"/>
        <v>0</v>
      </c>
      <c r="CV109" s="192">
        <f t="shared" si="177"/>
        <v>0</v>
      </c>
      <c r="CW109" s="168"/>
      <c r="CX109" s="159"/>
    </row>
    <row r="110" spans="1:102" s="167" customFormat="1" ht="15" customHeight="1">
      <c r="A110" s="169"/>
      <c r="B110" s="253"/>
      <c r="C110" s="222">
        <v>24</v>
      </c>
      <c r="D110" s="223">
        <f>IF(E110="","",C110)</f>
        <v>24</v>
      </c>
      <c r="E110" s="224" t="s">
        <v>80</v>
      </c>
      <c r="F110" s="222">
        <v>1982</v>
      </c>
      <c r="G110" s="222">
        <f>SUMIF($O$87:$O$165,E110,$V$87:$V$165)+SUMIF($AD$87:$AD$165,E110,$AL$87:$AL$165)+SUMIF($AT$87:$AT$165,E110,$BA$87:$BA$165)+SUMIF($BI$87:$BI$165,E110,$BO$87:$BO$165)+SUMIF($BW$87:$BW$165,E110,$CC$87:$CC$165)+SUMIF($CK$87:$CK$165,E110,$CQ$87:$CQ$165)</f>
        <v>1</v>
      </c>
      <c r="H110" s="222"/>
      <c r="I110" s="222">
        <f>SUMIF($O$87:$O$101,E110,$R$87:$R$101)+SUMIF($AD$87:$AD$101,E110,$AH$87:$AH$101)+SUMIF($AT$87:$AT$101,E110,$AW$87:$AW$101)+SUMIF($BI$87:$BI$101,E110,$BK$87:$BK$101)+SUMIF($BW$87:$BW$101,E110,$BY$87:$BY$101)+SUMIF($CK$87:$CK$101,E110,$CM$87:$CM$101)</f>
        <v>7</v>
      </c>
      <c r="J110" s="225">
        <f>SUMIF($O$87:$O$165,E110,$S$87:$S$165)+SUMIF($AD$87:$AD$165,E110,$AI$87:$AI$165)+SUMIF($AT$87:$AT$165,E110,$AX$87:$AX$165)+SUMIF($BI$87:$BI$165,E110,$BL$87:$BL$165)+SUMIF($BW$87:$BW$165,E110,$BZ$87:$BZ$165)+SUMIF($CK$87:$CK$165,E110,$CN$87:$CN$165)</f>
        <v>0</v>
      </c>
      <c r="K110" s="226">
        <f>SUMIF($O$87:$O$165,E110,$T$87:$T$165)+SUMIF($AD$87:$AD$165,E110,$AJ$87:$AJ$165)+SUMIF($AT$87:$AT$165,E110,$AY$87:$AY$165)+SUMIF($BI$87:$BI$165,E110,$BM$87:$BM$165)+SUMIF($BW$87:$BW$165,E110,$CA$87:$CA$165)+SUMIF($CK$87:$CK$165,E110,$CO$87:$CO$165)</f>
        <v>0</v>
      </c>
      <c r="L110" s="227">
        <f>SUMIF($O$87:$O$165,E110,$U$87:$U$165)+SUMIF($AD$87:$AD$165,E110,$AK$87:$AK$165)+SUMIF($AT$87:$AT$165,E110,$AZ$87:$AZ$165)+SUMIF($BI$87:$BI$165,E110,$BN$87:$BN$165)+SUMIF($BW$87:$BW$165,E110,$CB$87:$CB$165)+SUMIF($CK$87:$CK$165,E110,$CP$87:$CP$165)</f>
        <v>0</v>
      </c>
      <c r="M110" s="177"/>
      <c r="N110" s="210" t="str">
        <f t="shared" ref="N110" si="379">IF(O110="","",C110)</f>
        <v/>
      </c>
      <c r="O110" s="180"/>
      <c r="P110" s="231"/>
      <c r="Q110" s="181"/>
      <c r="R110" s="165" t="str">
        <f t="shared" si="335"/>
        <v/>
      </c>
      <c r="S110" s="188" t="str">
        <f>IF(ISNUMBER(N110)=FALSE,"",SUM(V110:$V$116))</f>
        <v/>
      </c>
      <c r="T110" s="190"/>
      <c r="U110" s="193"/>
      <c r="V110" s="194" t="str">
        <f t="shared" ref="V110" si="380">IF(ISNUMBER(N110)=FALSE,"",1)</f>
        <v/>
      </c>
      <c r="W110" s="205" t="str">
        <f t="shared" si="285"/>
        <v/>
      </c>
      <c r="X110" s="207" t="str">
        <f t="shared" si="286"/>
        <v/>
      </c>
      <c r="Y110" s="187">
        <f t="shared" si="151"/>
        <v>0</v>
      </c>
      <c r="Z110" s="189">
        <f t="shared" si="152"/>
        <v>0</v>
      </c>
      <c r="AA110" s="192">
        <f t="shared" si="153"/>
        <v>0</v>
      </c>
      <c r="AB110" s="168"/>
      <c r="AC110" s="212">
        <f t="shared" ref="AC110" si="381">IF(AD110="","",C110)</f>
        <v>24</v>
      </c>
      <c r="AD110" s="164" t="s">
        <v>59</v>
      </c>
      <c r="AE110" s="237">
        <v>0.3771990740740741</v>
      </c>
      <c r="AF110" s="237" t="s">
        <v>65</v>
      </c>
      <c r="AG110" s="237"/>
      <c r="AH110" s="166" t="str">
        <f t="shared" ref="AH110" si="382">IF(AI110&gt;0,AI110,IF(AJ110&gt;0,AJ110,IF(AK110&gt;0,AK110,"")))</f>
        <v/>
      </c>
      <c r="AI110" s="188">
        <f>IF(ISNUMBER(AC110)=FALSE,"",SUM(AL110:AL$116))</f>
        <v>0</v>
      </c>
      <c r="AJ110" s="190"/>
      <c r="AK110" s="193"/>
      <c r="AL110" s="194"/>
      <c r="AM110" s="206"/>
      <c r="AN110" s="208"/>
      <c r="AO110" s="187">
        <f t="shared" si="155"/>
        <v>0</v>
      </c>
      <c r="AP110" s="189">
        <f t="shared" si="156"/>
        <v>0</v>
      </c>
      <c r="AQ110" s="192">
        <f t="shared" si="157"/>
        <v>0</v>
      </c>
      <c r="AR110" s="168"/>
      <c r="AS110" s="213" t="s">
        <v>110</v>
      </c>
      <c r="AT110" s="180" t="s">
        <v>87</v>
      </c>
      <c r="AU110" s="180">
        <v>365</v>
      </c>
      <c r="AV110" s="181">
        <v>1.3701388888888888</v>
      </c>
      <c r="AW110" s="165">
        <f t="shared" si="370"/>
        <v>6.5</v>
      </c>
      <c r="AX110" s="188">
        <v>6.5</v>
      </c>
      <c r="AY110" s="190"/>
      <c r="AZ110" s="193"/>
      <c r="BA110" s="194">
        <v>1</v>
      </c>
      <c r="BB110" s="205">
        <v>35</v>
      </c>
      <c r="BC110" s="243">
        <v>6.5</v>
      </c>
      <c r="BD110" s="187">
        <f t="shared" si="160"/>
        <v>10</v>
      </c>
      <c r="BE110" s="189">
        <f t="shared" si="161"/>
        <v>0</v>
      </c>
      <c r="BF110" s="192">
        <f t="shared" si="162"/>
        <v>0</v>
      </c>
      <c r="BG110" s="168"/>
      <c r="BH110" s="212" t="s">
        <v>134</v>
      </c>
      <c r="BI110" s="184" t="s">
        <v>101</v>
      </c>
      <c r="BJ110" s="247" t="s">
        <v>64</v>
      </c>
      <c r="BK110" s="166" t="str">
        <f t="shared" ref="BK110" si="383">IF(BL110&gt;0,BL110,IF(BM110&gt;0,BM110,IF(BN110&gt;0,BN110,"")))</f>
        <v/>
      </c>
      <c r="BL110" s="188" t="str">
        <f>IF(ISNUMBER(BH110)=FALSE,"",SUM(BO110:BO$116))</f>
        <v/>
      </c>
      <c r="BM110" s="190"/>
      <c r="BN110" s="193"/>
      <c r="BO110" s="194"/>
      <c r="BP110" s="206">
        <v>70</v>
      </c>
      <c r="BQ110" s="249">
        <v>4</v>
      </c>
      <c r="BR110" s="187">
        <f t="shared" si="166"/>
        <v>0</v>
      </c>
      <c r="BS110" s="189">
        <f t="shared" si="167"/>
        <v>3</v>
      </c>
      <c r="BT110" s="192">
        <f t="shared" si="168"/>
        <v>0</v>
      </c>
      <c r="BU110" s="168"/>
      <c r="BV110" s="213" t="str">
        <f t="shared" ref="BV110" si="384">IF(BW110="","",C110)</f>
        <v/>
      </c>
      <c r="BW110" s="180"/>
      <c r="BX110" s="181"/>
      <c r="BY110" s="165" t="str">
        <f t="shared" ref="BY110" si="385">IF(BZ110&gt;0,BZ110,IF(CA110&gt;0,CA110,IF(CB110&gt;0,CB110,"")))</f>
        <v/>
      </c>
      <c r="BZ110" s="188" t="str">
        <f>IF(ISNUMBER(BV110)=FALSE,"",SUM(CC110:CC$116))</f>
        <v/>
      </c>
      <c r="CA110" s="190"/>
      <c r="CB110" s="193"/>
      <c r="CC110" s="194" t="str">
        <f t="shared" ref="CC110" si="386">IF(ISNUMBER(BV110)=FALSE,"",1)</f>
        <v/>
      </c>
      <c r="CD110" s="205" t="str">
        <f t="shared" si="315"/>
        <v/>
      </c>
      <c r="CE110" s="207" t="str">
        <f t="shared" si="316"/>
        <v/>
      </c>
      <c r="CF110" s="187">
        <f t="shared" si="169"/>
        <v>0</v>
      </c>
      <c r="CG110" s="189">
        <f t="shared" si="170"/>
        <v>0</v>
      </c>
      <c r="CH110" s="192">
        <f t="shared" si="171"/>
        <v>0</v>
      </c>
      <c r="CI110" s="168"/>
      <c r="CJ110" s="214" t="str">
        <f t="shared" ref="CJ110" si="387">IF(CK110="","",C110)</f>
        <v/>
      </c>
      <c r="CK110" s="184"/>
      <c r="CL110" s="171"/>
      <c r="CM110" s="166" t="str">
        <f t="shared" ref="CM110" si="388">IF(CN110&gt;0,CN110,IF(CO110&gt;0,CO110,IF(CP110&gt;0,CP110,"")))</f>
        <v/>
      </c>
      <c r="CN110" s="188" t="str">
        <f>IF(ISNUMBER(CJ110)=FALSE,"",SUM(CQ110:CQ$116))</f>
        <v/>
      </c>
      <c r="CO110" s="190"/>
      <c r="CP110" s="193"/>
      <c r="CQ110" s="194" t="str">
        <f t="shared" ref="CQ110" si="389">IF(ISNUMBER(CJ110)=FALSE,"",1)</f>
        <v/>
      </c>
      <c r="CR110" s="206" t="str">
        <f t="shared" si="173"/>
        <v/>
      </c>
      <c r="CS110" s="208" t="str">
        <f t="shared" si="174"/>
        <v/>
      </c>
      <c r="CT110" s="187">
        <f t="shared" si="175"/>
        <v>0</v>
      </c>
      <c r="CU110" s="189">
        <f t="shared" si="176"/>
        <v>0</v>
      </c>
      <c r="CV110" s="192">
        <f t="shared" si="177"/>
        <v>0</v>
      </c>
      <c r="CW110" s="168"/>
      <c r="CX110" s="159"/>
    </row>
    <row r="111" spans="1:102" s="167" customFormat="1" ht="15" customHeight="1">
      <c r="A111" s="169"/>
      <c r="B111" s="253"/>
      <c r="C111" s="222">
        <v>25</v>
      </c>
      <c r="D111" s="223">
        <f>IF(E111="","",C111)</f>
        <v>25</v>
      </c>
      <c r="E111" s="224" t="s">
        <v>56</v>
      </c>
      <c r="F111" s="222">
        <v>1989</v>
      </c>
      <c r="G111" s="222">
        <f>SUMIF($O$87:$O$165,E111,$V$87:$V$165)+SUMIF($AD$87:$AD$165,E111,$AL$87:$AL$165)+SUMIF($AT$87:$AT$165,E111,$BA$87:$BA$165)+SUMIF($BI$87:$BI$165,E111,$BO$87:$BO$165)+SUMIF($BW$87:$BW$165,E111,$CC$87:$CC$165)+SUMIF($CK$87:$CK$165,E111,$CQ$87:$CQ$165)</f>
        <v>3</v>
      </c>
      <c r="H111" s="222"/>
      <c r="I111" s="222">
        <f>SUMIF($O$87:$O$101,E111,$R$87:$R$101)+SUMIF($AD$87:$AD$101,E111,$AH$87:$AH$101)+SUMIF($AT$87:$AT$101,E111,$AW$87:$AW$101)+SUMIF($BI$87:$BI$101,E111,$BK$87:$BK$101)+SUMIF($BW$87:$BW$101,E111,$BY$87:$BY$101)+SUMIF($CK$87:$CK$101,E111,$CM$87:$CM$101)</f>
        <v>6</v>
      </c>
      <c r="J111" s="225">
        <f>SUMIF($O$87:$O$165,E111,$S$87:$S$165)+SUMIF($AD$87:$AD$165,E111,$AI$87:$AI$165)+SUMIF($AT$87:$AT$165,E111,$AX$87:$AX$165)+SUMIF($BI$87:$BI$165,E111,$BL$87:$BL$165)+SUMIF($BW$87:$BW$165,E111,$BZ$87:$BZ$165)+SUMIF($CK$87:$CK$165,E111,$CN$87:$CN$165)</f>
        <v>9</v>
      </c>
      <c r="K111" s="226">
        <f>SUMIF($O$87:$O$165,E111,$T$87:$T$165)+SUMIF($AD$87:$AD$165,E111,$AJ$87:$AJ$165)+SUMIF($AT$87:$AT$165,E111,$AY$87:$AY$165)+SUMIF($BI$87:$BI$165,E111,$BM$87:$BM$165)+SUMIF($BW$87:$BW$165,E111,$CA$87:$CA$165)+SUMIF($CK$87:$CK$165,E111,$CO$87:$CO$165)</f>
        <v>0</v>
      </c>
      <c r="L111" s="227">
        <f>SUMIF($O$87:$O$165,E111,$U$87:$U$165)+SUMIF($AD$87:$AD$165,E111,$AK$87:$AK$165)+SUMIF($AT$87:$AT$165,E111,$AZ$87:$AZ$165)+SUMIF($BI$87:$BI$165,E111,$BN$87:$BN$165)+SUMIF($BW$87:$BW$165,E111,$CB$87:$CB$165)+SUMIF($CK$87:$CK$165,E111,$CP$87:$CP$165)</f>
        <v>0</v>
      </c>
      <c r="M111" s="177"/>
      <c r="N111" s="210" t="str">
        <f t="shared" ref="N111" si="390">IF(O111="","",C111)</f>
        <v/>
      </c>
      <c r="O111" s="180"/>
      <c r="P111" s="231"/>
      <c r="Q111" s="181"/>
      <c r="R111" s="165" t="str">
        <f t="shared" si="335"/>
        <v/>
      </c>
      <c r="S111" s="188" t="str">
        <f>IF(ISNUMBER(N111)=FALSE,"",SUM(V111:$V$116))</f>
        <v/>
      </c>
      <c r="T111" s="191"/>
      <c r="U111" s="193"/>
      <c r="V111" s="194" t="str">
        <f t="shared" ref="V111" si="391">IF(ISNUMBER(N111)=FALSE,"",1)</f>
        <v/>
      </c>
      <c r="W111" s="205" t="str">
        <f t="shared" si="285"/>
        <v/>
      </c>
      <c r="X111" s="207" t="str">
        <f t="shared" si="286"/>
        <v/>
      </c>
      <c r="Y111" s="187">
        <f t="shared" si="151"/>
        <v>0</v>
      </c>
      <c r="Z111" s="189">
        <f t="shared" si="152"/>
        <v>0</v>
      </c>
      <c r="AA111" s="192">
        <f t="shared" si="153"/>
        <v>0</v>
      </c>
      <c r="AB111" s="168"/>
      <c r="AC111" s="212">
        <f t="shared" ref="AC111" si="392">IF(AD111="","",C111)</f>
        <v>25</v>
      </c>
      <c r="AD111" s="164" t="s">
        <v>60</v>
      </c>
      <c r="AE111" s="237">
        <v>0.43055555555555552</v>
      </c>
      <c r="AF111" s="237" t="s">
        <v>65</v>
      </c>
      <c r="AG111" s="237"/>
      <c r="AH111" s="166" t="str">
        <f t="shared" ref="AH111" si="393">IF(AI111&gt;0,AI111,IF(AJ111&gt;0,AJ111,IF(AK111&gt;0,AK111,"")))</f>
        <v/>
      </c>
      <c r="AI111" s="188">
        <f>IF(ISNUMBER(AC111)=FALSE,"",SUM(AL111:AL$116))</f>
        <v>0</v>
      </c>
      <c r="AJ111" s="191"/>
      <c r="AK111" s="193"/>
      <c r="AL111" s="194"/>
      <c r="AM111" s="206"/>
      <c r="AN111" s="208"/>
      <c r="AO111" s="187">
        <f t="shared" si="155"/>
        <v>0</v>
      </c>
      <c r="AP111" s="189">
        <f t="shared" si="156"/>
        <v>0</v>
      </c>
      <c r="AQ111" s="192">
        <f t="shared" si="157"/>
        <v>0</v>
      </c>
      <c r="AR111" s="168"/>
      <c r="AS111" s="213" t="s">
        <v>110</v>
      </c>
      <c r="AT111" s="180" t="s">
        <v>46</v>
      </c>
      <c r="AU111" s="180">
        <v>355</v>
      </c>
      <c r="AV111" s="181">
        <v>1.3701388888888888</v>
      </c>
      <c r="AW111" s="165">
        <f t="shared" si="370"/>
        <v>6.5</v>
      </c>
      <c r="AX111" s="188">
        <v>6.5</v>
      </c>
      <c r="AY111" s="191"/>
      <c r="AZ111" s="193"/>
      <c r="BA111" s="194">
        <v>1</v>
      </c>
      <c r="BB111" s="205">
        <v>33</v>
      </c>
      <c r="BC111" s="207">
        <v>2</v>
      </c>
      <c r="BD111" s="187">
        <f t="shared" si="160"/>
        <v>0</v>
      </c>
      <c r="BE111" s="189">
        <f t="shared" si="161"/>
        <v>0</v>
      </c>
      <c r="BF111" s="192">
        <f t="shared" si="162"/>
        <v>0</v>
      </c>
      <c r="BG111" s="168"/>
      <c r="BH111" s="212" t="s">
        <v>135</v>
      </c>
      <c r="BI111" s="184" t="s">
        <v>46</v>
      </c>
      <c r="BJ111" s="247" t="s">
        <v>48</v>
      </c>
      <c r="BK111" s="166" t="str">
        <f t="shared" ref="BK111" si="394">IF(BL111&gt;0,BL111,IF(BM111&gt;0,BM111,IF(BN111&gt;0,BN111,"")))</f>
        <v/>
      </c>
      <c r="BL111" s="188" t="str">
        <f>IF(ISNUMBER(BH111)=FALSE,"",SUM(BO111:BO$116))</f>
        <v/>
      </c>
      <c r="BM111" s="191"/>
      <c r="BN111" s="193"/>
      <c r="BO111" s="194"/>
      <c r="BP111" s="206">
        <v>41</v>
      </c>
      <c r="BQ111" s="246">
        <v>9.5</v>
      </c>
      <c r="BR111" s="187">
        <f t="shared" si="166"/>
        <v>0</v>
      </c>
      <c r="BS111" s="189">
        <f t="shared" si="167"/>
        <v>0</v>
      </c>
      <c r="BT111" s="192">
        <f t="shared" si="168"/>
        <v>0</v>
      </c>
      <c r="BU111" s="168"/>
      <c r="BV111" s="213" t="str">
        <f t="shared" ref="BV111" si="395">IF(BW111="","",C111)</f>
        <v/>
      </c>
      <c r="BW111" s="180"/>
      <c r="BX111" s="181"/>
      <c r="BY111" s="165" t="str">
        <f t="shared" ref="BY111" si="396">IF(BZ111&gt;0,BZ111,IF(CA111&gt;0,CA111,IF(CB111&gt;0,CB111,"")))</f>
        <v/>
      </c>
      <c r="BZ111" s="188" t="str">
        <f>IF(ISNUMBER(BV111)=FALSE,"",SUM(CC111:CC$116))</f>
        <v/>
      </c>
      <c r="CA111" s="191"/>
      <c r="CB111" s="193"/>
      <c r="CC111" s="194" t="str">
        <f t="shared" ref="CC111" si="397">IF(ISNUMBER(BV111)=FALSE,"",1)</f>
        <v/>
      </c>
      <c r="CD111" s="205" t="str">
        <f t="shared" si="315"/>
        <v/>
      </c>
      <c r="CE111" s="207" t="str">
        <f t="shared" si="316"/>
        <v/>
      </c>
      <c r="CF111" s="187">
        <f t="shared" si="169"/>
        <v>0</v>
      </c>
      <c r="CG111" s="189">
        <f t="shared" si="170"/>
        <v>0</v>
      </c>
      <c r="CH111" s="192">
        <f t="shared" si="171"/>
        <v>0</v>
      </c>
      <c r="CI111" s="168"/>
      <c r="CJ111" s="214" t="str">
        <f t="shared" ref="CJ111" si="398">IF(CK111="","",C111)</f>
        <v/>
      </c>
      <c r="CK111" s="184"/>
      <c r="CL111" s="171"/>
      <c r="CM111" s="166" t="str">
        <f t="shared" ref="CM111" si="399">IF(CN111&gt;0,CN111,IF(CO111&gt;0,CO111,IF(CP111&gt;0,CP111,"")))</f>
        <v/>
      </c>
      <c r="CN111" s="188" t="str">
        <f>IF(ISNUMBER(CJ111)=FALSE,"",SUM(CQ111:CQ$116))</f>
        <v/>
      </c>
      <c r="CO111" s="191"/>
      <c r="CP111" s="193"/>
      <c r="CQ111" s="194" t="str">
        <f t="shared" ref="CQ111" si="400">IF(ISNUMBER(CJ111)=FALSE,"",1)</f>
        <v/>
      </c>
      <c r="CR111" s="206" t="str">
        <f t="shared" si="173"/>
        <v/>
      </c>
      <c r="CS111" s="208" t="str">
        <f t="shared" si="174"/>
        <v/>
      </c>
      <c r="CT111" s="187">
        <f t="shared" si="175"/>
        <v>0</v>
      </c>
      <c r="CU111" s="189">
        <f t="shared" si="176"/>
        <v>0</v>
      </c>
      <c r="CV111" s="192">
        <f t="shared" si="177"/>
        <v>0</v>
      </c>
      <c r="CW111" s="168"/>
      <c r="CX111" s="159"/>
    </row>
    <row r="112" spans="1:102" s="167" customFormat="1" ht="15" customHeight="1">
      <c r="A112" s="169"/>
      <c r="B112" s="253"/>
      <c r="C112" s="222">
        <v>26</v>
      </c>
      <c r="D112" s="223">
        <f>IF(E112="","",C112)</f>
        <v>26</v>
      </c>
      <c r="E112" s="224" t="s">
        <v>140</v>
      </c>
      <c r="F112" s="222">
        <v>1977</v>
      </c>
      <c r="G112" s="222">
        <f>SUMIF($O$87:$O$165,E112,$V$87:$V$165)+SUMIF($AD$87:$AD$165,E112,$AL$87:$AL$165)+SUMIF($AT$87:$AT$165,E112,$BA$87:$BA$165)+SUMIF($BI$87:$BI$165,E112,$BO$87:$BO$165)+SUMIF($BW$87:$BW$165,E112,$CC$87:$CC$165)+SUMIF($CK$87:$CK$165,E112,$CQ$87:$CQ$165)</f>
        <v>1</v>
      </c>
      <c r="H112" s="222"/>
      <c r="I112" s="222">
        <f>SUMIF($O$87:$O$101,E112,$R$87:$R$101)+SUMIF($AD$87:$AD$101,E112,$AH$87:$AH$101)+SUMIF($AT$87:$AT$101,E112,$AW$87:$AW$101)+SUMIF($BI$87:$BI$101,E112,$BK$87:$BK$101)+SUMIF($BW$87:$BW$101,E112,$BY$87:$BY$101)+SUMIF($CK$87:$CK$101,E112,$CM$87:$CM$101)</f>
        <v>6</v>
      </c>
      <c r="J112" s="225">
        <f>SUMIF($O$87:$O$165,E112,$S$87:$S$165)+SUMIF($AD$87:$AD$165,E112,$AI$87:$AI$165)+SUMIF($AT$87:$AT$165,E112,$AX$87:$AX$165)+SUMIF($BI$87:$BI$165,E112,$BL$87:$BL$165)+SUMIF($BW$87:$BW$165,E112,$BZ$87:$BZ$165)+SUMIF($CK$87:$CK$165,E112,$CN$87:$CN$165)</f>
        <v>0</v>
      </c>
      <c r="K112" s="226">
        <f>SUMIF($O$87:$O$165,E112,$T$87:$T$165)+SUMIF($AD$87:$AD$165,E112,$AJ$87:$AJ$165)+SUMIF($AT$87:$AT$165,E112,$AY$87:$AY$165)+SUMIF($BI$87:$BI$165,E112,$BM$87:$BM$165)+SUMIF($BW$87:$BW$165,E112,$CA$87:$CA$165)+SUMIF($CK$87:$CK$165,E112,$CO$87:$CO$165)</f>
        <v>0</v>
      </c>
      <c r="L112" s="227">
        <f>SUMIF($O$87:$O$165,E112,$U$87:$U$165)+SUMIF($AD$87:$AD$165,E112,$AK$87:$AK$165)+SUMIF($AT$87:$AT$165,E112,$AZ$87:$AZ$165)+SUMIF($BI$87:$BI$165,E112,$BN$87:$BN$165)+SUMIF($BW$87:$BW$165,E112,$CB$87:$CB$165)+SUMIF($CK$87:$CK$165,E112,$CP$87:$CP$165)</f>
        <v>0</v>
      </c>
      <c r="M112" s="177"/>
      <c r="N112" s="210" t="str">
        <f t="shared" ref="N112" si="401">IF(O112="","",C112)</f>
        <v/>
      </c>
      <c r="O112" s="180"/>
      <c r="P112" s="231"/>
      <c r="Q112" s="181"/>
      <c r="R112" s="165" t="str">
        <f t="shared" si="335"/>
        <v/>
      </c>
      <c r="S112" s="188" t="str">
        <f>IF(ISNUMBER(N112)=FALSE,"",SUM(V112:$V$116))</f>
        <v/>
      </c>
      <c r="T112" s="190"/>
      <c r="U112" s="193"/>
      <c r="V112" s="194" t="str">
        <f t="shared" ref="V112" si="402">IF(ISNUMBER(N112)=FALSE,"",1)</f>
        <v/>
      </c>
      <c r="W112" s="205" t="str">
        <f t="shared" si="285"/>
        <v/>
      </c>
      <c r="X112" s="207" t="str">
        <f t="shared" si="286"/>
        <v/>
      </c>
      <c r="Y112" s="187">
        <f t="shared" si="151"/>
        <v>0</v>
      </c>
      <c r="Z112" s="189">
        <f t="shared" si="152"/>
        <v>0</v>
      </c>
      <c r="AA112" s="192">
        <f t="shared" si="153"/>
        <v>0</v>
      </c>
      <c r="AB112" s="168"/>
      <c r="AC112" s="212">
        <f t="shared" ref="AC112" si="403">IF(AD112="","",C112)</f>
        <v>26</v>
      </c>
      <c r="AD112" s="164" t="s">
        <v>63</v>
      </c>
      <c r="AE112" s="237" t="s">
        <v>65</v>
      </c>
      <c r="AF112" s="237">
        <v>0.24719907407407404</v>
      </c>
      <c r="AG112" s="237"/>
      <c r="AH112" s="166" t="str">
        <f t="shared" ref="AH112" si="404">IF(AI112&gt;0,AI112,IF(AJ112&gt;0,AJ112,IF(AK112&gt;0,AK112,"")))</f>
        <v/>
      </c>
      <c r="AI112" s="188">
        <f>IF(ISNUMBER(AC112)=FALSE,"",SUM(AL112:AL$116))</f>
        <v>0</v>
      </c>
      <c r="AJ112" s="190"/>
      <c r="AK112" s="193"/>
      <c r="AL112" s="194"/>
      <c r="AM112" s="206"/>
      <c r="AN112" s="208"/>
      <c r="AO112" s="187">
        <f t="shared" si="155"/>
        <v>0</v>
      </c>
      <c r="AP112" s="189">
        <f t="shared" si="156"/>
        <v>0</v>
      </c>
      <c r="AQ112" s="192">
        <f t="shared" si="157"/>
        <v>0</v>
      </c>
      <c r="AR112" s="168"/>
      <c r="AS112" s="213">
        <f t="shared" ref="AS112" si="405">IF(AT112="","",C112)</f>
        <v>26</v>
      </c>
      <c r="AT112" s="180" t="s">
        <v>29</v>
      </c>
      <c r="AU112" s="180">
        <v>372</v>
      </c>
      <c r="AV112" s="181">
        <v>1.3833333333333333</v>
      </c>
      <c r="AW112" s="165">
        <f t="shared" si="370"/>
        <v>5</v>
      </c>
      <c r="AX112" s="188">
        <v>5</v>
      </c>
      <c r="AY112" s="190"/>
      <c r="AZ112" s="193"/>
      <c r="BA112" s="194">
        <f t="shared" ref="BA112" si="406">IF(ISNUMBER(AS112)=FALSE,"",1)</f>
        <v>1</v>
      </c>
      <c r="BB112" s="205">
        <f>IF(ISNUMBER(AS112)=FALSE,"",SUMIF($E$87:$E$164,AT112,$D$87:$D$164))</f>
        <v>36</v>
      </c>
      <c r="BC112" s="207">
        <f>IF(ISNUMBER(AS112)=FALSE,"",IF(SUMIF($E$87:$E$164,AT112,$I$87:$I$164)&gt;0,SUMIF($E$87:$E$164,AT112,$I$87:$I$164),IF(SUMIF($E$87:$E$164,AT112,$J$87:$J$164)&gt;0,SUMIF($E$87:$E$164,AT112,$J$87:$J$164),IF(SUMIF($E$87:$E$164,AT112,$K$87:$K$164)&gt;0,SUMIF($E$87:$E$164,AT112,$K$87:$K$164),SUMIF($E$87:$E$164,AT112,$L$87:$L$164)))))</f>
        <v>2</v>
      </c>
      <c r="BD112" s="187">
        <f t="shared" si="160"/>
        <v>10</v>
      </c>
      <c r="BE112" s="189">
        <f t="shared" si="161"/>
        <v>0</v>
      </c>
      <c r="BF112" s="192">
        <f t="shared" si="162"/>
        <v>0</v>
      </c>
      <c r="BG112" s="168"/>
      <c r="BH112" s="212" t="s">
        <v>135</v>
      </c>
      <c r="BI112" s="184" t="s">
        <v>58</v>
      </c>
      <c r="BJ112" s="247" t="s">
        <v>64</v>
      </c>
      <c r="BK112" s="166" t="str">
        <f t="shared" ref="BK112" si="407">IF(BL112&gt;0,BL112,IF(BM112&gt;0,BM112,IF(BN112&gt;0,BN112,"")))</f>
        <v/>
      </c>
      <c r="BL112" s="188" t="str">
        <f>IF(ISNUMBER(BH112)=FALSE,"",SUM(BO112:BO$116))</f>
        <v/>
      </c>
      <c r="BM112" s="190"/>
      <c r="BN112" s="193"/>
      <c r="BO112" s="194"/>
      <c r="BP112" s="206">
        <v>25</v>
      </c>
      <c r="BQ112" s="208">
        <v>6</v>
      </c>
      <c r="BR112" s="187">
        <f t="shared" si="166"/>
        <v>0</v>
      </c>
      <c r="BS112" s="189">
        <f t="shared" si="167"/>
        <v>0</v>
      </c>
      <c r="BT112" s="192">
        <f t="shared" si="168"/>
        <v>0</v>
      </c>
      <c r="BU112" s="168"/>
      <c r="BV112" s="213" t="str">
        <f t="shared" ref="BV112" si="408">IF(BW112="","",C112)</f>
        <v/>
      </c>
      <c r="BW112" s="180"/>
      <c r="BX112" s="181"/>
      <c r="BY112" s="165" t="str">
        <f t="shared" ref="BY112" si="409">IF(BZ112&gt;0,BZ112,IF(CA112&gt;0,CA112,IF(CB112&gt;0,CB112,"")))</f>
        <v/>
      </c>
      <c r="BZ112" s="188" t="str">
        <f>IF(ISNUMBER(BV112)=FALSE,"",SUM(CC112:CC$116))</f>
        <v/>
      </c>
      <c r="CA112" s="190"/>
      <c r="CB112" s="193"/>
      <c r="CC112" s="194" t="str">
        <f t="shared" ref="CC112" si="410">IF(ISNUMBER(BV112)=FALSE,"",1)</f>
        <v/>
      </c>
      <c r="CD112" s="205" t="str">
        <f t="shared" si="315"/>
        <v/>
      </c>
      <c r="CE112" s="207" t="str">
        <f t="shared" si="316"/>
        <v/>
      </c>
      <c r="CF112" s="187">
        <f t="shared" si="169"/>
        <v>0</v>
      </c>
      <c r="CG112" s="189">
        <f t="shared" si="170"/>
        <v>0</v>
      </c>
      <c r="CH112" s="192">
        <f t="shared" si="171"/>
        <v>0</v>
      </c>
      <c r="CI112" s="168"/>
      <c r="CJ112" s="214" t="str">
        <f t="shared" ref="CJ112" si="411">IF(CK112="","",C112)</f>
        <v/>
      </c>
      <c r="CK112" s="184"/>
      <c r="CL112" s="171"/>
      <c r="CM112" s="166" t="str">
        <f t="shared" ref="CM112" si="412">IF(CN112&gt;0,CN112,IF(CO112&gt;0,CO112,IF(CP112&gt;0,CP112,"")))</f>
        <v/>
      </c>
      <c r="CN112" s="188" t="str">
        <f>IF(ISNUMBER(CJ112)=FALSE,"",SUM(CQ112:CQ$116))</f>
        <v/>
      </c>
      <c r="CO112" s="190"/>
      <c r="CP112" s="193"/>
      <c r="CQ112" s="194" t="str">
        <f t="shared" ref="CQ112" si="413">IF(ISNUMBER(CJ112)=FALSE,"",1)</f>
        <v/>
      </c>
      <c r="CR112" s="206" t="str">
        <f t="shared" si="173"/>
        <v/>
      </c>
      <c r="CS112" s="208" t="str">
        <f t="shared" si="174"/>
        <v/>
      </c>
      <c r="CT112" s="187">
        <f t="shared" si="175"/>
        <v>0</v>
      </c>
      <c r="CU112" s="189">
        <f t="shared" si="176"/>
        <v>0</v>
      </c>
      <c r="CV112" s="192">
        <f t="shared" si="177"/>
        <v>0</v>
      </c>
      <c r="CW112" s="168"/>
      <c r="CX112" s="159"/>
    </row>
    <row r="113" spans="1:102" s="167" customFormat="1" ht="15" customHeight="1">
      <c r="A113" s="169"/>
      <c r="B113" s="253"/>
      <c r="C113" s="222">
        <v>27</v>
      </c>
      <c r="D113" s="223">
        <f>IF(E113="","",C113)</f>
        <v>27</v>
      </c>
      <c r="E113" s="224" t="s">
        <v>58</v>
      </c>
      <c r="F113" s="222">
        <v>1991</v>
      </c>
      <c r="G113" s="222">
        <f>SUMIF($O$87:$O$165,E113,$V$87:$V$165)+SUMIF($AD$87:$AD$165,E113,$AL$87:$AL$165)+SUMIF($AT$87:$AT$165,E113,$BA$87:$BA$165)+SUMIF($BI$87:$BI$165,E113,$BO$87:$BO$165)+SUMIF($BW$87:$BW$165,E113,$CC$87:$CC$165)+SUMIF($CK$87:$CK$165,E113,$CQ$87:$CQ$165)</f>
        <v>1</v>
      </c>
      <c r="H113" s="222"/>
      <c r="I113" s="222">
        <f>SUMIF($O$87:$O$101,E113,$R$87:$R$101)+SUMIF($AD$87:$AD$101,E113,$AH$87:$AH$101)+SUMIF($AT$87:$AT$101,E113,$AW$87:$AW$101)+SUMIF($BI$87:$BI$101,E113,$BK$87:$BK$101)+SUMIF($BW$87:$BW$101,E113,$BY$87:$BY$101)+SUMIF($CK$87:$CK$101,E113,$CM$87:$CM$101)</f>
        <v>6</v>
      </c>
      <c r="J113" s="225">
        <f>SUMIF($O$87:$O$165,E113,$S$87:$S$165)+SUMIF($AD$87:$AD$165,E113,$AI$87:$AI$165)+SUMIF($AT$87:$AT$165,E113,$AX$87:$AX$165)+SUMIF($BI$87:$BI$165,E113,$BL$87:$BL$165)+SUMIF($BW$87:$BW$165,E113,$BZ$87:$BZ$165)+SUMIF($CK$87:$CK$165,E113,$CN$87:$CN$165)</f>
        <v>0</v>
      </c>
      <c r="K113" s="226">
        <f>SUMIF($O$87:$O$165,E113,$T$87:$T$165)+SUMIF($AD$87:$AD$165,E113,$AJ$87:$AJ$165)+SUMIF($AT$87:$AT$165,E113,$AY$87:$AY$165)+SUMIF($BI$87:$BI$165,E113,$BM$87:$BM$165)+SUMIF($BW$87:$BW$165,E113,$CA$87:$CA$165)+SUMIF($CK$87:$CK$165,E113,$CO$87:$CO$165)</f>
        <v>0</v>
      </c>
      <c r="L113" s="227">
        <f>SUMIF($O$87:$O$165,E113,$U$87:$U$165)+SUMIF($AD$87:$AD$165,E113,$AK$87:$AK$165)+SUMIF($AT$87:$AT$165,E113,$AZ$87:$AZ$165)+SUMIF($BI$87:$BI$165,E113,$BN$87:$BN$165)+SUMIF($BW$87:$BW$165,E113,$CB$87:$CB$165)+SUMIF($CK$87:$CK$165,E113,$CP$87:$CP$165)</f>
        <v>0</v>
      </c>
      <c r="M113" s="177"/>
      <c r="N113" s="210" t="str">
        <f t="shared" ref="N113" si="414">IF(O113="","",C113)</f>
        <v/>
      </c>
      <c r="O113" s="180"/>
      <c r="P113" s="231"/>
      <c r="Q113" s="181"/>
      <c r="R113" s="165" t="str">
        <f t="shared" si="335"/>
        <v/>
      </c>
      <c r="S113" s="188" t="str">
        <f>IF(ISNUMBER(N113)=FALSE,"",SUM(V113:$V$116))</f>
        <v/>
      </c>
      <c r="T113" s="190"/>
      <c r="U113" s="193"/>
      <c r="V113" s="194" t="str">
        <f t="shared" ref="V113" si="415">IF(ISNUMBER(N113)=FALSE,"",1)</f>
        <v/>
      </c>
      <c r="W113" s="205" t="str">
        <f t="shared" si="285"/>
        <v/>
      </c>
      <c r="X113" s="207" t="str">
        <f t="shared" si="286"/>
        <v/>
      </c>
      <c r="Y113" s="187">
        <f t="shared" si="151"/>
        <v>0</v>
      </c>
      <c r="Z113" s="189">
        <f t="shared" si="152"/>
        <v>0</v>
      </c>
      <c r="AA113" s="192">
        <f t="shared" si="153"/>
        <v>0</v>
      </c>
      <c r="AB113" s="168"/>
      <c r="AC113" s="212">
        <f t="shared" ref="AC113" si="416">IF(AD113="","",C113)</f>
        <v>27</v>
      </c>
      <c r="AD113" s="164" t="s">
        <v>62</v>
      </c>
      <c r="AE113" s="237" t="s">
        <v>65</v>
      </c>
      <c r="AF113" s="237">
        <v>0.25697916666666665</v>
      </c>
      <c r="AG113" s="237"/>
      <c r="AH113" s="166" t="str">
        <f t="shared" ref="AH113" si="417">IF(AI113&gt;0,AI113,IF(AJ113&gt;0,AJ113,IF(AK113&gt;0,AK113,"")))</f>
        <v/>
      </c>
      <c r="AI113" s="188">
        <f>IF(ISNUMBER(AC113)=FALSE,"",SUM(AL113:AL$116))</f>
        <v>0</v>
      </c>
      <c r="AJ113" s="190"/>
      <c r="AK113" s="193"/>
      <c r="AL113" s="194"/>
      <c r="AM113" s="206"/>
      <c r="AN113" s="208"/>
      <c r="AO113" s="187">
        <f t="shared" si="155"/>
        <v>0</v>
      </c>
      <c r="AP113" s="189">
        <f t="shared" si="156"/>
        <v>0</v>
      </c>
      <c r="AQ113" s="192">
        <f t="shared" si="157"/>
        <v>0</v>
      </c>
      <c r="AR113" s="168"/>
      <c r="AS113" s="213">
        <f t="shared" ref="AS113" si="418">IF(AT113="","",C113)</f>
        <v>27</v>
      </c>
      <c r="AT113" s="180" t="s">
        <v>88</v>
      </c>
      <c r="AU113" s="180">
        <v>381</v>
      </c>
      <c r="AV113" s="181">
        <v>1.4159722222222222</v>
      </c>
      <c r="AW113" s="165">
        <f t="shared" ref="AW113" si="419">IF(AX113&gt;0,AX113,IF(AY113&gt;0,AY113,IF(AZ113&gt;0,AZ113,"")))</f>
        <v>4</v>
      </c>
      <c r="AX113" s="188">
        <v>4</v>
      </c>
      <c r="AY113" s="190"/>
      <c r="AZ113" s="193"/>
      <c r="BA113" s="194">
        <f t="shared" ref="BA113" si="420">IF(ISNUMBER(AS113)=FALSE,"",1)</f>
        <v>1</v>
      </c>
      <c r="BB113" s="205">
        <f>IF(ISNUMBER(AS113)=FALSE,"",SUMIF($E$87:$E$164,AT113,$D$87:$D$164))</f>
        <v>51</v>
      </c>
      <c r="BC113" s="243">
        <f>IF(ISNUMBER(AS113)=FALSE,"",IF(SUMIF($E$87:$E$164,AT113,$I$87:$I$164)&gt;0,SUMIF($E$87:$E$164,AT113,$I$87:$I$164),IF(SUMIF($E$87:$E$164,AT113,$J$87:$J$164)&gt;0,SUMIF($E$87:$E$164,AT113,$J$87:$J$164),IF(SUMIF($E$87:$E$164,AT113,$K$87:$K$164)&gt;0,SUMIF($E$87:$E$164,AT113,$K$87:$K$164),SUMIF($E$87:$E$164,AT113,$L$87:$L$164)))))</f>
        <v>4</v>
      </c>
      <c r="BD113" s="187">
        <f t="shared" si="160"/>
        <v>8</v>
      </c>
      <c r="BE113" s="189">
        <f t="shared" si="161"/>
        <v>0</v>
      </c>
      <c r="BF113" s="192">
        <f t="shared" si="162"/>
        <v>0</v>
      </c>
      <c r="BG113" s="168"/>
      <c r="BH113" s="212">
        <v>27</v>
      </c>
      <c r="BI113" s="184" t="s">
        <v>128</v>
      </c>
      <c r="BJ113" s="247" t="s">
        <v>64</v>
      </c>
      <c r="BK113" s="166" t="str">
        <f t="shared" ref="BK113" si="421">IF(BL113&gt;0,BL113,IF(BM113&gt;0,BM113,IF(BN113&gt;0,BN113,"")))</f>
        <v/>
      </c>
      <c r="BL113" s="188"/>
      <c r="BM113" s="190"/>
      <c r="BN113" s="193"/>
      <c r="BO113" s="194"/>
      <c r="BP113" s="206"/>
      <c r="BQ113" s="208"/>
      <c r="BR113" s="187">
        <f t="shared" si="166"/>
        <v>0</v>
      </c>
      <c r="BS113" s="189">
        <f t="shared" si="167"/>
        <v>0</v>
      </c>
      <c r="BT113" s="192">
        <f t="shared" si="168"/>
        <v>0</v>
      </c>
      <c r="BU113" s="168"/>
      <c r="BV113" s="213" t="str">
        <f t="shared" ref="BV113" si="422">IF(BW113="","",C113)</f>
        <v/>
      </c>
      <c r="BW113" s="180"/>
      <c r="BX113" s="182"/>
      <c r="BY113" s="165" t="str">
        <f t="shared" ref="BY113" si="423">IF(BZ113&gt;0,BZ113,IF(CA113&gt;0,CA113,IF(CB113&gt;0,CB113,"")))</f>
        <v/>
      </c>
      <c r="BZ113" s="188" t="str">
        <f>IF(ISNUMBER(BV113)=FALSE,"",SUM(CC113:CC$116))</f>
        <v/>
      </c>
      <c r="CA113" s="190"/>
      <c r="CB113" s="193"/>
      <c r="CC113" s="194" t="str">
        <f t="shared" ref="CC113" si="424">IF(ISNUMBER(BV113)=FALSE,"",1)</f>
        <v/>
      </c>
      <c r="CD113" s="205" t="str">
        <f t="shared" si="315"/>
        <v/>
      </c>
      <c r="CE113" s="207" t="str">
        <f t="shared" si="316"/>
        <v/>
      </c>
      <c r="CF113" s="187">
        <f t="shared" si="169"/>
        <v>0</v>
      </c>
      <c r="CG113" s="189">
        <f t="shared" si="170"/>
        <v>0</v>
      </c>
      <c r="CH113" s="192">
        <f t="shared" si="171"/>
        <v>0</v>
      </c>
      <c r="CI113" s="168"/>
      <c r="CJ113" s="214" t="str">
        <f t="shared" ref="CJ113" si="425">IF(CK113="","",C113)</f>
        <v/>
      </c>
      <c r="CK113" s="184"/>
      <c r="CL113" s="171"/>
      <c r="CM113" s="166" t="str">
        <f t="shared" ref="CM113" si="426">IF(CN113&gt;0,CN113,IF(CO113&gt;0,CO113,IF(CP113&gt;0,CP113,"")))</f>
        <v/>
      </c>
      <c r="CN113" s="188" t="str">
        <f>IF(ISNUMBER(CJ113)=FALSE,"",SUM(CQ113:CQ$116))</f>
        <v/>
      </c>
      <c r="CO113" s="190"/>
      <c r="CP113" s="193"/>
      <c r="CQ113" s="194" t="str">
        <f t="shared" ref="CQ113" si="427">IF(ISNUMBER(CJ113)=FALSE,"",1)</f>
        <v/>
      </c>
      <c r="CR113" s="206" t="str">
        <f t="shared" si="173"/>
        <v/>
      </c>
      <c r="CS113" s="208" t="str">
        <f t="shared" si="174"/>
        <v/>
      </c>
      <c r="CT113" s="187">
        <f t="shared" si="175"/>
        <v>0</v>
      </c>
      <c r="CU113" s="189">
        <f t="shared" si="176"/>
        <v>0</v>
      </c>
      <c r="CV113" s="192">
        <f t="shared" si="177"/>
        <v>0</v>
      </c>
      <c r="CW113" s="168"/>
      <c r="CX113" s="159"/>
    </row>
    <row r="114" spans="1:102" s="167" customFormat="1" ht="15" customHeight="1">
      <c r="A114" s="169"/>
      <c r="B114" s="253"/>
      <c r="C114" s="222">
        <v>28</v>
      </c>
      <c r="D114" s="223">
        <f>IF(E114="","",C114)</f>
        <v>28</v>
      </c>
      <c r="E114" s="224" t="s">
        <v>124</v>
      </c>
      <c r="F114" s="222">
        <v>1989</v>
      </c>
      <c r="G114" s="222">
        <f>SUMIF($O$87:$O$165,E114,$V$87:$V$165)+SUMIF($AD$87:$AD$165,E114,$AL$87:$AL$165)+SUMIF($AT$87:$AT$165,E114,$BA$87:$BA$165)+SUMIF($BI$87:$BI$165,E114,$BO$87:$BO$165)+SUMIF($BW$87:$BW$165,E114,$CC$87:$CC$165)+SUMIF($CK$87:$CK$165,E114,$CQ$87:$CQ$165)</f>
        <v>1</v>
      </c>
      <c r="H114" s="222"/>
      <c r="I114" s="222">
        <f>SUMIF($O$87:$O$101,E114,$R$87:$R$101)+SUMIF($AD$87:$AD$101,E114,$AH$87:$AH$101)+SUMIF($AT$87:$AT$101,E114,$AW$87:$AW$101)+SUMIF($BI$87:$BI$101,E114,$BK$87:$BK$101)+SUMIF($BW$87:$BW$101,E114,$BY$87:$BY$101)+SUMIF($CK$87:$CK$101,E114,$CM$87:$CM$101)</f>
        <v>5.5</v>
      </c>
      <c r="J114" s="225">
        <f>SUMIF($O$87:$O$165,E114,$S$87:$S$165)+SUMIF($AD$87:$AD$165,E114,$AI$87:$AI$165)+SUMIF($AT$87:$AT$165,E114,$AX$87:$AX$165)+SUMIF($BI$87:$BI$165,E114,$BL$87:$BL$165)+SUMIF($BW$87:$BW$165,E114,$BZ$87:$BZ$165)+SUMIF($CK$87:$CK$165,E114,$CN$87:$CN$165)</f>
        <v>0</v>
      </c>
      <c r="K114" s="226">
        <f>SUMIF($O$87:$O$165,E114,$T$87:$T$165)+SUMIF($AD$87:$AD$165,E114,$AJ$87:$AJ$165)+SUMIF($AT$87:$AT$165,E114,$AY$87:$AY$165)+SUMIF($BI$87:$BI$165,E114,$BM$87:$BM$165)+SUMIF($BW$87:$BW$165,E114,$CA$87:$CA$165)+SUMIF($CK$87:$CK$165,E114,$CO$87:$CO$165)</f>
        <v>0</v>
      </c>
      <c r="L114" s="227">
        <f>SUMIF($O$87:$O$165,E114,$U$87:$U$165)+SUMIF($AD$87:$AD$165,E114,$AK$87:$AK$165)+SUMIF($AT$87:$AT$165,E114,$AZ$87:$AZ$165)+SUMIF($BI$87:$BI$165,E114,$BN$87:$BN$165)+SUMIF($BW$87:$BW$165,E114,$CB$87:$CB$165)+SUMIF($CK$87:$CK$165,E114,$CP$87:$CP$165)</f>
        <v>0</v>
      </c>
      <c r="M114" s="177"/>
      <c r="N114" s="210" t="str">
        <f t="shared" ref="N114" si="428">IF(O114="","",C114)</f>
        <v/>
      </c>
      <c r="O114" s="180"/>
      <c r="P114" s="231"/>
      <c r="Q114" s="181"/>
      <c r="R114" s="165" t="str">
        <f t="shared" si="335"/>
        <v/>
      </c>
      <c r="S114" s="188" t="str">
        <f>IF(ISNUMBER(N114)=FALSE,"",SUM(V114:$V$116))</f>
        <v/>
      </c>
      <c r="T114" s="190"/>
      <c r="U114" s="193"/>
      <c r="V114" s="194" t="str">
        <f t="shared" ref="V114" si="429">IF(ISNUMBER(N114)=FALSE,"",1)</f>
        <v/>
      </c>
      <c r="W114" s="205" t="str">
        <f t="shared" si="285"/>
        <v/>
      </c>
      <c r="X114" s="207" t="str">
        <f t="shared" si="286"/>
        <v/>
      </c>
      <c r="Y114" s="187">
        <f t="shared" si="151"/>
        <v>0</v>
      </c>
      <c r="Z114" s="189">
        <f t="shared" si="152"/>
        <v>0</v>
      </c>
      <c r="AA114" s="192">
        <f t="shared" si="153"/>
        <v>0</v>
      </c>
      <c r="AB114" s="168"/>
      <c r="AC114" s="212">
        <f t="shared" ref="AC114" si="430">IF(AD114="","",C114)</f>
        <v>28</v>
      </c>
      <c r="AD114" s="164" t="s">
        <v>35</v>
      </c>
      <c r="AE114" s="237" t="s">
        <v>64</v>
      </c>
      <c r="AF114" s="237" t="s">
        <v>65</v>
      </c>
      <c r="AG114" s="237"/>
      <c r="AH114" s="166" t="str">
        <f t="shared" ref="AH114" si="431">IF(AI114&gt;0,AI114,IF(AJ114&gt;0,AJ114,IF(AK114&gt;0,AK114,"")))</f>
        <v/>
      </c>
      <c r="AI114" s="188">
        <f>IF(ISNUMBER(AC114)=FALSE,"",SUM(AL114:AL$116))</f>
        <v>0</v>
      </c>
      <c r="AJ114" s="190"/>
      <c r="AK114" s="193"/>
      <c r="AL114" s="194"/>
      <c r="AM114" s="206"/>
      <c r="AN114" s="208"/>
      <c r="AO114" s="187">
        <f t="shared" si="155"/>
        <v>0</v>
      </c>
      <c r="AP114" s="189">
        <f t="shared" si="156"/>
        <v>0</v>
      </c>
      <c r="AQ114" s="192">
        <f t="shared" si="157"/>
        <v>0</v>
      </c>
      <c r="AR114" s="168"/>
      <c r="AS114" s="213" t="s">
        <v>113</v>
      </c>
      <c r="AT114" s="180" t="s">
        <v>89</v>
      </c>
      <c r="AU114" s="180">
        <v>380</v>
      </c>
      <c r="AV114" s="181">
        <v>1.4388888888888889</v>
      </c>
      <c r="AW114" s="165">
        <f t="shared" ref="AW114" si="432">IF(AX114&gt;0,AX114,IF(AY114&gt;0,AY114,IF(AZ114&gt;0,AZ114,"")))</f>
        <v>2.5</v>
      </c>
      <c r="AX114" s="188">
        <v>2.5</v>
      </c>
      <c r="AY114" s="190"/>
      <c r="AZ114" s="193"/>
      <c r="BA114" s="194">
        <v>1</v>
      </c>
      <c r="BB114" s="205">
        <v>37</v>
      </c>
      <c r="BC114" s="243">
        <v>2.5</v>
      </c>
      <c r="BD114" s="187">
        <f t="shared" si="160"/>
        <v>6.5</v>
      </c>
      <c r="BE114" s="189">
        <f t="shared" si="161"/>
        <v>0</v>
      </c>
      <c r="BF114" s="192">
        <f t="shared" si="162"/>
        <v>0</v>
      </c>
      <c r="BG114" s="168"/>
      <c r="BH114" s="212" t="s">
        <v>113</v>
      </c>
      <c r="BI114" s="184" t="s">
        <v>120</v>
      </c>
      <c r="BJ114" s="247" t="s">
        <v>48</v>
      </c>
      <c r="BK114" s="166" t="str">
        <f t="shared" ref="BK114" si="433">IF(BL114&gt;0,BL114,IF(BM114&gt;0,BM114,IF(BN114&gt;0,BN114,"")))</f>
        <v/>
      </c>
      <c r="BL114" s="188" t="str">
        <f>IF(ISNUMBER(BH114)=FALSE,"",SUM(BO114:BO$116))</f>
        <v/>
      </c>
      <c r="BM114" s="190"/>
      <c r="BN114" s="193"/>
      <c r="BO114" s="194"/>
      <c r="BP114" s="206" t="str">
        <f>IF(ISNUMBER(BH114)=FALSE,"",SUMIF($E$87:$E$164,BI114,$D$87:$D$164))</f>
        <v/>
      </c>
      <c r="BQ114" s="208" t="str">
        <f>IF(ISNUMBER(BH114)=FALSE,"",IF(SUMIF($E$87:$E$164,BI114,$I$87:$I$164)&gt;0,SUMIF($E$87:$E$164,BI114,$I$87:$I$164),IF(SUMIF($E$87:$E$164,BI114,$J$87:$J$164)&gt;0,SUMIF($E$87:$E$164,BI114,$J$87:$J$164),IF(SUMIF($E$87:$E$164,BI114,$K$87:$K$164)&gt;0,SUMIF($E$87:$E$164,BI114,$K$87:$K$164),SUMIF($E$87:$E$164,BI114,$L$87:$L$164)))))</f>
        <v/>
      </c>
      <c r="BR114" s="187">
        <f t="shared" si="166"/>
        <v>0</v>
      </c>
      <c r="BS114" s="189">
        <f t="shared" si="167"/>
        <v>0</v>
      </c>
      <c r="BT114" s="192">
        <f t="shared" si="168"/>
        <v>0</v>
      </c>
      <c r="BU114" s="168"/>
      <c r="BV114" s="213" t="str">
        <f t="shared" ref="BV114" si="434">IF(BW114="","",C114)</f>
        <v/>
      </c>
      <c r="BW114" s="180"/>
      <c r="BX114" s="182"/>
      <c r="BY114" s="165" t="str">
        <f t="shared" ref="BY114" si="435">IF(BZ114&gt;0,BZ114,IF(CA114&gt;0,CA114,IF(CB114&gt;0,CB114,"")))</f>
        <v/>
      </c>
      <c r="BZ114" s="188" t="str">
        <f>IF(ISNUMBER(BV114)=FALSE,"",SUM(CC114:CC$116))</f>
        <v/>
      </c>
      <c r="CA114" s="190"/>
      <c r="CB114" s="193"/>
      <c r="CC114" s="194" t="str">
        <f t="shared" ref="CC114" si="436">IF(ISNUMBER(BV114)=FALSE,"",1)</f>
        <v/>
      </c>
      <c r="CD114" s="205" t="str">
        <f t="shared" si="315"/>
        <v/>
      </c>
      <c r="CE114" s="207" t="str">
        <f t="shared" si="316"/>
        <v/>
      </c>
      <c r="CF114" s="187">
        <f t="shared" si="169"/>
        <v>0</v>
      </c>
      <c r="CG114" s="189">
        <f t="shared" si="170"/>
        <v>0</v>
      </c>
      <c r="CH114" s="192">
        <f t="shared" si="171"/>
        <v>0</v>
      </c>
      <c r="CI114" s="168"/>
      <c r="CJ114" s="214" t="str">
        <f t="shared" ref="CJ114" si="437">IF(CK114="","",C114)</f>
        <v/>
      </c>
      <c r="CK114" s="184"/>
      <c r="CL114" s="171"/>
      <c r="CM114" s="166" t="str">
        <f t="shared" ref="CM114" si="438">IF(CN114&gt;0,CN114,IF(CO114&gt;0,CO114,IF(CP114&gt;0,CP114,"")))</f>
        <v/>
      </c>
      <c r="CN114" s="188" t="str">
        <f>IF(ISNUMBER(CJ114)=FALSE,"",SUM(CQ114:CQ$116))</f>
        <v/>
      </c>
      <c r="CO114" s="190"/>
      <c r="CP114" s="193"/>
      <c r="CQ114" s="194" t="str">
        <f t="shared" ref="CQ114" si="439">IF(ISNUMBER(CJ114)=FALSE,"",1)</f>
        <v/>
      </c>
      <c r="CR114" s="206" t="str">
        <f t="shared" si="173"/>
        <v/>
      </c>
      <c r="CS114" s="208" t="str">
        <f t="shared" si="174"/>
        <v/>
      </c>
      <c r="CT114" s="187">
        <f t="shared" si="175"/>
        <v>0</v>
      </c>
      <c r="CU114" s="189">
        <f t="shared" si="176"/>
        <v>0</v>
      </c>
      <c r="CV114" s="192">
        <f t="shared" si="177"/>
        <v>0</v>
      </c>
      <c r="CW114" s="168"/>
      <c r="CX114" s="159"/>
    </row>
    <row r="115" spans="1:102" s="167" customFormat="1" ht="15" customHeight="1">
      <c r="A115" s="169"/>
      <c r="B115" s="253"/>
      <c r="C115" s="222">
        <v>29</v>
      </c>
      <c r="D115" s="223">
        <f>IF(E115="","",C115)</f>
        <v>29</v>
      </c>
      <c r="E115" s="224" t="s">
        <v>136</v>
      </c>
      <c r="F115" s="222">
        <v>1973</v>
      </c>
      <c r="G115" s="222">
        <f>SUMIF($O$87:$O$165,E115,$V$87:$V$165)+SUMIF($AD$87:$AD$165,E115,$AL$87:$AL$165)+SUMIF($AT$87:$AT$165,E115,$BA$87:$BA$165)+SUMIF($BI$87:$BI$165,E115,$BO$87:$BO$165)+SUMIF($BW$87:$BW$165,E115,$CC$87:$CC$165)+SUMIF($CK$87:$CK$165,E115,$CQ$87:$CQ$165)</f>
        <v>1</v>
      </c>
      <c r="H115" s="222"/>
      <c r="I115" s="222">
        <f>SUMIF($O$87:$O$101,E115,$R$87:$R$101)+SUMIF($AD$87:$AD$101,E115,$AH$87:$AH$101)+SUMIF($AT$87:$AT$101,E115,$AW$87:$AW$101)+SUMIF($BI$87:$BI$101,E115,$BK$87:$BK$101)+SUMIF($BW$87:$BW$101,E115,$BY$87:$BY$101)+SUMIF($CK$87:$CK$101,E115,$CM$87:$CM$101)</f>
        <v>5</v>
      </c>
      <c r="J115" s="225">
        <f>SUMIF($O$87:$O$165,E115,$S$87:$S$165)+SUMIF($AD$87:$AD$165,E115,$AI$87:$AI$165)+SUMIF($AT$87:$AT$165,E115,$AX$87:$AX$165)+SUMIF($BI$87:$BI$165,E115,$BL$87:$BL$165)+SUMIF($BW$87:$BW$165,E115,$BZ$87:$BZ$165)+SUMIF($CK$87:$CK$165,E115,$CN$87:$CN$165)</f>
        <v>0</v>
      </c>
      <c r="K115" s="226">
        <f>SUMIF($O$87:$O$165,E115,$T$87:$T$165)+SUMIF($AD$87:$AD$165,E115,$AJ$87:$AJ$165)+SUMIF($AT$87:$AT$165,E115,$AY$87:$AY$165)+SUMIF($BI$87:$BI$165,E115,$BM$87:$BM$165)+SUMIF($BW$87:$BW$165,E115,$CA$87:$CA$165)+SUMIF($CK$87:$CK$165,E115,$CO$87:$CO$165)</f>
        <v>0</v>
      </c>
      <c r="L115" s="227">
        <f>SUMIF($O$87:$O$165,E115,$U$87:$U$165)+SUMIF($AD$87:$AD$165,E115,$AK$87:$AK$165)+SUMIF($AT$87:$AT$165,E115,$AZ$87:$AZ$165)+SUMIF($BI$87:$BI$165,E115,$BN$87:$BN$165)+SUMIF($BW$87:$BW$165,E115,$CB$87:$CB$165)+SUMIF($CK$87:$CK$165,E115,$CP$87:$CP$165)</f>
        <v>0</v>
      </c>
      <c r="M115" s="177"/>
      <c r="N115" s="210" t="str">
        <f t="shared" ref="N115" si="440">IF(O115="","",C115)</f>
        <v/>
      </c>
      <c r="O115" s="180"/>
      <c r="P115" s="231"/>
      <c r="Q115" s="181"/>
      <c r="R115" s="165" t="str">
        <f t="shared" si="335"/>
        <v/>
      </c>
      <c r="S115" s="188" t="str">
        <f>IF(ISNUMBER(N115)=FALSE,"",SUM(V115:$V$116))</f>
        <v/>
      </c>
      <c r="T115" s="190"/>
      <c r="U115" s="193"/>
      <c r="V115" s="194" t="str">
        <f t="shared" ref="V115" si="441">IF(ISNUMBER(N115)=FALSE,"",1)</f>
        <v/>
      </c>
      <c r="W115" s="205" t="str">
        <f t="shared" si="285"/>
        <v/>
      </c>
      <c r="X115" s="207" t="str">
        <f t="shared" si="286"/>
        <v/>
      </c>
      <c r="Y115" s="187">
        <f t="shared" si="151"/>
        <v>0</v>
      </c>
      <c r="Z115" s="189">
        <f t="shared" si="152"/>
        <v>0</v>
      </c>
      <c r="AA115" s="192">
        <f t="shared" si="153"/>
        <v>0</v>
      </c>
      <c r="AB115" s="168"/>
      <c r="AC115" s="212">
        <f t="shared" ref="AC115" si="442">IF(AD115="","",C115)</f>
        <v>29</v>
      </c>
      <c r="AD115" s="164" t="s">
        <v>61</v>
      </c>
      <c r="AE115" s="237" t="s">
        <v>64</v>
      </c>
      <c r="AF115" s="237" t="s">
        <v>65</v>
      </c>
      <c r="AG115" s="237"/>
      <c r="AH115" s="166" t="str">
        <f t="shared" ref="AH115" si="443">IF(AI115&gt;0,AI115,IF(AJ115&gt;0,AJ115,IF(AK115&gt;0,AK115,"")))</f>
        <v/>
      </c>
      <c r="AI115" s="188">
        <f>IF(ISNUMBER(AC115)=FALSE,"",SUM(AL115:AL$116))</f>
        <v>0</v>
      </c>
      <c r="AJ115" s="190"/>
      <c r="AK115" s="193"/>
      <c r="AL115" s="194"/>
      <c r="AM115" s="206"/>
      <c r="AN115" s="208"/>
      <c r="AO115" s="187">
        <f t="shared" si="155"/>
        <v>0</v>
      </c>
      <c r="AP115" s="189">
        <f t="shared" si="156"/>
        <v>0</v>
      </c>
      <c r="AQ115" s="192">
        <f t="shared" si="157"/>
        <v>0</v>
      </c>
      <c r="AR115" s="168"/>
      <c r="AS115" s="213" t="s">
        <v>113</v>
      </c>
      <c r="AT115" s="180" t="s">
        <v>90</v>
      </c>
      <c r="AU115" s="180">
        <v>380</v>
      </c>
      <c r="AV115" s="181">
        <v>1.4388888888888889</v>
      </c>
      <c r="AW115" s="165">
        <f t="shared" ref="AW115" si="444">IF(AX115&gt;0,AX115,IF(AY115&gt;0,AY115,IF(AZ115&gt;0,AZ115,"")))</f>
        <v>2.5</v>
      </c>
      <c r="AX115" s="188">
        <v>2.5</v>
      </c>
      <c r="AY115" s="190"/>
      <c r="AZ115" s="193"/>
      <c r="BA115" s="194">
        <v>1</v>
      </c>
      <c r="BB115" s="205">
        <v>38</v>
      </c>
      <c r="BC115" s="243">
        <v>2.5</v>
      </c>
      <c r="BD115" s="187">
        <f t="shared" si="160"/>
        <v>6.5</v>
      </c>
      <c r="BE115" s="189">
        <f t="shared" si="161"/>
        <v>0</v>
      </c>
      <c r="BF115" s="192">
        <f t="shared" si="162"/>
        <v>0</v>
      </c>
      <c r="BG115" s="168"/>
      <c r="BH115" s="212" t="s">
        <v>113</v>
      </c>
      <c r="BI115" s="184" t="s">
        <v>33</v>
      </c>
      <c r="BJ115" s="247" t="s">
        <v>64</v>
      </c>
      <c r="BK115" s="166" t="str">
        <f t="shared" ref="BK115" si="445">IF(BL115&gt;0,BL115,IF(BM115&gt;0,BM115,IF(BN115&gt;0,BN115,"")))</f>
        <v/>
      </c>
      <c r="BL115" s="188" t="str">
        <f>IF(ISNUMBER(BH115)=FALSE,"",SUM(BO115:BO$116))</f>
        <v/>
      </c>
      <c r="BM115" s="190"/>
      <c r="BN115" s="193"/>
      <c r="BO115" s="194"/>
      <c r="BP115" s="206">
        <v>6</v>
      </c>
      <c r="BQ115" s="208">
        <v>19</v>
      </c>
      <c r="BR115" s="187">
        <f t="shared" si="166"/>
        <v>0</v>
      </c>
      <c r="BS115" s="189">
        <f t="shared" si="167"/>
        <v>0</v>
      </c>
      <c r="BT115" s="192">
        <f t="shared" si="168"/>
        <v>0</v>
      </c>
      <c r="BU115" s="168"/>
      <c r="BV115" s="213" t="str">
        <f t="shared" ref="BV115" si="446">IF(BW115="","",C115)</f>
        <v/>
      </c>
      <c r="BW115" s="180"/>
      <c r="BX115" s="182"/>
      <c r="BY115" s="165" t="str">
        <f t="shared" ref="BY115" si="447">IF(BZ115&gt;0,BZ115,IF(CA115&gt;0,CA115,IF(CB115&gt;0,CB115,"")))</f>
        <v/>
      </c>
      <c r="BZ115" s="188" t="str">
        <f>IF(ISNUMBER(BV115)=FALSE,"",SUM(CC115:CC$116))</f>
        <v/>
      </c>
      <c r="CA115" s="190"/>
      <c r="CB115" s="193"/>
      <c r="CC115" s="194" t="str">
        <f t="shared" ref="CC115" si="448">IF(ISNUMBER(BV115)=FALSE,"",1)</f>
        <v/>
      </c>
      <c r="CD115" s="205" t="str">
        <f t="shared" si="315"/>
        <v/>
      </c>
      <c r="CE115" s="207" t="str">
        <f t="shared" si="316"/>
        <v/>
      </c>
      <c r="CF115" s="187">
        <f t="shared" si="169"/>
        <v>0</v>
      </c>
      <c r="CG115" s="189">
        <f t="shared" si="170"/>
        <v>0</v>
      </c>
      <c r="CH115" s="192">
        <f t="shared" si="171"/>
        <v>0</v>
      </c>
      <c r="CI115" s="168"/>
      <c r="CJ115" s="214" t="str">
        <f t="shared" ref="CJ115" si="449">IF(CK115="","",C115)</f>
        <v/>
      </c>
      <c r="CK115" s="184"/>
      <c r="CL115" s="171"/>
      <c r="CM115" s="166" t="str">
        <f t="shared" ref="CM115" si="450">IF(CN115&gt;0,CN115,IF(CO115&gt;0,CO115,IF(CP115&gt;0,CP115,"")))</f>
        <v/>
      </c>
      <c r="CN115" s="188" t="str">
        <f>IF(ISNUMBER(CJ115)=FALSE,"",SUM(CQ115:CQ$116))</f>
        <v/>
      </c>
      <c r="CO115" s="190"/>
      <c r="CP115" s="193"/>
      <c r="CQ115" s="194" t="str">
        <f t="shared" ref="CQ115" si="451">IF(ISNUMBER(CJ115)=FALSE,"",1)</f>
        <v/>
      </c>
      <c r="CR115" s="206" t="str">
        <f t="shared" si="173"/>
        <v/>
      </c>
      <c r="CS115" s="208" t="str">
        <f t="shared" si="174"/>
        <v/>
      </c>
      <c r="CT115" s="187">
        <f t="shared" si="175"/>
        <v>0</v>
      </c>
      <c r="CU115" s="189">
        <f t="shared" si="176"/>
        <v>0</v>
      </c>
      <c r="CV115" s="192">
        <f t="shared" si="177"/>
        <v>0</v>
      </c>
      <c r="CW115" s="168"/>
      <c r="CX115" s="159"/>
    </row>
    <row r="116" spans="1:102" s="167" customFormat="1" ht="15" customHeight="1">
      <c r="A116" s="169"/>
      <c r="B116" s="253"/>
      <c r="C116" s="222">
        <v>30</v>
      </c>
      <c r="D116" s="223">
        <f>IF(E116="","",C116)</f>
        <v>30</v>
      </c>
      <c r="E116" s="224" t="s">
        <v>23</v>
      </c>
      <c r="F116" s="222">
        <v>1977</v>
      </c>
      <c r="G116" s="222">
        <f>SUMIF($O$87:$O$165,E116,$V$87:$V$165)+SUMIF($AD$87:$AD$165,E116,$AL$87:$AL$165)+SUMIF($AT$87:$AT$165,E116,$BA$87:$BA$165)+SUMIF($BI$87:$BI$165,E116,$BO$87:$BO$165)+SUMIF($BW$87:$BW$165,E116,$CC$87:$CC$165)+SUMIF($CK$87:$CK$165,E116,$CQ$87:$CQ$165)</f>
        <v>4</v>
      </c>
      <c r="H116" s="222"/>
      <c r="I116" s="222">
        <f>SUMIF($O$87:$O$101,E116,$R$87:$R$101)+SUMIF($AD$87:$AD$101,E116,$AH$87:$AH$101)+SUMIF($AT$87:$AT$101,E116,$AW$87:$AW$101)+SUMIF($BI$87:$BI$101,E116,$BK$87:$BK$101)+SUMIF($BW$87:$BW$101,E116,$BY$87:$BY$101)+SUMIF($CK$87:$CK$101,E116,$CM$87:$CM$101)</f>
        <v>4.5</v>
      </c>
      <c r="J116" s="225">
        <f>SUMIF($O$87:$O$165,E116,$S$87:$S$165)+SUMIF($AD$87:$AD$165,E116,$AI$87:$AI$165)+SUMIF($AT$87:$AT$165,E116,$AX$87:$AX$165)+SUMIF($BI$87:$BI$165,E116,$BL$87:$BL$165)+SUMIF($BW$87:$BW$165,E116,$BZ$87:$BZ$165)+SUMIF($CK$87:$CK$165,E116,$CN$87:$CN$165)</f>
        <v>18</v>
      </c>
      <c r="K116" s="226">
        <f>SUMIF($O$87:$O$165,E116,$T$87:$T$165)+SUMIF($AD$87:$AD$165,E116,$AJ$87:$AJ$165)+SUMIF($AT$87:$AT$165,E116,$AY$87:$AY$165)+SUMIF($BI$87:$BI$165,E116,$BM$87:$BM$165)+SUMIF($BW$87:$BW$165,E116,$CA$87:$CA$165)+SUMIF($CK$87:$CK$165,E116,$CO$87:$CO$165)</f>
        <v>0</v>
      </c>
      <c r="L116" s="227">
        <f>SUMIF($O$87:$O$165,E116,$U$87:$U$165)+SUMIF($AD$87:$AD$165,E116,$AK$87:$AK$165)+SUMIF($AT$87:$AT$165,E116,$AZ$87:$AZ$165)+SUMIF($BI$87:$BI$165,E116,$BN$87:$BN$165)+SUMIF($BW$87:$BW$165,E116,$CB$87:$CB$165)+SUMIF($CK$87:$CK$165,E116,$CP$87:$CP$165)</f>
        <v>0</v>
      </c>
      <c r="M116" s="177"/>
      <c r="N116" s="210" t="str">
        <f t="shared" ref="N116" si="452">IF(O116="","",C116)</f>
        <v/>
      </c>
      <c r="O116" s="180"/>
      <c r="P116" s="231"/>
      <c r="Q116" s="181"/>
      <c r="R116" s="165" t="str">
        <f t="shared" si="335"/>
        <v/>
      </c>
      <c r="S116" s="188" t="str">
        <f>IF(ISNUMBER(N116)=FALSE,"",SUM(V116:$V$116))</f>
        <v/>
      </c>
      <c r="T116" s="190"/>
      <c r="U116" s="193"/>
      <c r="V116" s="194" t="str">
        <f t="shared" ref="V116" si="453">IF(ISNUMBER(N116)=FALSE,"",1)</f>
        <v/>
      </c>
      <c r="W116" s="205" t="str">
        <f t="shared" si="285"/>
        <v/>
      </c>
      <c r="X116" s="207" t="str">
        <f t="shared" si="286"/>
        <v/>
      </c>
      <c r="Y116" s="187">
        <f t="shared" si="151"/>
        <v>0</v>
      </c>
      <c r="Z116" s="189">
        <f t="shared" si="152"/>
        <v>0</v>
      </c>
      <c r="AA116" s="192">
        <f t="shared" si="153"/>
        <v>0</v>
      </c>
      <c r="AB116" s="168"/>
      <c r="AC116" s="212">
        <f t="shared" ref="AC116" si="454">IF(AD116="","",C116)</f>
        <v>30</v>
      </c>
      <c r="AD116" s="164" t="s">
        <v>47</v>
      </c>
      <c r="AE116" s="237" t="s">
        <v>48</v>
      </c>
      <c r="AF116" s="237" t="s">
        <v>49</v>
      </c>
      <c r="AG116" s="237"/>
      <c r="AH116" s="166" t="str">
        <f t="shared" ref="AH116" si="455">IF(AI116&gt;0,AI116,IF(AJ116&gt;0,AJ116,IF(AK116&gt;0,AK116,"")))</f>
        <v/>
      </c>
      <c r="AI116" s="188">
        <f>IF(ISNUMBER(AC116)=FALSE,"",SUM(AL116:AL$116))</f>
        <v>0</v>
      </c>
      <c r="AJ116" s="190"/>
      <c r="AK116" s="193"/>
      <c r="AL116" s="194"/>
      <c r="AM116" s="206"/>
      <c r="AN116" s="208"/>
      <c r="AO116" s="187">
        <f t="shared" si="155"/>
        <v>0</v>
      </c>
      <c r="AP116" s="189">
        <f t="shared" si="156"/>
        <v>0</v>
      </c>
      <c r="AQ116" s="192">
        <f t="shared" si="157"/>
        <v>0</v>
      </c>
      <c r="AR116" s="168"/>
      <c r="AS116" s="213">
        <f t="shared" ref="AS116" si="456">IF(AT116="","",C116)</f>
        <v>30</v>
      </c>
      <c r="AT116" s="180" t="s">
        <v>44</v>
      </c>
      <c r="AU116" s="180">
        <v>371</v>
      </c>
      <c r="AV116" s="181">
        <v>1.5222222222222221</v>
      </c>
      <c r="AW116" s="165">
        <f t="shared" ref="AW116" si="457">IF(AX116&gt;0,AX116,IF(AY116&gt;0,AY116,IF(AZ116&gt;0,AZ116,"")))</f>
        <v>1</v>
      </c>
      <c r="AX116" s="188">
        <v>1</v>
      </c>
      <c r="AY116" s="190"/>
      <c r="AZ116" s="193"/>
      <c r="BA116" s="194">
        <f t="shared" ref="BA116" si="458">IF(ISNUMBER(AS116)=FALSE,"",1)</f>
        <v>1</v>
      </c>
      <c r="BB116" s="205">
        <f t="shared" ref="BB116:BB136" si="459">IF(ISNUMBER(AS116)=FALSE,"",SUMIF($E$87:$E$164,AT116,$D$87:$D$164))</f>
        <v>56</v>
      </c>
      <c r="BC116" s="243">
        <f t="shared" ref="BC116:BC136" si="460">IF(ISNUMBER(AS116)=FALSE,"",IF(SUMIF($E$87:$E$164,AT116,$I$87:$I$164)&gt;0,SUMIF($E$87:$E$164,AT116,$I$87:$I$164),IF(SUMIF($E$87:$E$164,AT116,$J$87:$J$164)&gt;0,SUMIF($E$87:$E$164,AT116,$J$87:$J$164),IF(SUMIF($E$87:$E$164,AT116,$K$87:$K$164)&gt;0,SUMIF($E$87:$E$164,AT116,$K$87:$K$164),SUMIF($E$87:$E$164,AT116,$L$87:$L$164)))))</f>
        <v>2</v>
      </c>
      <c r="BD116" s="187">
        <f t="shared" si="160"/>
        <v>0</v>
      </c>
      <c r="BE116" s="189">
        <f t="shared" si="161"/>
        <v>0</v>
      </c>
      <c r="BF116" s="192">
        <f t="shared" si="162"/>
        <v>0</v>
      </c>
      <c r="BG116" s="168"/>
      <c r="BH116" s="212" t="str">
        <f t="shared" ref="BH116" si="461">IF(BI116="","",C116)</f>
        <v/>
      </c>
      <c r="BI116" s="184"/>
      <c r="BJ116" s="171"/>
      <c r="BK116" s="166" t="str">
        <f t="shared" ref="BK116" si="462">IF(BL116&gt;0,BL116,IF(BM116&gt;0,BM116,IF(BN116&gt;0,BN116,"")))</f>
        <v/>
      </c>
      <c r="BL116" s="188" t="str">
        <f>IF(ISNUMBER(BH116)=FALSE,"",SUM(BO116:BO$116))</f>
        <v/>
      </c>
      <c r="BM116" s="190"/>
      <c r="BN116" s="193"/>
      <c r="BO116" s="194" t="str">
        <f t="shared" ref="BO116" si="463">IF(ISNUMBER(BH116)=FALSE,"",1)</f>
        <v/>
      </c>
      <c r="BP116" s="206" t="str">
        <f t="shared" ref="BP116:BP164" si="464">IF(ISNUMBER(BH116)=FALSE,"",SUMIF($E$87:$E$164,BI116,$D$87:$D$164))</f>
        <v/>
      </c>
      <c r="BQ116" s="208" t="str">
        <f t="shared" ref="BQ116:BQ164" si="465">IF(ISNUMBER(BH116)=FALSE,"",IF(SUMIF($E$87:$E$164,BI116,$I$87:$I$164)&gt;0,SUMIF($E$87:$E$164,BI116,$I$87:$I$164),IF(SUMIF($E$87:$E$164,BI116,$J$87:$J$164)&gt;0,SUMIF($E$87:$E$164,BI116,$J$87:$J$164),IF(SUMIF($E$87:$E$164,BI116,$K$87:$K$164)&gt;0,SUMIF($E$87:$E$164,BI116,$K$87:$K$164),SUMIF($E$87:$E$164,BI116,$L$87:$L$164)))))</f>
        <v/>
      </c>
      <c r="BR116" s="187">
        <f t="shared" si="166"/>
        <v>0</v>
      </c>
      <c r="BS116" s="189">
        <f t="shared" si="167"/>
        <v>0</v>
      </c>
      <c r="BT116" s="192">
        <f t="shared" si="168"/>
        <v>0</v>
      </c>
      <c r="BU116" s="168"/>
      <c r="BV116" s="213" t="str">
        <f t="shared" ref="BV116" si="466">IF(BW116="","",C116)</f>
        <v/>
      </c>
      <c r="BW116" s="180"/>
      <c r="BX116" s="182"/>
      <c r="BY116" s="165" t="str">
        <f t="shared" ref="BY116" si="467">IF(BZ116&gt;0,BZ116,IF(CA116&gt;0,CA116,IF(CB116&gt;0,CB116,"")))</f>
        <v/>
      </c>
      <c r="BZ116" s="188" t="str">
        <f>IF(ISNUMBER(BV116)=FALSE,"",SUM(CC116:CC$116))</f>
        <v/>
      </c>
      <c r="CA116" s="190"/>
      <c r="CB116" s="193"/>
      <c r="CC116" s="194" t="str">
        <f t="shared" ref="CC116" si="468">IF(ISNUMBER(BV116)=FALSE,"",1)</f>
        <v/>
      </c>
      <c r="CD116" s="205" t="str">
        <f t="shared" si="315"/>
        <v/>
      </c>
      <c r="CE116" s="207" t="str">
        <f t="shared" si="316"/>
        <v/>
      </c>
      <c r="CF116" s="187">
        <f t="shared" si="169"/>
        <v>0</v>
      </c>
      <c r="CG116" s="189">
        <f t="shared" si="170"/>
        <v>0</v>
      </c>
      <c r="CH116" s="192">
        <f t="shared" si="171"/>
        <v>0</v>
      </c>
      <c r="CI116" s="168"/>
      <c r="CJ116" s="214" t="str">
        <f t="shared" ref="CJ116" si="469">IF(CK116="","",C116)</f>
        <v/>
      </c>
      <c r="CK116" s="184"/>
      <c r="CL116" s="171"/>
      <c r="CM116" s="166" t="str">
        <f t="shared" ref="CM116" si="470">IF(CN116&gt;0,CN116,IF(CO116&gt;0,CO116,IF(CP116&gt;0,CP116,"")))</f>
        <v/>
      </c>
      <c r="CN116" s="188" t="str">
        <f>IF(ISNUMBER(CJ116)=FALSE,"",SUM(CQ116:CQ$116))</f>
        <v/>
      </c>
      <c r="CO116" s="190"/>
      <c r="CP116" s="193"/>
      <c r="CQ116" s="194" t="str">
        <f t="shared" ref="CQ116" si="471">IF(ISNUMBER(CJ116)=FALSE,"",1)</f>
        <v/>
      </c>
      <c r="CR116" s="206" t="str">
        <f t="shared" si="173"/>
        <v/>
      </c>
      <c r="CS116" s="208" t="str">
        <f t="shared" si="174"/>
        <v/>
      </c>
      <c r="CT116" s="187">
        <f t="shared" si="175"/>
        <v>0</v>
      </c>
      <c r="CU116" s="189">
        <f t="shared" si="176"/>
        <v>0</v>
      </c>
      <c r="CV116" s="192">
        <f t="shared" si="177"/>
        <v>0</v>
      </c>
      <c r="CW116" s="168"/>
      <c r="CX116" s="159"/>
    </row>
    <row r="117" spans="1:102" s="167" customFormat="1" ht="15" customHeight="1">
      <c r="A117" s="169"/>
      <c r="B117" s="253"/>
      <c r="C117" s="222">
        <v>31</v>
      </c>
      <c r="D117" s="223">
        <f>IF(E117="","",C117)</f>
        <v>31</v>
      </c>
      <c r="E117" s="224" t="s">
        <v>57</v>
      </c>
      <c r="F117" s="222">
        <v>1961</v>
      </c>
      <c r="G117" s="222">
        <f>SUMIF($O$87:$O$165,E117,$V$87:$V$165)+SUMIF($AD$87:$AD$165,E117,$AL$87:$AL$165)+SUMIF($AT$87:$AT$165,E117,$BA$87:$BA$165)+SUMIF($BI$87:$BI$165,E117,$BO$87:$BO$165)+SUMIF($BW$87:$BW$165,E117,$CC$87:$CC$165)+SUMIF($CK$87:$CK$165,E117,$CQ$87:$CQ$165)</f>
        <v>2</v>
      </c>
      <c r="H117" s="222"/>
      <c r="I117" s="222">
        <f>SUMIF($O$87:$O$101,E117,$R$87:$R$101)+SUMIF($AD$87:$AD$101,E117,$AH$87:$AH$101)+SUMIF($AT$87:$AT$101,E117,$AW$87:$AW$101)+SUMIF($BI$87:$BI$101,E117,$BK$87:$BK$101)+SUMIF($BW$87:$BW$101,E117,$BY$87:$BY$101)+SUMIF($CK$87:$CK$101,E117,$CM$87:$CM$101)</f>
        <v>4</v>
      </c>
      <c r="J117" s="225">
        <f>SUMIF($O$87:$O$165,E117,$S$87:$S$165)+SUMIF($AD$87:$AD$165,E117,$AI$87:$AI$165)+SUMIF($AT$87:$AT$165,E117,$AX$87:$AX$165)+SUMIF($BI$87:$BI$165,E117,$BL$87:$BL$165)+SUMIF($BW$87:$BW$165,E117,$BZ$87:$BZ$165)+SUMIF($CK$87:$CK$165,E117,$CN$87:$CN$165)</f>
        <v>5</v>
      </c>
      <c r="K117" s="226">
        <f>SUMIF($O$87:$O$165,E117,$T$87:$T$165)+SUMIF($AD$87:$AD$165,E117,$AJ$87:$AJ$165)+SUMIF($AT$87:$AT$165,E117,$AY$87:$AY$165)+SUMIF($BI$87:$BI$165,E117,$BM$87:$BM$165)+SUMIF($BW$87:$BW$165,E117,$CA$87:$CA$165)+SUMIF($CK$87:$CK$165,E117,$CO$87:$CO$165)</f>
        <v>0</v>
      </c>
      <c r="L117" s="227">
        <f>SUMIF($O$87:$O$165,E117,$U$87:$U$165)+SUMIF($AD$87:$AD$165,E117,$AK$87:$AK$165)+SUMIF($AT$87:$AT$165,E117,$AZ$87:$AZ$165)+SUMIF($BI$87:$BI$165,E117,$BN$87:$BN$165)+SUMIF($BW$87:$BW$165,E117,$CB$87:$CB$165)+SUMIF($CK$87:$CK$165,E117,$CP$87:$CP$165)</f>
        <v>0</v>
      </c>
      <c r="M117" s="177"/>
      <c r="N117" s="210" t="str">
        <f t="shared" ref="N117" si="472">IF(O117="","",C117)</f>
        <v/>
      </c>
      <c r="O117" s="180"/>
      <c r="P117" s="231"/>
      <c r="Q117" s="181"/>
      <c r="R117" s="173" t="str">
        <f t="shared" ref="R117:R126" si="473">IF(S117&gt;0,S117,IF(T117&gt;0,T117,IF(U117&gt;0,U117,"")))</f>
        <v/>
      </c>
      <c r="S117" s="188"/>
      <c r="T117" s="190" t="str">
        <f>IF(ISNUMBER(N117)=FALSE,"",SUM(V117:$V$131))</f>
        <v/>
      </c>
      <c r="U117" s="193"/>
      <c r="V117" s="194" t="str">
        <f t="shared" ref="V117" si="474">IF(ISNUMBER(N117)=FALSE,"",1)</f>
        <v/>
      </c>
      <c r="W117" s="205" t="str">
        <f t="shared" si="285"/>
        <v/>
      </c>
      <c r="X117" s="207" t="str">
        <f t="shared" si="286"/>
        <v/>
      </c>
      <c r="Y117" s="187">
        <f t="shared" si="151"/>
        <v>0</v>
      </c>
      <c r="Z117" s="189">
        <f t="shared" si="152"/>
        <v>0</v>
      </c>
      <c r="AA117" s="192">
        <f t="shared" si="153"/>
        <v>0</v>
      </c>
      <c r="AB117" s="168"/>
      <c r="AC117" s="212" t="str">
        <f t="shared" ref="AC117" si="475">IF(AD117="","",C117)</f>
        <v/>
      </c>
      <c r="AD117" s="164"/>
      <c r="AE117" s="237"/>
      <c r="AF117" s="237"/>
      <c r="AG117" s="164"/>
      <c r="AH117" s="172" t="str">
        <f t="shared" ref="AH117" si="476">IF(AI117&gt;0,AI117,IF(AJ117&gt;0,AJ117,IF(AK117&gt;0,AK117,"")))</f>
        <v/>
      </c>
      <c r="AI117" s="188"/>
      <c r="AJ117" s="190" t="str">
        <f>IF(ISNUMBER(AC117)=FALSE,"",SUM(AL117:AL$131))</f>
        <v/>
      </c>
      <c r="AK117" s="193"/>
      <c r="AL117" s="194" t="str">
        <f t="shared" ref="AL117" si="477">IF(ISNUMBER(AC117)=FALSE,"",1)</f>
        <v/>
      </c>
      <c r="AM117" s="206" t="str">
        <f t="shared" ref="AM117:AM164" si="478">IF(ISNUMBER(AC117)=FALSE,"",SUMIF($E$87:$E$164,AD117,$D$87:$D$164))</f>
        <v/>
      </c>
      <c r="AN117" s="208" t="str">
        <f t="shared" ref="AN117:AN164" si="479">IF(ISNUMBER(AC117)=FALSE,"",IF(SUMIF($E$87:$E$164,AD117,$I$87:$I$164)&gt;0,SUMIF($E$87:$E$164,AD117,$I$87:$I$164),IF(SUMIF($E$87:$E$164,AD117,$J$87:$J$164)&gt;0,SUMIF($E$87:$E$164,AD117,$J$87:$J$164),IF(SUMIF($E$87:$E$164,AD117,$K$87:$K$164)&gt;0,SUMIF($E$87:$E$164,AD117,$K$87:$K$164),SUMIF($E$87:$E$164,AD117,$L$87:$L$164)))))</f>
        <v/>
      </c>
      <c r="AO117" s="187">
        <f t="shared" si="155"/>
        <v>0</v>
      </c>
      <c r="AP117" s="189">
        <f t="shared" si="156"/>
        <v>0</v>
      </c>
      <c r="AQ117" s="192">
        <f t="shared" si="157"/>
        <v>0</v>
      </c>
      <c r="AR117" s="168"/>
      <c r="AS117" s="213">
        <f t="shared" ref="AS117" si="480">IF(AT117="","",C117)</f>
        <v>31</v>
      </c>
      <c r="AT117" s="180" t="s">
        <v>43</v>
      </c>
      <c r="AU117" s="180">
        <v>357</v>
      </c>
      <c r="AV117" s="181">
        <v>1.53125</v>
      </c>
      <c r="AW117" s="173">
        <f t="shared" ref="AW117" si="481">IF(AX117&gt;0,AX117,IF(AY117&gt;0,AY117,IF(AZ117&gt;0,AZ117,"")))</f>
        <v>15</v>
      </c>
      <c r="AX117" s="188"/>
      <c r="AY117" s="190">
        <f>IF(ISNUMBER(AS117)=FALSE,"",SUM(BA117:BA$131))</f>
        <v>15</v>
      </c>
      <c r="AZ117" s="193"/>
      <c r="BA117" s="194">
        <f t="shared" ref="BA117" si="482">IF(ISNUMBER(AS117)=FALSE,"",1)</f>
        <v>1</v>
      </c>
      <c r="BB117" s="205">
        <f t="shared" si="459"/>
        <v>59</v>
      </c>
      <c r="BC117" s="245">
        <f t="shared" si="460"/>
        <v>15</v>
      </c>
      <c r="BD117" s="187">
        <f t="shared" si="160"/>
        <v>0</v>
      </c>
      <c r="BE117" s="189">
        <f t="shared" si="161"/>
        <v>0</v>
      </c>
      <c r="BF117" s="192">
        <f t="shared" si="162"/>
        <v>0</v>
      </c>
      <c r="BG117" s="168"/>
      <c r="BH117" s="212" t="str">
        <f t="shared" ref="BH117" si="483">IF(BI117="","",C117)</f>
        <v/>
      </c>
      <c r="BI117" s="184"/>
      <c r="BJ117" s="171"/>
      <c r="BK117" s="172" t="str">
        <f t="shared" ref="BK117" si="484">IF(BL117&gt;0,BL117,IF(BM117&gt;0,BM117,IF(BN117&gt;0,BN117,"")))</f>
        <v/>
      </c>
      <c r="BL117" s="188"/>
      <c r="BM117" s="190" t="str">
        <f>IF(ISNUMBER(BH117)=FALSE,"",SUM(BO117:BO$131))</f>
        <v/>
      </c>
      <c r="BN117" s="193"/>
      <c r="BO117" s="194" t="str">
        <f t="shared" ref="BO117" si="485">IF(ISNUMBER(BH117)=FALSE,"",1)</f>
        <v/>
      </c>
      <c r="BP117" s="206" t="str">
        <f t="shared" si="464"/>
        <v/>
      </c>
      <c r="BQ117" s="208" t="str">
        <f t="shared" si="465"/>
        <v/>
      </c>
      <c r="BR117" s="187">
        <f t="shared" si="166"/>
        <v>0</v>
      </c>
      <c r="BS117" s="189">
        <f t="shared" si="167"/>
        <v>0</v>
      </c>
      <c r="BT117" s="192">
        <f t="shared" si="168"/>
        <v>0</v>
      </c>
      <c r="BU117" s="168"/>
      <c r="BV117" s="213" t="str">
        <f t="shared" ref="BV117" si="486">IF(BW117="","",C117)</f>
        <v/>
      </c>
      <c r="BW117" s="180"/>
      <c r="BX117" s="182"/>
      <c r="BY117" s="173" t="str">
        <f t="shared" ref="BY117" si="487">IF(BZ117&gt;0,BZ117,IF(CA117&gt;0,CA117,IF(CB117&gt;0,CB117,"")))</f>
        <v/>
      </c>
      <c r="BZ117" s="188"/>
      <c r="CA117" s="190" t="str">
        <f>IF(ISNUMBER(BV117)=FALSE,"",SUM(CC117:CC$131))</f>
        <v/>
      </c>
      <c r="CB117" s="193"/>
      <c r="CC117" s="194" t="str">
        <f t="shared" ref="CC117" si="488">IF(ISNUMBER(BV117)=FALSE,"",1)</f>
        <v/>
      </c>
      <c r="CD117" s="205" t="str">
        <f t="shared" si="315"/>
        <v/>
      </c>
      <c r="CE117" s="207" t="str">
        <f t="shared" si="316"/>
        <v/>
      </c>
      <c r="CF117" s="187">
        <f t="shared" si="169"/>
        <v>0</v>
      </c>
      <c r="CG117" s="189">
        <f t="shared" si="170"/>
        <v>0</v>
      </c>
      <c r="CH117" s="192">
        <f t="shared" si="171"/>
        <v>0</v>
      </c>
      <c r="CI117" s="168"/>
      <c r="CJ117" s="214" t="str">
        <f t="shared" ref="CJ117" si="489">IF(CK117="","",C117)</f>
        <v/>
      </c>
      <c r="CK117" s="184"/>
      <c r="CL117" s="171"/>
      <c r="CM117" s="172" t="str">
        <f t="shared" ref="CM117" si="490">IF(CN117&gt;0,CN117,IF(CO117&gt;0,CO117,IF(CP117&gt;0,CP117,"")))</f>
        <v/>
      </c>
      <c r="CN117" s="188"/>
      <c r="CO117" s="190" t="str">
        <f>IF(ISNUMBER(CJ117)=FALSE,"",SUM(CQ117:CQ$131))</f>
        <v/>
      </c>
      <c r="CP117" s="193"/>
      <c r="CQ117" s="194" t="str">
        <f t="shared" ref="CQ117" si="491">IF(ISNUMBER(CJ117)=FALSE,"",1)</f>
        <v/>
      </c>
      <c r="CR117" s="206" t="str">
        <f t="shared" si="173"/>
        <v/>
      </c>
      <c r="CS117" s="208" t="str">
        <f t="shared" si="174"/>
        <v/>
      </c>
      <c r="CT117" s="187">
        <f t="shared" si="175"/>
        <v>0</v>
      </c>
      <c r="CU117" s="189">
        <f t="shared" si="176"/>
        <v>0</v>
      </c>
      <c r="CV117" s="192">
        <f t="shared" si="177"/>
        <v>0</v>
      </c>
      <c r="CW117" s="168"/>
      <c r="CX117" s="159"/>
    </row>
    <row r="118" spans="1:102" s="167" customFormat="1" ht="15" customHeight="1">
      <c r="A118" s="169"/>
      <c r="B118" s="253"/>
      <c r="C118" s="222">
        <v>32</v>
      </c>
      <c r="D118" s="223">
        <f>IF(E118="","",C118)</f>
        <v>32</v>
      </c>
      <c r="E118" s="224" t="s">
        <v>82</v>
      </c>
      <c r="F118" s="222">
        <v>1984</v>
      </c>
      <c r="G118" s="222">
        <f>SUMIF($O$87:$O$165,E118,$V$87:$V$165)+SUMIF($AD$87:$AD$165,E118,$AL$87:$AL$165)+SUMIF($AT$87:$AT$165,E118,$BA$87:$BA$165)+SUMIF($BI$87:$BI$165,E118,$BO$87:$BO$165)+SUMIF($BW$87:$BW$165,E118,$CC$87:$CC$165)+SUMIF($CK$87:$CK$165,E118,$CQ$87:$CQ$165)</f>
        <v>1</v>
      </c>
      <c r="H118" s="222"/>
      <c r="I118" s="222">
        <f>SUMIF($O$87:$O$101,E118,$R$87:$R$101)+SUMIF($AD$87:$AD$101,E118,$AH$87:$AH$101)+SUMIF($AT$87:$AT$101,E118,$AW$87:$AW$101)+SUMIF($BI$87:$BI$101,E118,$BK$87:$BK$101)+SUMIF($BW$87:$BW$101,E118,$BY$87:$BY$101)+SUMIF($CK$87:$CK$101,E118,$CM$87:$CM$101)</f>
        <v>3</v>
      </c>
      <c r="J118" s="225">
        <f>SUMIF($O$87:$O$165,E118,$S$87:$S$165)+SUMIF($AD$87:$AD$165,E118,$AI$87:$AI$165)+SUMIF($AT$87:$AT$165,E118,$AX$87:$AX$165)+SUMIF($BI$87:$BI$165,E118,$BL$87:$BL$165)+SUMIF($BW$87:$BW$165,E118,$BZ$87:$BZ$165)+SUMIF($CK$87:$CK$165,E118,$CN$87:$CN$165)</f>
        <v>0</v>
      </c>
      <c r="K118" s="226">
        <f>SUMIF($O$87:$O$165,E118,$T$87:$T$165)+SUMIF($AD$87:$AD$165,E118,$AJ$87:$AJ$165)+SUMIF($AT$87:$AT$165,E118,$AY$87:$AY$165)+SUMIF($BI$87:$BI$165,E118,$BM$87:$BM$165)+SUMIF($BW$87:$BW$165,E118,$CA$87:$CA$165)+SUMIF($CK$87:$CK$165,E118,$CO$87:$CO$165)</f>
        <v>0</v>
      </c>
      <c r="L118" s="227">
        <f>SUMIF($O$87:$O$165,E118,$U$87:$U$165)+SUMIF($AD$87:$AD$165,E118,$AK$87:$AK$165)+SUMIF($AT$87:$AT$165,E118,$AZ$87:$AZ$165)+SUMIF($BI$87:$BI$165,E118,$BN$87:$BN$165)+SUMIF($BW$87:$BW$165,E118,$CB$87:$CB$165)+SUMIF($CK$87:$CK$165,E118,$CP$87:$CP$165)</f>
        <v>0</v>
      </c>
      <c r="M118" s="177"/>
      <c r="N118" s="210" t="str">
        <f t="shared" ref="N118" si="492">IF(O118="","",C118)</f>
        <v/>
      </c>
      <c r="O118" s="180"/>
      <c r="P118" s="231"/>
      <c r="Q118" s="181"/>
      <c r="R118" s="173" t="str">
        <f t="shared" si="473"/>
        <v/>
      </c>
      <c r="S118" s="188"/>
      <c r="T118" s="190" t="str">
        <f>IF(ISNUMBER(N118)=FALSE,"",SUM(V118:$V$131))</f>
        <v/>
      </c>
      <c r="U118" s="193"/>
      <c r="V118" s="194" t="str">
        <f t="shared" ref="V118" si="493">IF(ISNUMBER(N118)=FALSE,"",1)</f>
        <v/>
      </c>
      <c r="W118" s="205" t="str">
        <f t="shared" si="285"/>
        <v/>
      </c>
      <c r="X118" s="207" t="str">
        <f t="shared" si="286"/>
        <v/>
      </c>
      <c r="Y118" s="187">
        <f t="shared" si="151"/>
        <v>0</v>
      </c>
      <c r="Z118" s="189">
        <f t="shared" si="152"/>
        <v>0</v>
      </c>
      <c r="AA118" s="192">
        <f t="shared" si="153"/>
        <v>0</v>
      </c>
      <c r="AB118" s="168"/>
      <c r="AC118" s="212" t="str">
        <f t="shared" ref="AC118" si="494">IF(AD118="","",C118)</f>
        <v/>
      </c>
      <c r="AD118" s="164"/>
      <c r="AE118" s="237"/>
      <c r="AF118" s="237"/>
      <c r="AG118" s="164"/>
      <c r="AH118" s="172" t="str">
        <f t="shared" ref="AH118" si="495">IF(AI118&gt;0,AI118,IF(AJ118&gt;0,AJ118,IF(AK118&gt;0,AK118,"")))</f>
        <v/>
      </c>
      <c r="AI118" s="188"/>
      <c r="AJ118" s="190" t="str">
        <f>IF(ISNUMBER(AC118)=FALSE,"",SUM(AL118:AL$131))</f>
        <v/>
      </c>
      <c r="AK118" s="193"/>
      <c r="AL118" s="194" t="str">
        <f t="shared" ref="AL118" si="496">IF(ISNUMBER(AC118)=FALSE,"",1)</f>
        <v/>
      </c>
      <c r="AM118" s="206" t="str">
        <f t="shared" si="478"/>
        <v/>
      </c>
      <c r="AN118" s="208" t="str">
        <f t="shared" si="479"/>
        <v/>
      </c>
      <c r="AO118" s="187">
        <f t="shared" si="155"/>
        <v>0</v>
      </c>
      <c r="AP118" s="189">
        <f t="shared" si="156"/>
        <v>0</v>
      </c>
      <c r="AQ118" s="192">
        <f t="shared" si="157"/>
        <v>0</v>
      </c>
      <c r="AR118" s="168"/>
      <c r="AS118" s="213">
        <f t="shared" ref="AS118" si="497">IF(AT118="","",C118)</f>
        <v>32</v>
      </c>
      <c r="AT118" s="180" t="s">
        <v>68</v>
      </c>
      <c r="AU118" s="180">
        <v>376</v>
      </c>
      <c r="AV118" s="181">
        <v>1.5826388888888889</v>
      </c>
      <c r="AW118" s="173">
        <f t="shared" ref="AW118" si="498">IF(AX118&gt;0,AX118,IF(AY118&gt;0,AY118,IF(AZ118&gt;0,AZ118,"")))</f>
        <v>14</v>
      </c>
      <c r="AX118" s="188"/>
      <c r="AY118" s="190">
        <f>IF(ISNUMBER(AS118)=FALSE,"",SUM(BA118:BA$131))</f>
        <v>14</v>
      </c>
      <c r="AZ118" s="193"/>
      <c r="BA118" s="194">
        <f t="shared" ref="BA118" si="499">IF(ISNUMBER(AS118)=FALSE,"",1)</f>
        <v>1</v>
      </c>
      <c r="BB118" s="205">
        <f t="shared" si="459"/>
        <v>60</v>
      </c>
      <c r="BC118" s="245">
        <f t="shared" si="460"/>
        <v>14</v>
      </c>
      <c r="BD118" s="187">
        <f t="shared" si="160"/>
        <v>0</v>
      </c>
      <c r="BE118" s="189">
        <f t="shared" si="161"/>
        <v>0</v>
      </c>
      <c r="BF118" s="192">
        <f t="shared" si="162"/>
        <v>0</v>
      </c>
      <c r="BG118" s="168"/>
      <c r="BH118" s="212" t="str">
        <f t="shared" ref="BH118" si="500">IF(BI118="","",C118)</f>
        <v/>
      </c>
      <c r="BI118" s="184"/>
      <c r="BJ118" s="171"/>
      <c r="BK118" s="172" t="str">
        <f t="shared" ref="BK118" si="501">IF(BL118&gt;0,BL118,IF(BM118&gt;0,BM118,IF(BN118&gt;0,BN118,"")))</f>
        <v/>
      </c>
      <c r="BL118" s="188"/>
      <c r="BM118" s="190" t="str">
        <f>IF(ISNUMBER(BH118)=FALSE,"",SUM(BO118:BO$131))</f>
        <v/>
      </c>
      <c r="BN118" s="193"/>
      <c r="BO118" s="194" t="str">
        <f t="shared" ref="BO118" si="502">IF(ISNUMBER(BH118)=FALSE,"",1)</f>
        <v/>
      </c>
      <c r="BP118" s="206" t="str">
        <f t="shared" si="464"/>
        <v/>
      </c>
      <c r="BQ118" s="208" t="str">
        <f t="shared" si="465"/>
        <v/>
      </c>
      <c r="BR118" s="187">
        <f t="shared" si="166"/>
        <v>0</v>
      </c>
      <c r="BS118" s="189">
        <f t="shared" si="167"/>
        <v>0</v>
      </c>
      <c r="BT118" s="192">
        <f t="shared" si="168"/>
        <v>0</v>
      </c>
      <c r="BU118" s="168"/>
      <c r="BV118" s="213" t="str">
        <f t="shared" ref="BV118" si="503">IF(BW118="","",C118)</f>
        <v/>
      </c>
      <c r="BW118" s="180"/>
      <c r="BX118" s="182"/>
      <c r="BY118" s="173" t="str">
        <f t="shared" ref="BY118" si="504">IF(BZ118&gt;0,BZ118,IF(CA118&gt;0,CA118,IF(CB118&gt;0,CB118,"")))</f>
        <v/>
      </c>
      <c r="BZ118" s="188"/>
      <c r="CA118" s="190" t="str">
        <f>IF(ISNUMBER(BV118)=FALSE,"",SUM(CC118:CC$131))</f>
        <v/>
      </c>
      <c r="CB118" s="193"/>
      <c r="CC118" s="194" t="str">
        <f t="shared" ref="CC118" si="505">IF(ISNUMBER(BV118)=FALSE,"",1)</f>
        <v/>
      </c>
      <c r="CD118" s="205" t="str">
        <f t="shared" si="315"/>
        <v/>
      </c>
      <c r="CE118" s="207" t="str">
        <f t="shared" si="316"/>
        <v/>
      </c>
      <c r="CF118" s="187">
        <f t="shared" si="169"/>
        <v>0</v>
      </c>
      <c r="CG118" s="189">
        <f t="shared" si="170"/>
        <v>0</v>
      </c>
      <c r="CH118" s="192">
        <f t="shared" si="171"/>
        <v>0</v>
      </c>
      <c r="CI118" s="168"/>
      <c r="CJ118" s="214" t="str">
        <f t="shared" ref="CJ118" si="506">IF(CK118="","",C118)</f>
        <v/>
      </c>
      <c r="CK118" s="184"/>
      <c r="CL118" s="171"/>
      <c r="CM118" s="172" t="str">
        <f t="shared" ref="CM118" si="507">IF(CN118&gt;0,CN118,IF(CO118&gt;0,CO118,IF(CP118&gt;0,CP118,"")))</f>
        <v/>
      </c>
      <c r="CN118" s="188"/>
      <c r="CO118" s="190" t="str">
        <f>IF(ISNUMBER(CJ118)=FALSE,"",SUM(CQ118:CQ$131))</f>
        <v/>
      </c>
      <c r="CP118" s="193"/>
      <c r="CQ118" s="194" t="str">
        <f t="shared" ref="CQ118" si="508">IF(ISNUMBER(CJ118)=FALSE,"",1)</f>
        <v/>
      </c>
      <c r="CR118" s="206" t="str">
        <f t="shared" si="173"/>
        <v/>
      </c>
      <c r="CS118" s="208" t="str">
        <f t="shared" si="174"/>
        <v/>
      </c>
      <c r="CT118" s="187">
        <f t="shared" si="175"/>
        <v>0</v>
      </c>
      <c r="CU118" s="189">
        <f t="shared" si="176"/>
        <v>0</v>
      </c>
      <c r="CV118" s="192">
        <f t="shared" si="177"/>
        <v>0</v>
      </c>
      <c r="CW118" s="168"/>
      <c r="CX118" s="159"/>
    </row>
    <row r="119" spans="1:102" s="167" customFormat="1" ht="15" customHeight="1">
      <c r="A119" s="169"/>
      <c r="B119" s="253"/>
      <c r="C119" s="222">
        <v>33</v>
      </c>
      <c r="D119" s="223">
        <f>IF(E119="","",C119)</f>
        <v>33</v>
      </c>
      <c r="E119" s="224" t="s">
        <v>115</v>
      </c>
      <c r="F119" s="222">
        <v>1995</v>
      </c>
      <c r="G119" s="222">
        <f>SUMIF($O$87:$O$165,E119,$V$87:$V$165)+SUMIF($AD$87:$AD$165,E119,$AL$87:$AL$165)+SUMIF($AT$87:$AT$165,E119,$BA$87:$BA$165)+SUMIF($BI$87:$BI$165,E119,$BO$87:$BO$165)+SUMIF($BW$87:$BW$165,E119,$CC$87:$CC$165)+SUMIF($CK$87:$CK$165,E119,$CQ$87:$CQ$165)</f>
        <v>1</v>
      </c>
      <c r="H119" s="222"/>
      <c r="I119" s="222">
        <f>SUMIF($O$87:$O$101,E119,$R$87:$R$101)+SUMIF($AD$87:$AD$101,E119,$AH$87:$AH$101)+SUMIF($AT$87:$AT$101,E119,$AW$87:$AW$101)+SUMIF($BI$87:$BI$101,E119,$BK$87:$BK$101)+SUMIF($BW$87:$BW$101,E119,$BY$87:$BY$101)+SUMIF($CK$87:$CK$101,E119,$CM$87:$CM$101)</f>
        <v>3</v>
      </c>
      <c r="J119" s="225">
        <f>SUMIF($O$87:$O$165,E119,$S$87:$S$165)+SUMIF($AD$87:$AD$165,E119,$AI$87:$AI$165)+SUMIF($AT$87:$AT$165,E119,$AX$87:$AX$165)+SUMIF($BI$87:$BI$165,E119,$BL$87:$BL$165)+SUMIF($BW$87:$BW$165,E119,$BZ$87:$BZ$165)+SUMIF($CK$87:$CK$165,E119,$CN$87:$CN$165)</f>
        <v>0</v>
      </c>
      <c r="K119" s="226">
        <f>SUMIF($O$87:$O$165,E119,$T$87:$T$165)+SUMIF($AD$87:$AD$165,E119,$AJ$87:$AJ$165)+SUMIF($AT$87:$AT$165,E119,$AY$87:$AY$165)+SUMIF($BI$87:$BI$165,E119,$BM$87:$BM$165)+SUMIF($BW$87:$BW$165,E119,$CA$87:$CA$165)+SUMIF($CK$87:$CK$165,E119,$CO$87:$CO$165)</f>
        <v>0</v>
      </c>
      <c r="L119" s="227">
        <f>SUMIF($O$87:$O$165,E119,$U$87:$U$165)+SUMIF($AD$87:$AD$165,E119,$AK$87:$AK$165)+SUMIF($AT$87:$AT$165,E119,$AZ$87:$AZ$165)+SUMIF($BI$87:$BI$165,E119,$BN$87:$BN$165)+SUMIF($BW$87:$BW$165,E119,$CB$87:$CB$165)+SUMIF($CK$87:$CK$165,E119,$CP$87:$CP$165)</f>
        <v>0</v>
      </c>
      <c r="M119" s="177"/>
      <c r="N119" s="210" t="str">
        <f t="shared" ref="N119" si="509">IF(O119="","",C119)</f>
        <v/>
      </c>
      <c r="O119" s="180"/>
      <c r="P119" s="231"/>
      <c r="Q119" s="181"/>
      <c r="R119" s="173" t="str">
        <f t="shared" si="473"/>
        <v/>
      </c>
      <c r="S119" s="188"/>
      <c r="T119" s="190" t="str">
        <f>IF(ISNUMBER(N119)=FALSE,"",SUM(V119:$V$131))</f>
        <v/>
      </c>
      <c r="U119" s="193"/>
      <c r="V119" s="194" t="str">
        <f t="shared" ref="V119" si="510">IF(ISNUMBER(N119)=FALSE,"",1)</f>
        <v/>
      </c>
      <c r="W119" s="205" t="str">
        <f t="shared" si="285"/>
        <v/>
      </c>
      <c r="X119" s="207" t="str">
        <f t="shared" si="286"/>
        <v/>
      </c>
      <c r="Y119" s="187">
        <f t="shared" ref="Y119:Y150" si="511">SUMIF($O$30:$O$85,O119,$S$30:$S$85)</f>
        <v>0</v>
      </c>
      <c r="Z119" s="189">
        <f t="shared" ref="Z119:Z150" si="512">SUMIF($O$30:$O$85,O119,$T$30:$T$85)</f>
        <v>0</v>
      </c>
      <c r="AA119" s="192">
        <f t="shared" ref="AA119:AA150" si="513">SUMIF($O$30:$O$85,O119,$U$30:$U$85)</f>
        <v>0</v>
      </c>
      <c r="AB119" s="168"/>
      <c r="AC119" s="212" t="str">
        <f t="shared" ref="AC119" si="514">IF(AD119="","",C119)</f>
        <v/>
      </c>
      <c r="AD119" s="164"/>
      <c r="AE119" s="237"/>
      <c r="AF119" s="237"/>
      <c r="AG119" s="164"/>
      <c r="AH119" s="172" t="str">
        <f t="shared" ref="AH119" si="515">IF(AI119&gt;0,AI119,IF(AJ119&gt;0,AJ119,IF(AK119&gt;0,AK119,"")))</f>
        <v/>
      </c>
      <c r="AI119" s="188"/>
      <c r="AJ119" s="190" t="str">
        <f>IF(ISNUMBER(AC119)=FALSE,"",SUM(AL119:AL$131))</f>
        <v/>
      </c>
      <c r="AK119" s="193"/>
      <c r="AL119" s="194" t="str">
        <f t="shared" ref="AL119" si="516">IF(ISNUMBER(AC119)=FALSE,"",1)</f>
        <v/>
      </c>
      <c r="AM119" s="206" t="str">
        <f t="shared" si="478"/>
        <v/>
      </c>
      <c r="AN119" s="208" t="str">
        <f t="shared" si="479"/>
        <v/>
      </c>
      <c r="AO119" s="187">
        <f t="shared" ref="AO119:AO150" si="517">SUMIF($O$30:$O$85,AD119,$S$30:$S$85)+SUMIF($AD$30:$AD$85,AD119,$AI$30:$AI$85)</f>
        <v>0</v>
      </c>
      <c r="AP119" s="189">
        <f t="shared" ref="AP119:AP150" si="518">SUMIF($O$30:$O$85,AD119,$T$30:$T$85)+SUMIF($AD$30:$AD$85,AD119,$AJ$30:$AJ$85)</f>
        <v>0</v>
      </c>
      <c r="AQ119" s="192">
        <f t="shared" ref="AQ119:AQ150" si="519">SUMIF($O$30:$O$85,AD119,$U$30:$U$85)+SUMIF($AD$30:$AD$85,AD119,$AK$30:$AK$85)</f>
        <v>0</v>
      </c>
      <c r="AR119" s="168"/>
      <c r="AS119" s="213">
        <f t="shared" ref="AS119" si="520">IF(AT119="","",C119)</f>
        <v>33</v>
      </c>
      <c r="AT119" s="180" t="s">
        <v>91</v>
      </c>
      <c r="AU119" s="180">
        <v>360</v>
      </c>
      <c r="AV119" s="181">
        <v>1.6069444444444445</v>
      </c>
      <c r="AW119" s="173">
        <f t="shared" ref="AW119" si="521">IF(AX119&gt;0,AX119,IF(AY119&gt;0,AY119,IF(AZ119&gt;0,AZ119,"")))</f>
        <v>13</v>
      </c>
      <c r="AX119" s="188"/>
      <c r="AY119" s="190">
        <f>IF(ISNUMBER(AS119)=FALSE,"",SUM(BA119:BA$131))</f>
        <v>13</v>
      </c>
      <c r="AZ119" s="193"/>
      <c r="BA119" s="194">
        <f t="shared" ref="BA119" si="522">IF(ISNUMBER(AS119)=FALSE,"",1)</f>
        <v>1</v>
      </c>
      <c r="BB119" s="205">
        <f t="shared" si="459"/>
        <v>61</v>
      </c>
      <c r="BC119" s="245">
        <f t="shared" si="460"/>
        <v>13</v>
      </c>
      <c r="BD119" s="187">
        <f t="shared" ref="BD119:BD150" si="523">SUMIF($O$30:$O$85,AT119,$S$30:$S$85)+SUMIF($AD$30:$AD$85,AT119,$AI$30:$AI$85)+SUMIF($AT$30:$AT$85,AT119,$AX$30:$AX$85)</f>
        <v>5</v>
      </c>
      <c r="BE119" s="189">
        <f t="shared" ref="BE119:BE150" si="524">SUMIF($O$30:$O$85,AT119,$T$30:$T$85)+SUMIF($AD$30:$AD$85,AT119,$AJ$30:$AJ$85)+SUMIF($AT$30:$AT$85,AT119,$AY$30:$AY$85)</f>
        <v>0</v>
      </c>
      <c r="BF119" s="192">
        <f t="shared" ref="BF119:BF150" si="525">SUMIF($O$30:$O$85,AT119,$U$30:$U$85)+SUMIF($AD$30:$AD$85,AT119,$AK$30:$AK$85)+SUMIF($AT$30:$AT$85,AT119,$AZ$30:$AZ$85)</f>
        <v>0</v>
      </c>
      <c r="BG119" s="168"/>
      <c r="BH119" s="212" t="str">
        <f t="shared" ref="BH119" si="526">IF(BI119="","",C119)</f>
        <v/>
      </c>
      <c r="BI119" s="184"/>
      <c r="BJ119" s="171"/>
      <c r="BK119" s="172" t="str">
        <f t="shared" ref="BK119" si="527">IF(BL119&gt;0,BL119,IF(BM119&gt;0,BM119,IF(BN119&gt;0,BN119,"")))</f>
        <v/>
      </c>
      <c r="BL119" s="188"/>
      <c r="BM119" s="190" t="str">
        <f>IF(ISNUMBER(BH119)=FALSE,"",SUM(BO119:BO$131))</f>
        <v/>
      </c>
      <c r="BN119" s="193"/>
      <c r="BO119" s="194" t="str">
        <f t="shared" ref="BO119" si="528">IF(ISNUMBER(BH119)=FALSE,"",1)</f>
        <v/>
      </c>
      <c r="BP119" s="206" t="str">
        <f t="shared" si="464"/>
        <v/>
      </c>
      <c r="BQ119" s="208" t="str">
        <f t="shared" si="465"/>
        <v/>
      </c>
      <c r="BR119" s="187">
        <f t="shared" ref="BR119:BR150" si="529">SUMIF($O$30:$O$85,BI119,$S$30:$S$85)+SUMIF($AD$30:$AD$85,BI119,$AI$30:$AI$85)+SUMIF($AT$30:$AT$85,BI119,$AX$30:$AX$85)+SUMIF($BI$30:$BI$85,BI119,$BL$30:$BL$85)</f>
        <v>0</v>
      </c>
      <c r="BS119" s="189">
        <f t="shared" ref="BS119:BS150" si="530">SUMIF($O$30:$O$85,BI119,$T$30:$T$85)+SUMIF($AD$30:$AD$85,BI119,$AJ$30:$AJ$85)+SUMIF($AT$30:$AT$85,BI119,$AY$30:$AY$85)+SUMIF($BI$30:$BI$85,BI119,$BM$30:$BM$85)</f>
        <v>0</v>
      </c>
      <c r="BT119" s="192">
        <f t="shared" ref="BT119:BT150" si="531">SUMIF($O$30:$O$85,BI119,$U$30:$U$85)+SUMIF($AD$30:$AD$85,BI119,$AK$30:$AK$85)+SUMIF($AT$30:$AT$85,BI119,$AZ$30:$AZ$85)+SUMIF($BI$30:$BI$85,BI119,$BN$30:$BN$85)</f>
        <v>0</v>
      </c>
      <c r="BU119" s="168"/>
      <c r="BV119" s="213" t="str">
        <f t="shared" ref="BV119" si="532">IF(BW119="","",C119)</f>
        <v/>
      </c>
      <c r="BW119" s="180"/>
      <c r="BX119" s="182"/>
      <c r="BY119" s="173" t="str">
        <f t="shared" ref="BY119" si="533">IF(BZ119&gt;0,BZ119,IF(CA119&gt;0,CA119,IF(CB119&gt;0,CB119,"")))</f>
        <v/>
      </c>
      <c r="BZ119" s="188"/>
      <c r="CA119" s="190" t="str">
        <f>IF(ISNUMBER(BV119)=FALSE,"",SUM(CC119:CC$131))</f>
        <v/>
      </c>
      <c r="CB119" s="193"/>
      <c r="CC119" s="194" t="str">
        <f t="shared" ref="CC119" si="534">IF(ISNUMBER(BV119)=FALSE,"",1)</f>
        <v/>
      </c>
      <c r="CD119" s="205" t="str">
        <f t="shared" ref="CD119:CD150" si="535">IF(ISNUMBER(BV119)=FALSE,"",SUMIF($E$87:$E$164,BW119,$D$87:$D$164))</f>
        <v/>
      </c>
      <c r="CE119" s="207" t="str">
        <f t="shared" ref="CE119:CE150" si="536">IF(ISNUMBER(BV119)=FALSE,"",IF(SUMIF($E$87:$E$164,BW119,$I$87:$I$164)&gt;0,SUMIF($E$87:$E$164,BW119,$I$87:$I$164),IF(SUMIF($E$87:$E$164,BW119,$J$87:$J$164)&gt;0,SUMIF($E$87:$E$164,BW119,$J$87:$J$164),IF(SUMIF($E$87:$E$164,BW119,$K$87:$K$164)&gt;0,SUMIF($E$87:$E$164,BW119,$K$87:$K$164),SUMIF($E$87:$E$164,BW119,$L$87:$L$164)))))</f>
        <v/>
      </c>
      <c r="CF119" s="187">
        <f t="shared" ref="CF119:CF150" si="537">SUMIF($O$30:$O$85,BW119,$S$30:$S$85)+SUMIF($AD$30:$AD$85,BW119,$AI$30:$AI$85)+SUMIF($AT$30:$AT$85,BW119,$AX$30:$AX$85)+SUMIF($BI$30:$BI$85,BW119,$BL$30:$BL$85)+SUMIF($BW$30:$BW$85,BW119,$BZ$30:$BZ$85)</f>
        <v>0</v>
      </c>
      <c r="CG119" s="189">
        <f t="shared" ref="CG119:CG150" si="538">SUMIF($O$30:$O$85,BW119,$T$30:$T$85)+SUMIF($AD$30:$AD$85,BW119,$AJ$30:$AJ$85)+SUMIF($AT$30:$AT$85,BW119,$AY$30:$AY$85)+SUMIF($BI$30:$BI$85,BW119,$BM$30:$BM$85)+SUMIF($BW$30:$BW$85,BW119,$CA$30:$CA$85)</f>
        <v>0</v>
      </c>
      <c r="CH119" s="192">
        <f t="shared" ref="CH119:CH150" si="539">SUMIF($O$30:$O$85,BW119,$U$30:$U$85)+SUMIF($AD$30:$AD$85,BW119,$AK$30:$AK$85)+SUMIF($AT$30:$AT$85,BW119,$AZ$30:$AZ$85)+SUMIF($BI$30:$BI$85,BW119,$BN$30:$BN$85)+SUMIF($BW$30:$BW$85,BW119,$CB$30:$CB$85)</f>
        <v>0</v>
      </c>
      <c r="CI119" s="168"/>
      <c r="CJ119" s="214" t="str">
        <f t="shared" ref="CJ119" si="540">IF(CK119="","",C119)</f>
        <v/>
      </c>
      <c r="CK119" s="184"/>
      <c r="CL119" s="171"/>
      <c r="CM119" s="172" t="str">
        <f t="shared" ref="CM119" si="541">IF(CN119&gt;0,CN119,IF(CO119&gt;0,CO119,IF(CP119&gt;0,CP119,"")))</f>
        <v/>
      </c>
      <c r="CN119" s="188"/>
      <c r="CO119" s="190" t="str">
        <f>IF(ISNUMBER(CJ119)=FALSE,"",SUM(CQ119:CQ$131))</f>
        <v/>
      </c>
      <c r="CP119" s="193"/>
      <c r="CQ119" s="194" t="str">
        <f t="shared" ref="CQ119" si="542">IF(ISNUMBER(CJ119)=FALSE,"",1)</f>
        <v/>
      </c>
      <c r="CR119" s="206" t="str">
        <f t="shared" ref="CR119:CR150" si="543">IF(ISNUMBER(CJ119)=FALSE,"",SUMIF($E$87:$E$164,CK119,$D$87:$D$164))</f>
        <v/>
      </c>
      <c r="CS119" s="208" t="str">
        <f t="shared" ref="CS119:CS150" si="544">IF(ISNUMBER(CJ119)=FALSE,"",IF(SUMIF($E$87:$E$164,CK119,$I$87:$I$164)&gt;0,SUMIF($E$87:$E$164,CK119,$I$87:$I$164),IF(SUMIF($E$87:$E$164,CK119,$J$87:$J$164)&gt;0,SUMIF($E$87:$E$164,CK119,$J$87:$J$164),IF(SUMIF($E$87:$E$164,CK119,$K$87:$K$164)&gt;0,SUMIF($E$87:$E$164,CK119,$K$87:$K$164),SUMIF($E$87:$E$164,CK119,$L$87:$L$164)))))</f>
        <v/>
      </c>
      <c r="CT119" s="187">
        <f t="shared" ref="CT119:CT154" si="545">SUMIF($O$30:$O$85,CK119,$S$30:$S$85)+SUMIF($AD$30:$AD$85,CK119,$AI$30:$AI$85)+SUMIF($AT$30:$AT$85,CK119,$AX$30:$AX$85)+SUMIF($BI$30:$BI$85,CK119,$BL$30:$BL$85)+SUMIF($BW$30:$BW$85,CK119,$BZ$30:$BZ$85)+SUMIF($CK$30:$CK$85,CK119,$CN$30:$CN$85)</f>
        <v>0</v>
      </c>
      <c r="CU119" s="189">
        <f t="shared" ref="CU119:CU154" si="546">SUMIF($O$30:$O$85,CK119,$T$30:$T$85)+SUMIF($AD$30:$AD$85,CK119,$AJ$30:$AJ$85)+SUMIF($AT$30:$AT$85,CK119,$AY$30:$AY$85)+SUMIF($BI$30:$BI$85,CK119,$BM$30:$BM$85)+SUMIF($BW$30:$BW$85,CK119,$CA$30:$CA$85)+SUMIF($CK$30:$CK$85,CK119,$CO$30:$CO$85)</f>
        <v>0</v>
      </c>
      <c r="CV119" s="192">
        <f t="shared" ref="CV119:CV154" si="547">SUMIF($O$30:$O$85,CK119,$U$30:$U$85)+SUMIF($AD$30:$AD$85,CK119,$AK$30:$AK$85)+SUMIF($AT$30:$AT$85,CK119,$AZ$30:$AZ$85)+SUMIF($BI$30:$BI$85,CK119,$BN$30:$BN$85)+SUMIF($BW$30:$BW$85,CK119,$CB$30:$CB$85)+SUMIF($CK$30:$CK$85,CK119,$CP$30:$CP$85)</f>
        <v>0</v>
      </c>
      <c r="CW119" s="168"/>
      <c r="CX119" s="159"/>
    </row>
    <row r="120" spans="1:102" s="167" customFormat="1" ht="15" customHeight="1">
      <c r="A120" s="169"/>
      <c r="B120" s="253"/>
      <c r="C120" s="222">
        <v>34</v>
      </c>
      <c r="D120" s="223">
        <f>IF(E120="","",C120)</f>
        <v>34</v>
      </c>
      <c r="E120" s="224" t="s">
        <v>22</v>
      </c>
      <c r="F120" s="222"/>
      <c r="G120" s="222">
        <f>SUMIF($O$87:$O$165,E120,$V$87:$V$165)+SUMIF($AD$87:$AD$165,E120,$AL$87:$AL$165)+SUMIF($AT$87:$AT$165,E120,$BA$87:$BA$165)+SUMIF($BI$87:$BI$165,E120,$BO$87:$BO$165)+SUMIF($BW$87:$BW$165,E120,$CC$87:$CC$165)+SUMIF($CK$87:$CK$165,E120,$CQ$87:$CQ$165)</f>
        <v>1</v>
      </c>
      <c r="H120" s="222"/>
      <c r="I120" s="222">
        <f>SUMIF($O$87:$O$101,E120,$R$87:$R$101)+SUMIF($AD$87:$AD$101,E120,$AH$87:$AH$101)+SUMIF($AT$87:$AT$101,E120,$AW$87:$AW$101)+SUMIF($BI$87:$BI$101,E120,$BK$87:$BK$101)+SUMIF($BW$87:$BW$101,E120,$BY$87:$BY$101)+SUMIF($CK$87:$CK$101,E120,$CM$87:$CM$101)</f>
        <v>3</v>
      </c>
      <c r="J120" s="225">
        <f>SUMIF($O$87:$O$165,E120,$S$87:$S$165)+SUMIF($AD$87:$AD$165,E120,$AI$87:$AI$165)+SUMIF($AT$87:$AT$165,E120,$AX$87:$AX$165)+SUMIF($BI$87:$BI$165,E120,$BL$87:$BL$165)+SUMIF($BW$87:$BW$165,E120,$BZ$87:$BZ$165)+SUMIF($CK$87:$CK$165,E120,$CN$87:$CN$165)</f>
        <v>0</v>
      </c>
      <c r="K120" s="226">
        <f>SUMIF($O$87:$O$165,E120,$T$87:$T$165)+SUMIF($AD$87:$AD$165,E120,$AJ$87:$AJ$165)+SUMIF($AT$87:$AT$165,E120,$AY$87:$AY$165)+SUMIF($BI$87:$BI$165,E120,$BM$87:$BM$165)+SUMIF($BW$87:$BW$165,E120,$CA$87:$CA$165)+SUMIF($CK$87:$CK$165,E120,$CO$87:$CO$165)</f>
        <v>0</v>
      </c>
      <c r="L120" s="227">
        <f>SUMIF($O$87:$O$165,E120,$U$87:$U$165)+SUMIF($AD$87:$AD$165,E120,$AK$87:$AK$165)+SUMIF($AT$87:$AT$165,E120,$AZ$87:$AZ$165)+SUMIF($BI$87:$BI$165,E120,$BN$87:$BN$165)+SUMIF($BW$87:$BW$165,E120,$CB$87:$CB$165)+SUMIF($CK$87:$CK$165,E120,$CP$87:$CP$165)</f>
        <v>0</v>
      </c>
      <c r="M120" s="177"/>
      <c r="N120" s="210" t="str">
        <f t="shared" ref="N120" si="548">IF(O120="","",C120)</f>
        <v/>
      </c>
      <c r="O120" s="180"/>
      <c r="P120" s="231"/>
      <c r="Q120" s="181"/>
      <c r="R120" s="173" t="str">
        <f t="shared" si="473"/>
        <v/>
      </c>
      <c r="S120" s="188"/>
      <c r="T120" s="190" t="str">
        <f>IF(ISNUMBER(N120)=FALSE,"",SUM(V120:$V$131))</f>
        <v/>
      </c>
      <c r="U120" s="193"/>
      <c r="V120" s="194" t="str">
        <f t="shared" ref="V120" si="549">IF(ISNUMBER(N120)=FALSE,"",1)</f>
        <v/>
      </c>
      <c r="W120" s="205" t="str">
        <f t="shared" si="285"/>
        <v/>
      </c>
      <c r="X120" s="207" t="str">
        <f t="shared" si="286"/>
        <v/>
      </c>
      <c r="Y120" s="187">
        <f t="shared" si="511"/>
        <v>0</v>
      </c>
      <c r="Z120" s="189">
        <f t="shared" si="512"/>
        <v>0</v>
      </c>
      <c r="AA120" s="192">
        <f t="shared" si="513"/>
        <v>0</v>
      </c>
      <c r="AB120" s="168"/>
      <c r="AC120" s="212" t="str">
        <f t="shared" ref="AC120" si="550">IF(AD120="","",C120)</f>
        <v/>
      </c>
      <c r="AD120" s="164"/>
      <c r="AE120" s="171"/>
      <c r="AF120" s="171"/>
      <c r="AG120" s="171"/>
      <c r="AH120" s="172" t="str">
        <f t="shared" ref="AH120" si="551">IF(AI120&gt;0,AI120,IF(AJ120&gt;0,AJ120,IF(AK120&gt;0,AK120,"")))</f>
        <v/>
      </c>
      <c r="AI120" s="188"/>
      <c r="AJ120" s="190" t="str">
        <f>IF(ISNUMBER(AC120)=FALSE,"",SUM(AL120:AL$131))</f>
        <v/>
      </c>
      <c r="AK120" s="193"/>
      <c r="AL120" s="194" t="str">
        <f t="shared" ref="AL120" si="552">IF(ISNUMBER(AC120)=FALSE,"",1)</f>
        <v/>
      </c>
      <c r="AM120" s="206" t="str">
        <f t="shared" si="478"/>
        <v/>
      </c>
      <c r="AN120" s="208" t="str">
        <f t="shared" si="479"/>
        <v/>
      </c>
      <c r="AO120" s="187">
        <f t="shared" si="517"/>
        <v>0</v>
      </c>
      <c r="AP120" s="189">
        <f t="shared" si="518"/>
        <v>0</v>
      </c>
      <c r="AQ120" s="192">
        <f t="shared" si="519"/>
        <v>0</v>
      </c>
      <c r="AR120" s="168"/>
      <c r="AS120" s="213">
        <f t="shared" ref="AS120" si="553">IF(AT120="","",C120)</f>
        <v>34</v>
      </c>
      <c r="AT120" s="180" t="s">
        <v>92</v>
      </c>
      <c r="AU120" s="180">
        <v>378</v>
      </c>
      <c r="AV120" s="181">
        <v>1.6152777777777778</v>
      </c>
      <c r="AW120" s="173">
        <f t="shared" ref="AW120" si="554">IF(AX120&gt;0,AX120,IF(AY120&gt;0,AY120,IF(AZ120&gt;0,AZ120,"")))</f>
        <v>12</v>
      </c>
      <c r="AX120" s="188"/>
      <c r="AY120" s="190">
        <f>IF(ISNUMBER(AS120)=FALSE,"",SUM(BA120:BA$131))</f>
        <v>12</v>
      </c>
      <c r="AZ120" s="193"/>
      <c r="BA120" s="194">
        <f t="shared" ref="BA120" si="555">IF(ISNUMBER(AS120)=FALSE,"",1)</f>
        <v>1</v>
      </c>
      <c r="BB120" s="205">
        <f t="shared" si="459"/>
        <v>62</v>
      </c>
      <c r="BC120" s="245">
        <f t="shared" si="460"/>
        <v>12</v>
      </c>
      <c r="BD120" s="187">
        <f t="shared" si="523"/>
        <v>4</v>
      </c>
      <c r="BE120" s="189">
        <f t="shared" si="524"/>
        <v>0</v>
      </c>
      <c r="BF120" s="192">
        <f t="shared" si="525"/>
        <v>0</v>
      </c>
      <c r="BG120" s="168"/>
      <c r="BH120" s="212" t="str">
        <f t="shared" ref="BH120" si="556">IF(BI120="","",C120)</f>
        <v/>
      </c>
      <c r="BI120" s="184"/>
      <c r="BJ120" s="171"/>
      <c r="BK120" s="172" t="str">
        <f t="shared" ref="BK120" si="557">IF(BL120&gt;0,BL120,IF(BM120&gt;0,BM120,IF(BN120&gt;0,BN120,"")))</f>
        <v/>
      </c>
      <c r="BL120" s="188"/>
      <c r="BM120" s="190" t="str">
        <f>IF(ISNUMBER(BH120)=FALSE,"",SUM(BO120:BO$131))</f>
        <v/>
      </c>
      <c r="BN120" s="193"/>
      <c r="BO120" s="194" t="str">
        <f t="shared" ref="BO120" si="558">IF(ISNUMBER(BH120)=FALSE,"",1)</f>
        <v/>
      </c>
      <c r="BP120" s="206" t="str">
        <f t="shared" si="464"/>
        <v/>
      </c>
      <c r="BQ120" s="208" t="str">
        <f t="shared" si="465"/>
        <v/>
      </c>
      <c r="BR120" s="187">
        <f t="shared" si="529"/>
        <v>0</v>
      </c>
      <c r="BS120" s="189">
        <f t="shared" si="530"/>
        <v>0</v>
      </c>
      <c r="BT120" s="192">
        <f t="shared" si="531"/>
        <v>0</v>
      </c>
      <c r="BU120" s="168"/>
      <c r="BV120" s="213" t="str">
        <f t="shared" ref="BV120" si="559">IF(BW120="","",C120)</f>
        <v/>
      </c>
      <c r="BW120" s="180"/>
      <c r="BX120" s="182"/>
      <c r="BY120" s="173" t="str">
        <f t="shared" ref="BY120" si="560">IF(BZ120&gt;0,BZ120,IF(CA120&gt;0,CA120,IF(CB120&gt;0,CB120,"")))</f>
        <v/>
      </c>
      <c r="BZ120" s="188"/>
      <c r="CA120" s="190" t="str">
        <f>IF(ISNUMBER(BV120)=FALSE,"",SUM(CC120:CC$131))</f>
        <v/>
      </c>
      <c r="CB120" s="193"/>
      <c r="CC120" s="194" t="str">
        <f t="shared" ref="CC120" si="561">IF(ISNUMBER(BV120)=FALSE,"",1)</f>
        <v/>
      </c>
      <c r="CD120" s="205" t="str">
        <f t="shared" si="535"/>
        <v/>
      </c>
      <c r="CE120" s="207" t="str">
        <f t="shared" si="536"/>
        <v/>
      </c>
      <c r="CF120" s="187">
        <f t="shared" si="537"/>
        <v>0</v>
      </c>
      <c r="CG120" s="189">
        <f t="shared" si="538"/>
        <v>0</v>
      </c>
      <c r="CH120" s="192">
        <f t="shared" si="539"/>
        <v>0</v>
      </c>
      <c r="CI120" s="168"/>
      <c r="CJ120" s="214" t="str">
        <f t="shared" ref="CJ120" si="562">IF(CK120="","",C120)</f>
        <v/>
      </c>
      <c r="CK120" s="184"/>
      <c r="CL120" s="171"/>
      <c r="CM120" s="172" t="str">
        <f t="shared" ref="CM120" si="563">IF(CN120&gt;0,CN120,IF(CO120&gt;0,CO120,IF(CP120&gt;0,CP120,"")))</f>
        <v/>
      </c>
      <c r="CN120" s="188"/>
      <c r="CO120" s="190" t="str">
        <f>IF(ISNUMBER(CJ120)=FALSE,"",SUM(CQ120:CQ$131))</f>
        <v/>
      </c>
      <c r="CP120" s="193"/>
      <c r="CQ120" s="194" t="str">
        <f t="shared" ref="CQ120" si="564">IF(ISNUMBER(CJ120)=FALSE,"",1)</f>
        <v/>
      </c>
      <c r="CR120" s="206" t="str">
        <f t="shared" si="543"/>
        <v/>
      </c>
      <c r="CS120" s="208" t="str">
        <f t="shared" si="544"/>
        <v/>
      </c>
      <c r="CT120" s="187">
        <f t="shared" si="545"/>
        <v>0</v>
      </c>
      <c r="CU120" s="189">
        <f t="shared" si="546"/>
        <v>0</v>
      </c>
      <c r="CV120" s="192">
        <f t="shared" si="547"/>
        <v>0</v>
      </c>
      <c r="CW120" s="168"/>
      <c r="CX120" s="159"/>
    </row>
    <row r="121" spans="1:102" s="167" customFormat="1" ht="15" customHeight="1">
      <c r="A121" s="169"/>
      <c r="B121" s="253"/>
      <c r="C121" s="222">
        <v>35</v>
      </c>
      <c r="D121" s="223">
        <f>IF(E121="","",C121)</f>
        <v>35</v>
      </c>
      <c r="E121" s="224" t="s">
        <v>41</v>
      </c>
      <c r="F121" s="222"/>
      <c r="G121" s="222">
        <f>SUMIF($O$87:$O$165,E121,$V$87:$V$165)+SUMIF($AD$87:$AD$165,E121,$AL$87:$AL$165)+SUMIF($AT$87:$AT$165,E121,$BA$87:$BA$165)+SUMIF($BI$87:$BI$165,E121,$BO$87:$BO$165)+SUMIF($BW$87:$BW$165,E121,$CC$87:$CC$165)+SUMIF($CK$87:$CK$165,E121,$CQ$87:$CQ$165)</f>
        <v>1</v>
      </c>
      <c r="H121" s="222"/>
      <c r="I121" s="222">
        <f>SUMIF($O$87:$O$101,E121,$R$87:$R$101)+SUMIF($AD$87:$AD$101,E121,$AH$87:$AH$101)+SUMIF($AT$87:$AT$101,E121,$AW$87:$AW$101)+SUMIF($BI$87:$BI$101,E121,$BK$87:$BK$101)+SUMIF($BW$87:$BW$101,E121,$BY$87:$BY$101)+SUMIF($CK$87:$CK$101,E121,$CM$87:$CM$101)</f>
        <v>3</v>
      </c>
      <c r="J121" s="225">
        <f>SUMIF($O$87:$O$165,E121,$S$87:$S$165)+SUMIF($AD$87:$AD$165,E121,$AI$87:$AI$165)+SUMIF($AT$87:$AT$165,E121,$AX$87:$AX$165)+SUMIF($BI$87:$BI$165,E121,$BL$87:$BL$165)+SUMIF($BW$87:$BW$165,E121,$BZ$87:$BZ$165)+SUMIF($CK$87:$CK$165,E121,$CN$87:$CN$165)</f>
        <v>0</v>
      </c>
      <c r="K121" s="226">
        <f>SUMIF($O$87:$O$165,E121,$T$87:$T$165)+SUMIF($AD$87:$AD$165,E121,$AJ$87:$AJ$165)+SUMIF($AT$87:$AT$165,E121,$AY$87:$AY$165)+SUMIF($BI$87:$BI$165,E121,$BM$87:$BM$165)+SUMIF($BW$87:$BW$165,E121,$CA$87:$CA$165)+SUMIF($CK$87:$CK$165,E121,$CO$87:$CO$165)</f>
        <v>0</v>
      </c>
      <c r="L121" s="227">
        <f>SUMIF($O$87:$O$165,E121,$U$87:$U$165)+SUMIF($AD$87:$AD$165,E121,$AK$87:$AK$165)+SUMIF($AT$87:$AT$165,E121,$AZ$87:$AZ$165)+SUMIF($BI$87:$BI$165,E121,$BN$87:$BN$165)+SUMIF($BW$87:$BW$165,E121,$CB$87:$CB$165)+SUMIF($CK$87:$CK$165,E121,$CP$87:$CP$165)</f>
        <v>0</v>
      </c>
      <c r="M121" s="177"/>
      <c r="N121" s="210" t="str">
        <f t="shared" ref="N121" si="565">IF(O121="","",C121)</f>
        <v/>
      </c>
      <c r="O121" s="180"/>
      <c r="P121" s="231"/>
      <c r="Q121" s="181"/>
      <c r="R121" s="173" t="str">
        <f t="shared" si="473"/>
        <v/>
      </c>
      <c r="S121" s="188"/>
      <c r="T121" s="190" t="str">
        <f>IF(ISNUMBER(N121)=FALSE,"",SUM(V121:$V$131))</f>
        <v/>
      </c>
      <c r="U121" s="193"/>
      <c r="V121" s="194" t="str">
        <f t="shared" ref="V121" si="566">IF(ISNUMBER(N121)=FALSE,"",1)</f>
        <v/>
      </c>
      <c r="W121" s="205" t="str">
        <f t="shared" si="285"/>
        <v/>
      </c>
      <c r="X121" s="207" t="str">
        <f t="shared" si="286"/>
        <v/>
      </c>
      <c r="Y121" s="187">
        <f t="shared" si="511"/>
        <v>0</v>
      </c>
      <c r="Z121" s="189">
        <f t="shared" si="512"/>
        <v>0</v>
      </c>
      <c r="AA121" s="192">
        <f t="shared" si="513"/>
        <v>0</v>
      </c>
      <c r="AB121" s="168"/>
      <c r="AC121" s="212" t="str">
        <f t="shared" ref="AC121" si="567">IF(AD121="","",C121)</f>
        <v/>
      </c>
      <c r="AD121" s="164"/>
      <c r="AE121" s="171"/>
      <c r="AF121" s="171"/>
      <c r="AG121" s="171"/>
      <c r="AH121" s="172" t="str">
        <f t="shared" ref="AH121" si="568">IF(AI121&gt;0,AI121,IF(AJ121&gt;0,AJ121,IF(AK121&gt;0,AK121,"")))</f>
        <v/>
      </c>
      <c r="AI121" s="188"/>
      <c r="AJ121" s="190" t="str">
        <f>IF(ISNUMBER(AC121)=FALSE,"",SUM(AL121:AL$131))</f>
        <v/>
      </c>
      <c r="AK121" s="193"/>
      <c r="AL121" s="194" t="str">
        <f t="shared" ref="AL121" si="569">IF(ISNUMBER(AC121)=FALSE,"",1)</f>
        <v/>
      </c>
      <c r="AM121" s="206" t="str">
        <f t="shared" si="478"/>
        <v/>
      </c>
      <c r="AN121" s="208" t="str">
        <f t="shared" si="479"/>
        <v/>
      </c>
      <c r="AO121" s="187">
        <f t="shared" si="517"/>
        <v>0</v>
      </c>
      <c r="AP121" s="189">
        <f t="shared" si="518"/>
        <v>0</v>
      </c>
      <c r="AQ121" s="192">
        <f t="shared" si="519"/>
        <v>0</v>
      </c>
      <c r="AR121" s="168"/>
      <c r="AS121" s="213">
        <f t="shared" ref="AS121" si="570">IF(AT121="","",C121)</f>
        <v>35</v>
      </c>
      <c r="AT121" s="180" t="s">
        <v>93</v>
      </c>
      <c r="AU121" s="180">
        <v>357</v>
      </c>
      <c r="AV121" s="181">
        <v>1.6465277777777778</v>
      </c>
      <c r="AW121" s="173">
        <f t="shared" ref="AW121" si="571">IF(AX121&gt;0,AX121,IF(AY121&gt;0,AY121,IF(AZ121&gt;0,AZ121,"")))</f>
        <v>11</v>
      </c>
      <c r="AX121" s="188"/>
      <c r="AY121" s="190">
        <f>IF(ISNUMBER(AS121)=FALSE,"",SUM(BA121:BA$131))</f>
        <v>11</v>
      </c>
      <c r="AZ121" s="193"/>
      <c r="BA121" s="194">
        <f t="shared" ref="BA121" si="572">IF(ISNUMBER(AS121)=FALSE,"",1)</f>
        <v>1</v>
      </c>
      <c r="BB121" s="205">
        <f t="shared" si="459"/>
        <v>63</v>
      </c>
      <c r="BC121" s="245">
        <f t="shared" si="460"/>
        <v>11</v>
      </c>
      <c r="BD121" s="187">
        <f t="shared" si="523"/>
        <v>3</v>
      </c>
      <c r="BE121" s="189">
        <f t="shared" si="524"/>
        <v>0</v>
      </c>
      <c r="BF121" s="192">
        <f t="shared" si="525"/>
        <v>0</v>
      </c>
      <c r="BG121" s="168"/>
      <c r="BH121" s="212" t="str">
        <f t="shared" ref="BH121" si="573">IF(BI121="","",C121)</f>
        <v/>
      </c>
      <c r="BI121" s="184"/>
      <c r="BJ121" s="171"/>
      <c r="BK121" s="172" t="str">
        <f t="shared" ref="BK121" si="574">IF(BL121&gt;0,BL121,IF(BM121&gt;0,BM121,IF(BN121&gt;0,BN121,"")))</f>
        <v/>
      </c>
      <c r="BL121" s="188"/>
      <c r="BM121" s="190" t="str">
        <f>IF(ISNUMBER(BH121)=FALSE,"",SUM(BO121:BO$131))</f>
        <v/>
      </c>
      <c r="BN121" s="193"/>
      <c r="BO121" s="194" t="str">
        <f t="shared" ref="BO121" si="575">IF(ISNUMBER(BH121)=FALSE,"",1)</f>
        <v/>
      </c>
      <c r="BP121" s="206" t="str">
        <f t="shared" si="464"/>
        <v/>
      </c>
      <c r="BQ121" s="208" t="str">
        <f t="shared" si="465"/>
        <v/>
      </c>
      <c r="BR121" s="187">
        <f t="shared" si="529"/>
        <v>0</v>
      </c>
      <c r="BS121" s="189">
        <f t="shared" si="530"/>
        <v>0</v>
      </c>
      <c r="BT121" s="192">
        <f t="shared" si="531"/>
        <v>0</v>
      </c>
      <c r="BU121" s="168"/>
      <c r="BV121" s="213" t="str">
        <f t="shared" ref="BV121" si="576">IF(BW121="","",C121)</f>
        <v/>
      </c>
      <c r="BW121" s="180"/>
      <c r="BX121" s="182"/>
      <c r="BY121" s="173" t="str">
        <f t="shared" ref="BY121" si="577">IF(BZ121&gt;0,BZ121,IF(CA121&gt;0,CA121,IF(CB121&gt;0,CB121,"")))</f>
        <v/>
      </c>
      <c r="BZ121" s="188"/>
      <c r="CA121" s="190" t="str">
        <f>IF(ISNUMBER(BV121)=FALSE,"",SUM(CC121:CC$131))</f>
        <v/>
      </c>
      <c r="CB121" s="193"/>
      <c r="CC121" s="194" t="str">
        <f t="shared" ref="CC121" si="578">IF(ISNUMBER(BV121)=FALSE,"",1)</f>
        <v/>
      </c>
      <c r="CD121" s="205" t="str">
        <f t="shared" si="535"/>
        <v/>
      </c>
      <c r="CE121" s="207" t="str">
        <f t="shared" si="536"/>
        <v/>
      </c>
      <c r="CF121" s="187">
        <f t="shared" si="537"/>
        <v>0</v>
      </c>
      <c r="CG121" s="189">
        <f t="shared" si="538"/>
        <v>0</v>
      </c>
      <c r="CH121" s="192">
        <f t="shared" si="539"/>
        <v>0</v>
      </c>
      <c r="CI121" s="168"/>
      <c r="CJ121" s="214" t="str">
        <f t="shared" ref="CJ121" si="579">IF(CK121="","",C121)</f>
        <v/>
      </c>
      <c r="CK121" s="184"/>
      <c r="CL121" s="171"/>
      <c r="CM121" s="172" t="str">
        <f t="shared" ref="CM121" si="580">IF(CN121&gt;0,CN121,IF(CO121&gt;0,CO121,IF(CP121&gt;0,CP121,"")))</f>
        <v/>
      </c>
      <c r="CN121" s="188"/>
      <c r="CO121" s="190" t="str">
        <f>IF(ISNUMBER(CJ121)=FALSE,"",SUM(CQ121:CQ$131))</f>
        <v/>
      </c>
      <c r="CP121" s="193"/>
      <c r="CQ121" s="194" t="str">
        <f t="shared" ref="CQ121" si="581">IF(ISNUMBER(CJ121)=FALSE,"",1)</f>
        <v/>
      </c>
      <c r="CR121" s="206" t="str">
        <f t="shared" si="543"/>
        <v/>
      </c>
      <c r="CS121" s="208" t="str">
        <f t="shared" si="544"/>
        <v/>
      </c>
      <c r="CT121" s="187">
        <f t="shared" si="545"/>
        <v>0</v>
      </c>
      <c r="CU121" s="189">
        <f t="shared" si="546"/>
        <v>0</v>
      </c>
      <c r="CV121" s="192">
        <f t="shared" si="547"/>
        <v>0</v>
      </c>
      <c r="CW121" s="168"/>
      <c r="CX121" s="159"/>
    </row>
    <row r="122" spans="1:102" s="167" customFormat="1" ht="15" customHeight="1">
      <c r="A122" s="169"/>
      <c r="B122" s="253"/>
      <c r="C122" s="222">
        <v>36</v>
      </c>
      <c r="D122" s="223">
        <f>IF(E122="","",C122)</f>
        <v>36</v>
      </c>
      <c r="E122" s="224" t="s">
        <v>29</v>
      </c>
      <c r="F122" s="222">
        <v>1976</v>
      </c>
      <c r="G122" s="222">
        <f>SUMIF($O$87:$O$165,E122,$V$87:$V$165)+SUMIF($AD$87:$AD$165,E122,$AL$87:$AL$165)+SUMIF($AT$87:$AT$165,E122,$BA$87:$BA$165)+SUMIF($BI$87:$BI$165,E122,$BO$87:$BO$165)+SUMIF($BW$87:$BW$165,E122,$CC$87:$CC$165)+SUMIF($CK$87:$CK$165,E122,$CQ$87:$CQ$165)</f>
        <v>3</v>
      </c>
      <c r="H122" s="222"/>
      <c r="I122" s="222">
        <f>SUMIF($O$87:$O$101,E122,$R$87:$R$101)+SUMIF($AD$87:$AD$101,E122,$AH$87:$AH$101)+SUMIF($AT$87:$AT$101,E122,$AW$87:$AW$101)+SUMIF($BI$87:$BI$101,E122,$BK$87:$BK$101)+SUMIF($BW$87:$BW$101,E122,$BY$87:$BY$101)+SUMIF($CK$87:$CK$101,E122,$CM$87:$CM$101)</f>
        <v>2</v>
      </c>
      <c r="J122" s="225">
        <f>SUMIF($O$87:$O$165,E122,$S$87:$S$165)+SUMIF($AD$87:$AD$165,E122,$AI$87:$AI$165)+SUMIF($AT$87:$AT$165,E122,$AX$87:$AX$165)+SUMIF($BI$87:$BI$165,E122,$BL$87:$BL$165)+SUMIF($BW$87:$BW$165,E122,$BZ$87:$BZ$165)+SUMIF($CK$87:$CK$165,E122,$CN$87:$CN$165)</f>
        <v>7</v>
      </c>
      <c r="K122" s="226">
        <f>SUMIF($O$87:$O$165,E122,$T$87:$T$165)+SUMIF($AD$87:$AD$165,E122,$AJ$87:$AJ$165)+SUMIF($AT$87:$AT$165,E122,$AY$87:$AY$165)+SUMIF($BI$87:$BI$165,E122,$BM$87:$BM$165)+SUMIF($BW$87:$BW$165,E122,$CA$87:$CA$165)+SUMIF($CK$87:$CK$165,E122,$CO$87:$CO$165)</f>
        <v>0</v>
      </c>
      <c r="L122" s="227">
        <f>SUMIF($O$87:$O$165,E122,$U$87:$U$165)+SUMIF($AD$87:$AD$165,E122,$AK$87:$AK$165)+SUMIF($AT$87:$AT$165,E122,$AZ$87:$AZ$165)+SUMIF($BI$87:$BI$165,E122,$BN$87:$BN$165)+SUMIF($BW$87:$BW$165,E122,$CB$87:$CB$165)+SUMIF($CK$87:$CK$165,E122,$CP$87:$CP$165)</f>
        <v>0</v>
      </c>
      <c r="M122" s="177"/>
      <c r="N122" s="210" t="str">
        <f t="shared" ref="N122" si="582">IF(O122="","",C122)</f>
        <v/>
      </c>
      <c r="O122" s="180"/>
      <c r="P122" s="231"/>
      <c r="Q122" s="181"/>
      <c r="R122" s="173" t="str">
        <f t="shared" si="473"/>
        <v/>
      </c>
      <c r="S122" s="188"/>
      <c r="T122" s="190" t="str">
        <f>IF(ISNUMBER(N122)=FALSE,"",SUM(V122:$V$131))</f>
        <v/>
      </c>
      <c r="U122" s="193"/>
      <c r="V122" s="194" t="str">
        <f t="shared" ref="V122" si="583">IF(ISNUMBER(N122)=FALSE,"",1)</f>
        <v/>
      </c>
      <c r="W122" s="205" t="str">
        <f t="shared" si="285"/>
        <v/>
      </c>
      <c r="X122" s="207" t="str">
        <f t="shared" si="286"/>
        <v/>
      </c>
      <c r="Y122" s="187">
        <f t="shared" si="511"/>
        <v>0</v>
      </c>
      <c r="Z122" s="189">
        <f t="shared" si="512"/>
        <v>0</v>
      </c>
      <c r="AA122" s="192">
        <f t="shared" si="513"/>
        <v>0</v>
      </c>
      <c r="AB122" s="168"/>
      <c r="AC122" s="212" t="str">
        <f t="shared" ref="AC122" si="584">IF(AD122="","",C122)</f>
        <v/>
      </c>
      <c r="AD122" s="164"/>
      <c r="AE122" s="171"/>
      <c r="AF122" s="171"/>
      <c r="AG122" s="171"/>
      <c r="AH122" s="172" t="str">
        <f t="shared" ref="AH122" si="585">IF(AI122&gt;0,AI122,IF(AJ122&gt;0,AJ122,IF(AK122&gt;0,AK122,"")))</f>
        <v/>
      </c>
      <c r="AI122" s="188"/>
      <c r="AJ122" s="190" t="str">
        <f>IF(ISNUMBER(AC122)=FALSE,"",SUM(AL122:AL$131))</f>
        <v/>
      </c>
      <c r="AK122" s="193"/>
      <c r="AL122" s="194" t="str">
        <f t="shared" ref="AL122" si="586">IF(ISNUMBER(AC122)=FALSE,"",1)</f>
        <v/>
      </c>
      <c r="AM122" s="206" t="str">
        <f t="shared" si="478"/>
        <v/>
      </c>
      <c r="AN122" s="208" t="str">
        <f t="shared" si="479"/>
        <v/>
      </c>
      <c r="AO122" s="187">
        <f t="shared" si="517"/>
        <v>0</v>
      </c>
      <c r="AP122" s="189">
        <f t="shared" si="518"/>
        <v>0</v>
      </c>
      <c r="AQ122" s="192">
        <f t="shared" si="519"/>
        <v>0</v>
      </c>
      <c r="AR122" s="168"/>
      <c r="AS122" s="213">
        <f t="shared" ref="AS122" si="587">IF(AT122="","",C122)</f>
        <v>36</v>
      </c>
      <c r="AT122" s="180" t="s">
        <v>94</v>
      </c>
      <c r="AU122" s="180">
        <v>360</v>
      </c>
      <c r="AV122" s="181">
        <v>1.6659722222222222</v>
      </c>
      <c r="AW122" s="173">
        <f t="shared" ref="AW122" si="588">IF(AX122&gt;0,AX122,IF(AY122&gt;0,AY122,IF(AZ122&gt;0,AZ122,"")))</f>
        <v>10</v>
      </c>
      <c r="AX122" s="188"/>
      <c r="AY122" s="190">
        <f>IF(ISNUMBER(AS122)=FALSE,"",SUM(BA122:BA$131))</f>
        <v>10</v>
      </c>
      <c r="AZ122" s="193"/>
      <c r="BA122" s="194">
        <f t="shared" ref="BA122" si="589">IF(ISNUMBER(AS122)=FALSE,"",1)</f>
        <v>1</v>
      </c>
      <c r="BB122" s="205">
        <f t="shared" si="459"/>
        <v>64</v>
      </c>
      <c r="BC122" s="245">
        <f t="shared" si="460"/>
        <v>10</v>
      </c>
      <c r="BD122" s="187">
        <f t="shared" si="523"/>
        <v>2</v>
      </c>
      <c r="BE122" s="189">
        <f t="shared" si="524"/>
        <v>0</v>
      </c>
      <c r="BF122" s="192">
        <f t="shared" si="525"/>
        <v>0</v>
      </c>
      <c r="BG122" s="168"/>
      <c r="BH122" s="212" t="str">
        <f t="shared" ref="BH122" si="590">IF(BI122="","",C122)</f>
        <v/>
      </c>
      <c r="BI122" s="184"/>
      <c r="BJ122" s="171"/>
      <c r="BK122" s="172" t="str">
        <f t="shared" ref="BK122" si="591">IF(BL122&gt;0,BL122,IF(BM122&gt;0,BM122,IF(BN122&gt;0,BN122,"")))</f>
        <v/>
      </c>
      <c r="BL122" s="188"/>
      <c r="BM122" s="190" t="str">
        <f>IF(ISNUMBER(BH122)=FALSE,"",SUM(BO122:BO$131))</f>
        <v/>
      </c>
      <c r="BN122" s="193"/>
      <c r="BO122" s="194" t="str">
        <f t="shared" ref="BO122" si="592">IF(ISNUMBER(BH122)=FALSE,"",1)</f>
        <v/>
      </c>
      <c r="BP122" s="206" t="str">
        <f t="shared" si="464"/>
        <v/>
      </c>
      <c r="BQ122" s="208" t="str">
        <f t="shared" si="465"/>
        <v/>
      </c>
      <c r="BR122" s="187">
        <f t="shared" si="529"/>
        <v>0</v>
      </c>
      <c r="BS122" s="189">
        <f t="shared" si="530"/>
        <v>0</v>
      </c>
      <c r="BT122" s="192">
        <f t="shared" si="531"/>
        <v>0</v>
      </c>
      <c r="BU122" s="168"/>
      <c r="BV122" s="213" t="str">
        <f t="shared" ref="BV122" si="593">IF(BW122="","",C122)</f>
        <v/>
      </c>
      <c r="BW122" s="180"/>
      <c r="BX122" s="182"/>
      <c r="BY122" s="173" t="str">
        <f t="shared" ref="BY122" si="594">IF(BZ122&gt;0,BZ122,IF(CA122&gt;0,CA122,IF(CB122&gt;0,CB122,"")))</f>
        <v/>
      </c>
      <c r="BZ122" s="188"/>
      <c r="CA122" s="190" t="str">
        <f>IF(ISNUMBER(BV122)=FALSE,"",SUM(CC122:CC$131))</f>
        <v/>
      </c>
      <c r="CB122" s="193"/>
      <c r="CC122" s="194" t="str">
        <f t="shared" ref="CC122" si="595">IF(ISNUMBER(BV122)=FALSE,"",1)</f>
        <v/>
      </c>
      <c r="CD122" s="205" t="str">
        <f t="shared" si="535"/>
        <v/>
      </c>
      <c r="CE122" s="207" t="str">
        <f t="shared" si="536"/>
        <v/>
      </c>
      <c r="CF122" s="187">
        <f t="shared" si="537"/>
        <v>0</v>
      </c>
      <c r="CG122" s="189">
        <f t="shared" si="538"/>
        <v>0</v>
      </c>
      <c r="CH122" s="192">
        <f t="shared" si="539"/>
        <v>0</v>
      </c>
      <c r="CI122" s="168"/>
      <c r="CJ122" s="214" t="str">
        <f t="shared" ref="CJ122" si="596">IF(CK122="","",C122)</f>
        <v/>
      </c>
      <c r="CK122" s="184"/>
      <c r="CL122" s="171"/>
      <c r="CM122" s="172" t="str">
        <f t="shared" ref="CM122" si="597">IF(CN122&gt;0,CN122,IF(CO122&gt;0,CO122,IF(CP122&gt;0,CP122,"")))</f>
        <v/>
      </c>
      <c r="CN122" s="188"/>
      <c r="CO122" s="190" t="str">
        <f>IF(ISNUMBER(CJ122)=FALSE,"",SUM(CQ122:CQ$131))</f>
        <v/>
      </c>
      <c r="CP122" s="193"/>
      <c r="CQ122" s="194" t="str">
        <f t="shared" ref="CQ122" si="598">IF(ISNUMBER(CJ122)=FALSE,"",1)</f>
        <v/>
      </c>
      <c r="CR122" s="206" t="str">
        <f t="shared" si="543"/>
        <v/>
      </c>
      <c r="CS122" s="208" t="str">
        <f t="shared" si="544"/>
        <v/>
      </c>
      <c r="CT122" s="187">
        <f t="shared" si="545"/>
        <v>0</v>
      </c>
      <c r="CU122" s="189">
        <f t="shared" si="546"/>
        <v>0</v>
      </c>
      <c r="CV122" s="192">
        <f t="shared" si="547"/>
        <v>0</v>
      </c>
      <c r="CW122" s="168"/>
      <c r="CX122" s="159"/>
    </row>
    <row r="123" spans="1:102" s="167" customFormat="1" ht="15" customHeight="1">
      <c r="A123" s="169"/>
      <c r="B123" s="253"/>
      <c r="C123" s="222">
        <v>37</v>
      </c>
      <c r="D123" s="223">
        <f>IF(E123="","",C123)</f>
        <v>37</v>
      </c>
      <c r="E123" s="224" t="s">
        <v>83</v>
      </c>
      <c r="F123" s="222">
        <v>1998</v>
      </c>
      <c r="G123" s="222">
        <f>SUMIF($O$87:$O$165,E123,$V$87:$V$165)+SUMIF($AD$87:$AD$165,E123,$AL$87:$AL$165)+SUMIF($AT$87:$AT$165,E123,$BA$87:$BA$165)+SUMIF($BI$87:$BI$165,E123,$BO$87:$BO$165)+SUMIF($BW$87:$BW$165,E123,$CC$87:$CC$165)+SUMIF($CK$87:$CK$165,E123,$CQ$87:$CQ$165)</f>
        <v>1</v>
      </c>
      <c r="H123" s="222"/>
      <c r="I123" s="222">
        <f>SUMIF($O$87:$O$101,E123,$R$87:$R$101)+SUMIF($AD$87:$AD$101,E123,$AH$87:$AH$101)+SUMIF($AT$87:$AT$101,E123,$AW$87:$AW$101)+SUMIF($BI$87:$BI$101,E123,$BK$87:$BK$101)+SUMIF($BW$87:$BW$101,E123,$BY$87:$BY$101)+SUMIF($CK$87:$CK$101,E123,$CM$87:$CM$101)</f>
        <v>2</v>
      </c>
      <c r="J123" s="225">
        <f>SUMIF($O$87:$O$165,E123,$S$87:$S$165)+SUMIF($AD$87:$AD$165,E123,$AI$87:$AI$165)+SUMIF($AT$87:$AT$165,E123,$AX$87:$AX$165)+SUMIF($BI$87:$BI$165,E123,$BL$87:$BL$165)+SUMIF($BW$87:$BW$165,E123,$BZ$87:$BZ$165)+SUMIF($CK$87:$CK$165,E123,$CN$87:$CN$165)</f>
        <v>0</v>
      </c>
      <c r="K123" s="226">
        <f>SUMIF($O$87:$O$165,E123,$T$87:$T$165)+SUMIF($AD$87:$AD$165,E123,$AJ$87:$AJ$165)+SUMIF($AT$87:$AT$165,E123,$AY$87:$AY$165)+SUMIF($BI$87:$BI$165,E123,$BM$87:$BM$165)+SUMIF($BW$87:$BW$165,E123,$CA$87:$CA$165)+SUMIF($CK$87:$CK$165,E123,$CO$87:$CO$165)</f>
        <v>0</v>
      </c>
      <c r="L123" s="227">
        <f>SUMIF($O$87:$O$165,E123,$U$87:$U$165)+SUMIF($AD$87:$AD$165,E123,$AK$87:$AK$165)+SUMIF($AT$87:$AT$165,E123,$AZ$87:$AZ$165)+SUMIF($BI$87:$BI$165,E123,$BN$87:$BN$165)+SUMIF($BW$87:$BW$165,E123,$CB$87:$CB$165)+SUMIF($CK$87:$CK$165,E123,$CP$87:$CP$165)</f>
        <v>0</v>
      </c>
      <c r="M123" s="177"/>
      <c r="N123" s="210" t="str">
        <f t="shared" ref="N123:N126" si="599">IF(O123="","",C123)</f>
        <v/>
      </c>
      <c r="O123" s="180"/>
      <c r="P123" s="231"/>
      <c r="Q123" s="181"/>
      <c r="R123" s="173" t="str">
        <f t="shared" si="473"/>
        <v/>
      </c>
      <c r="S123" s="188"/>
      <c r="T123" s="190" t="str">
        <f>IF(ISNUMBER(N123)=FALSE,"",SUM(V123:$V$131))</f>
        <v/>
      </c>
      <c r="U123" s="193"/>
      <c r="V123" s="194" t="str">
        <f t="shared" ref="V123:V126" si="600">IF(ISNUMBER(N123)=FALSE,"",1)</f>
        <v/>
      </c>
      <c r="W123" s="205" t="str">
        <f t="shared" si="285"/>
        <v/>
      </c>
      <c r="X123" s="207" t="str">
        <f t="shared" si="286"/>
        <v/>
      </c>
      <c r="Y123" s="187">
        <f t="shared" si="511"/>
        <v>0</v>
      </c>
      <c r="Z123" s="189">
        <f t="shared" si="512"/>
        <v>0</v>
      </c>
      <c r="AA123" s="192">
        <f t="shared" si="513"/>
        <v>0</v>
      </c>
      <c r="AB123" s="168"/>
      <c r="AC123" s="212" t="str">
        <f t="shared" ref="AC123:AC126" si="601">IF(AD123="","",C123)</f>
        <v/>
      </c>
      <c r="AD123" s="164"/>
      <c r="AE123" s="171"/>
      <c r="AF123" s="171"/>
      <c r="AG123" s="171"/>
      <c r="AH123" s="172" t="str">
        <f t="shared" ref="AH123" si="602">IF(AI123&gt;0,AI123,IF(AJ123&gt;0,AJ123,IF(AK123&gt;0,AK123,"")))</f>
        <v/>
      </c>
      <c r="AI123" s="188"/>
      <c r="AJ123" s="190" t="str">
        <f>IF(ISNUMBER(AC123)=FALSE,"",SUM(AL123:AL$131))</f>
        <v/>
      </c>
      <c r="AK123" s="193"/>
      <c r="AL123" s="194" t="str">
        <f t="shared" ref="AL123:AL126" si="603">IF(ISNUMBER(AC123)=FALSE,"",1)</f>
        <v/>
      </c>
      <c r="AM123" s="206" t="str">
        <f t="shared" si="478"/>
        <v/>
      </c>
      <c r="AN123" s="208" t="str">
        <f t="shared" si="479"/>
        <v/>
      </c>
      <c r="AO123" s="187">
        <f t="shared" si="517"/>
        <v>0</v>
      </c>
      <c r="AP123" s="189">
        <f t="shared" si="518"/>
        <v>0</v>
      </c>
      <c r="AQ123" s="192">
        <f t="shared" si="519"/>
        <v>0</v>
      </c>
      <c r="AR123" s="168"/>
      <c r="AS123" s="213">
        <f t="shared" ref="AS123:AS126" si="604">IF(AT123="","",C123)</f>
        <v>37</v>
      </c>
      <c r="AT123" s="180" t="s">
        <v>69</v>
      </c>
      <c r="AU123" s="180">
        <v>367</v>
      </c>
      <c r="AV123" s="181">
        <v>1.6715277777777777</v>
      </c>
      <c r="AW123" s="173">
        <f t="shared" ref="AW123" si="605">IF(AX123&gt;0,AX123,IF(AY123&gt;0,AY123,IF(AZ123&gt;0,AZ123,"")))</f>
        <v>9</v>
      </c>
      <c r="AX123" s="188"/>
      <c r="AY123" s="190">
        <f>IF(ISNUMBER(AS123)=FALSE,"",SUM(BA123:BA$131))</f>
        <v>9</v>
      </c>
      <c r="AZ123" s="193"/>
      <c r="BA123" s="194">
        <f t="shared" ref="BA123:BA126" si="606">IF(ISNUMBER(AS123)=FALSE,"",1)</f>
        <v>1</v>
      </c>
      <c r="BB123" s="205">
        <f t="shared" si="459"/>
        <v>65</v>
      </c>
      <c r="BC123" s="245">
        <f t="shared" si="460"/>
        <v>9</v>
      </c>
      <c r="BD123" s="187">
        <f t="shared" si="523"/>
        <v>0</v>
      </c>
      <c r="BE123" s="189">
        <f t="shared" si="524"/>
        <v>0</v>
      </c>
      <c r="BF123" s="192">
        <f t="shared" si="525"/>
        <v>0</v>
      </c>
      <c r="BG123" s="168"/>
      <c r="BH123" s="212" t="str">
        <f t="shared" ref="BH123:BH126" si="607">IF(BI123="","",C123)</f>
        <v/>
      </c>
      <c r="BI123" s="184"/>
      <c r="BJ123" s="171"/>
      <c r="BK123" s="172" t="str">
        <f t="shared" ref="BK123" si="608">IF(BL123&gt;0,BL123,IF(BM123&gt;0,BM123,IF(BN123&gt;0,BN123,"")))</f>
        <v/>
      </c>
      <c r="BL123" s="188"/>
      <c r="BM123" s="190" t="str">
        <f>IF(ISNUMBER(BH123)=FALSE,"",SUM(BO123:BO$131))</f>
        <v/>
      </c>
      <c r="BN123" s="193"/>
      <c r="BO123" s="194" t="str">
        <f t="shared" ref="BO123:BO126" si="609">IF(ISNUMBER(BH123)=FALSE,"",1)</f>
        <v/>
      </c>
      <c r="BP123" s="206" t="str">
        <f t="shared" si="464"/>
        <v/>
      </c>
      <c r="BQ123" s="208" t="str">
        <f t="shared" si="465"/>
        <v/>
      </c>
      <c r="BR123" s="187">
        <f t="shared" si="529"/>
        <v>0</v>
      </c>
      <c r="BS123" s="189">
        <f t="shared" si="530"/>
        <v>0</v>
      </c>
      <c r="BT123" s="192">
        <f t="shared" si="531"/>
        <v>0</v>
      </c>
      <c r="BU123" s="168"/>
      <c r="BV123" s="213" t="str">
        <f t="shared" ref="BV123:BV126" si="610">IF(BW123="","",C123)</f>
        <v/>
      </c>
      <c r="BW123" s="180"/>
      <c r="BX123" s="182"/>
      <c r="BY123" s="173" t="str">
        <f t="shared" ref="BY123" si="611">IF(BZ123&gt;0,BZ123,IF(CA123&gt;0,CA123,IF(CB123&gt;0,CB123,"")))</f>
        <v/>
      </c>
      <c r="BZ123" s="188"/>
      <c r="CA123" s="190" t="str">
        <f>IF(ISNUMBER(BV123)=FALSE,"",SUM(CC123:CC$131))</f>
        <v/>
      </c>
      <c r="CB123" s="193"/>
      <c r="CC123" s="194" t="str">
        <f t="shared" ref="CC123:CC126" si="612">IF(ISNUMBER(BV123)=FALSE,"",1)</f>
        <v/>
      </c>
      <c r="CD123" s="205" t="str">
        <f t="shared" si="535"/>
        <v/>
      </c>
      <c r="CE123" s="207" t="str">
        <f t="shared" si="536"/>
        <v/>
      </c>
      <c r="CF123" s="187">
        <f t="shared" si="537"/>
        <v>0</v>
      </c>
      <c r="CG123" s="189">
        <f t="shared" si="538"/>
        <v>0</v>
      </c>
      <c r="CH123" s="192">
        <f t="shared" si="539"/>
        <v>0</v>
      </c>
      <c r="CI123" s="168"/>
      <c r="CJ123" s="214" t="str">
        <f t="shared" ref="CJ123" si="613">IF(CK123="","",C123)</f>
        <v/>
      </c>
      <c r="CK123" s="184"/>
      <c r="CL123" s="171"/>
      <c r="CM123" s="172" t="str">
        <f t="shared" ref="CM123" si="614">IF(CN123&gt;0,CN123,IF(CO123&gt;0,CO123,IF(CP123&gt;0,CP123,"")))</f>
        <v/>
      </c>
      <c r="CN123" s="188"/>
      <c r="CO123" s="190" t="str">
        <f>IF(ISNUMBER(CJ123)=FALSE,"",SUM(CQ123:CQ$131))</f>
        <v/>
      </c>
      <c r="CP123" s="193"/>
      <c r="CQ123" s="194" t="str">
        <f t="shared" ref="CQ123:CQ126" si="615">IF(ISNUMBER(CJ123)=FALSE,"",1)</f>
        <v/>
      </c>
      <c r="CR123" s="206" t="str">
        <f t="shared" si="543"/>
        <v/>
      </c>
      <c r="CS123" s="208" t="str">
        <f t="shared" si="544"/>
        <v/>
      </c>
      <c r="CT123" s="187">
        <f t="shared" si="545"/>
        <v>0</v>
      </c>
      <c r="CU123" s="189">
        <f t="shared" si="546"/>
        <v>0</v>
      </c>
      <c r="CV123" s="192">
        <f t="shared" si="547"/>
        <v>0</v>
      </c>
      <c r="CW123" s="168"/>
      <c r="CX123" s="159"/>
    </row>
    <row r="124" spans="1:102" s="167" customFormat="1" ht="15" customHeight="1">
      <c r="A124" s="169"/>
      <c r="B124" s="253"/>
      <c r="C124" s="222">
        <v>38</v>
      </c>
      <c r="D124" s="223">
        <f>IF(E124="","",C124)</f>
        <v>38</v>
      </c>
      <c r="E124" s="224" t="s">
        <v>137</v>
      </c>
      <c r="F124" s="222">
        <v>1971</v>
      </c>
      <c r="G124" s="222">
        <f>SUMIF($O$87:$O$165,E124,$V$87:$V$165)+SUMIF($AD$87:$AD$165,E124,$AL$87:$AL$165)+SUMIF($AT$87:$AT$165,E124,$BA$87:$BA$165)+SUMIF($BI$87:$BI$165,E124,$BO$87:$BO$165)+SUMIF($BW$87:$BW$165,E124,$CC$87:$CC$165)+SUMIF($CK$87:$CK$165,E124,$CQ$87:$CQ$165)</f>
        <v>1</v>
      </c>
      <c r="H124" s="222"/>
      <c r="I124" s="222">
        <f>SUMIF($O$87:$O$101,E124,$R$87:$R$101)+SUMIF($AD$87:$AD$101,E124,$AH$87:$AH$101)+SUMIF($AT$87:$AT$101,E124,$AW$87:$AW$101)+SUMIF($BI$87:$BI$101,E124,$BK$87:$BK$101)+SUMIF($BW$87:$BW$101,E124,$BY$87:$BY$101)+SUMIF($CK$87:$CK$101,E124,$CM$87:$CM$101)</f>
        <v>1.5</v>
      </c>
      <c r="J124" s="225">
        <f>SUMIF($O$87:$O$165,E124,$S$87:$S$165)+SUMIF($AD$87:$AD$165,E124,$AI$87:$AI$165)+SUMIF($AT$87:$AT$165,E124,$AX$87:$AX$165)+SUMIF($BI$87:$BI$165,E124,$BL$87:$BL$165)+SUMIF($BW$87:$BW$165,E124,$BZ$87:$BZ$165)+SUMIF($CK$87:$CK$165,E124,$CN$87:$CN$165)</f>
        <v>0</v>
      </c>
      <c r="K124" s="226">
        <f>SUMIF($O$87:$O$165,E124,$T$87:$T$165)+SUMIF($AD$87:$AD$165,E124,$AJ$87:$AJ$165)+SUMIF($AT$87:$AT$165,E124,$AY$87:$AY$165)+SUMIF($BI$87:$BI$165,E124,$BM$87:$BM$165)+SUMIF($BW$87:$BW$165,E124,$CA$87:$CA$165)+SUMIF($CK$87:$CK$165,E124,$CO$87:$CO$165)</f>
        <v>0</v>
      </c>
      <c r="L124" s="227">
        <f>SUMIF($O$87:$O$165,E124,$U$87:$U$165)+SUMIF($AD$87:$AD$165,E124,$AK$87:$AK$165)+SUMIF($AT$87:$AT$165,E124,$AZ$87:$AZ$165)+SUMIF($BI$87:$BI$165,E124,$BN$87:$BN$165)+SUMIF($BW$87:$BW$165,E124,$CB$87:$CB$165)+SUMIF($CK$87:$CK$165,E124,$CP$87:$CP$165)</f>
        <v>0</v>
      </c>
      <c r="M124" s="177"/>
      <c r="N124" s="210" t="str">
        <f t="shared" si="599"/>
        <v/>
      </c>
      <c r="O124" s="180"/>
      <c r="P124" s="231"/>
      <c r="Q124" s="181"/>
      <c r="R124" s="173" t="str">
        <f t="shared" si="473"/>
        <v/>
      </c>
      <c r="S124" s="188"/>
      <c r="T124" s="190" t="str">
        <f>IF(ISNUMBER(N124)=FALSE,"",SUM(V124:$V$131))</f>
        <v/>
      </c>
      <c r="U124" s="193"/>
      <c r="V124" s="194" t="str">
        <f t="shared" si="600"/>
        <v/>
      </c>
      <c r="W124" s="205" t="str">
        <f t="shared" si="285"/>
        <v/>
      </c>
      <c r="X124" s="207" t="str">
        <f t="shared" si="286"/>
        <v/>
      </c>
      <c r="Y124" s="187">
        <f t="shared" si="511"/>
        <v>0</v>
      </c>
      <c r="Z124" s="189">
        <f t="shared" si="512"/>
        <v>0</v>
      </c>
      <c r="AA124" s="192">
        <f t="shared" si="513"/>
        <v>0</v>
      </c>
      <c r="AB124" s="168"/>
      <c r="AC124" s="212" t="str">
        <f t="shared" si="601"/>
        <v/>
      </c>
      <c r="AD124" s="164"/>
      <c r="AE124" s="171"/>
      <c r="AF124" s="171"/>
      <c r="AG124" s="171"/>
      <c r="AH124" s="172" t="str">
        <f t="shared" ref="AH124" si="616">IF(AI124&gt;0,AI124,IF(AJ124&gt;0,AJ124,IF(AK124&gt;0,AK124,"")))</f>
        <v/>
      </c>
      <c r="AI124" s="188"/>
      <c r="AJ124" s="190" t="str">
        <f>IF(ISNUMBER(AC124)=FALSE,"",SUM(AL124:AL$131))</f>
        <v/>
      </c>
      <c r="AK124" s="193"/>
      <c r="AL124" s="194" t="str">
        <f t="shared" si="603"/>
        <v/>
      </c>
      <c r="AM124" s="206" t="str">
        <f t="shared" si="478"/>
        <v/>
      </c>
      <c r="AN124" s="208" t="str">
        <f t="shared" si="479"/>
        <v/>
      </c>
      <c r="AO124" s="187">
        <f t="shared" si="517"/>
        <v>0</v>
      </c>
      <c r="AP124" s="189">
        <f t="shared" si="518"/>
        <v>0</v>
      </c>
      <c r="AQ124" s="192">
        <f t="shared" si="519"/>
        <v>0</v>
      </c>
      <c r="AR124" s="168"/>
      <c r="AS124" s="213">
        <f t="shared" si="604"/>
        <v>38</v>
      </c>
      <c r="AT124" s="180" t="s">
        <v>95</v>
      </c>
      <c r="AU124" s="180">
        <v>366</v>
      </c>
      <c r="AV124" s="181">
        <v>1.6854166666666666</v>
      </c>
      <c r="AW124" s="173">
        <f t="shared" ref="AW124" si="617">IF(AX124&gt;0,AX124,IF(AY124&gt;0,AY124,IF(AZ124&gt;0,AZ124,"")))</f>
        <v>8</v>
      </c>
      <c r="AX124" s="188"/>
      <c r="AY124" s="190">
        <f>IF(ISNUMBER(AS124)=FALSE,"",SUM(BA124:BA$131))</f>
        <v>8</v>
      </c>
      <c r="AZ124" s="193"/>
      <c r="BA124" s="194">
        <f t="shared" si="606"/>
        <v>1</v>
      </c>
      <c r="BB124" s="205">
        <f t="shared" si="459"/>
        <v>66</v>
      </c>
      <c r="BC124" s="245">
        <f t="shared" si="460"/>
        <v>8</v>
      </c>
      <c r="BD124" s="187">
        <f t="shared" si="523"/>
        <v>1</v>
      </c>
      <c r="BE124" s="189">
        <f t="shared" si="524"/>
        <v>0</v>
      </c>
      <c r="BF124" s="192">
        <f t="shared" si="525"/>
        <v>0</v>
      </c>
      <c r="BG124" s="168"/>
      <c r="BH124" s="212" t="str">
        <f t="shared" si="607"/>
        <v/>
      </c>
      <c r="BI124" s="184"/>
      <c r="BJ124" s="171"/>
      <c r="BK124" s="172" t="str">
        <f t="shared" ref="BK124" si="618">IF(BL124&gt;0,BL124,IF(BM124&gt;0,BM124,IF(BN124&gt;0,BN124,"")))</f>
        <v/>
      </c>
      <c r="BL124" s="188"/>
      <c r="BM124" s="190" t="str">
        <f>IF(ISNUMBER(BH124)=FALSE,"",SUM(BO124:BO$131))</f>
        <v/>
      </c>
      <c r="BN124" s="193"/>
      <c r="BO124" s="194" t="str">
        <f t="shared" si="609"/>
        <v/>
      </c>
      <c r="BP124" s="206" t="str">
        <f t="shared" si="464"/>
        <v/>
      </c>
      <c r="BQ124" s="208" t="str">
        <f t="shared" si="465"/>
        <v/>
      </c>
      <c r="BR124" s="187">
        <f t="shared" si="529"/>
        <v>0</v>
      </c>
      <c r="BS124" s="189">
        <f t="shared" si="530"/>
        <v>0</v>
      </c>
      <c r="BT124" s="192">
        <f t="shared" si="531"/>
        <v>0</v>
      </c>
      <c r="BU124" s="168"/>
      <c r="BV124" s="213" t="str">
        <f t="shared" si="610"/>
        <v/>
      </c>
      <c r="BW124" s="180"/>
      <c r="BX124" s="182"/>
      <c r="BY124" s="173" t="str">
        <f t="shared" ref="BY124" si="619">IF(BZ124&gt;0,BZ124,IF(CA124&gt;0,CA124,IF(CB124&gt;0,CB124,"")))</f>
        <v/>
      </c>
      <c r="BZ124" s="188"/>
      <c r="CA124" s="190" t="str">
        <f>IF(ISNUMBER(BV124)=FALSE,"",SUM(CC124:CC$131))</f>
        <v/>
      </c>
      <c r="CB124" s="193"/>
      <c r="CC124" s="194" t="str">
        <f t="shared" si="612"/>
        <v/>
      </c>
      <c r="CD124" s="205" t="str">
        <f t="shared" si="535"/>
        <v/>
      </c>
      <c r="CE124" s="207" t="str">
        <f t="shared" si="536"/>
        <v/>
      </c>
      <c r="CF124" s="187">
        <f t="shared" si="537"/>
        <v>0</v>
      </c>
      <c r="CG124" s="189">
        <f t="shared" si="538"/>
        <v>0</v>
      </c>
      <c r="CH124" s="192">
        <f t="shared" si="539"/>
        <v>0</v>
      </c>
      <c r="CI124" s="168"/>
      <c r="CJ124" s="214" t="str">
        <f t="shared" ref="CJ124" si="620">IF(CK124="","",C124)</f>
        <v/>
      </c>
      <c r="CK124" s="184"/>
      <c r="CL124" s="171"/>
      <c r="CM124" s="172" t="str">
        <f t="shared" ref="CM124" si="621">IF(CN124&gt;0,CN124,IF(CO124&gt;0,CO124,IF(CP124&gt;0,CP124,"")))</f>
        <v/>
      </c>
      <c r="CN124" s="188"/>
      <c r="CO124" s="190" t="str">
        <f>IF(ISNUMBER(CJ124)=FALSE,"",SUM(CQ124:CQ$131))</f>
        <v/>
      </c>
      <c r="CP124" s="193"/>
      <c r="CQ124" s="194" t="str">
        <f t="shared" si="615"/>
        <v/>
      </c>
      <c r="CR124" s="206" t="str">
        <f t="shared" si="543"/>
        <v/>
      </c>
      <c r="CS124" s="208" t="str">
        <f t="shared" si="544"/>
        <v/>
      </c>
      <c r="CT124" s="187">
        <f t="shared" si="545"/>
        <v>0</v>
      </c>
      <c r="CU124" s="189">
        <f t="shared" si="546"/>
        <v>0</v>
      </c>
      <c r="CV124" s="192">
        <f t="shared" si="547"/>
        <v>0</v>
      </c>
      <c r="CW124" s="168"/>
      <c r="CX124" s="159"/>
    </row>
    <row r="125" spans="1:102" s="167" customFormat="1" ht="15" customHeight="1">
      <c r="A125" s="169"/>
      <c r="B125" s="253"/>
      <c r="C125" s="222">
        <v>39</v>
      </c>
      <c r="D125" s="223">
        <f>IF(E125="","",C125)</f>
        <v>39</v>
      </c>
      <c r="E125" s="224" t="s">
        <v>138</v>
      </c>
      <c r="F125" s="222">
        <v>1974</v>
      </c>
      <c r="G125" s="222">
        <f>SUMIF($O$87:$O$165,E125,$V$87:$V$165)+SUMIF($AD$87:$AD$165,E125,$AL$87:$AL$165)+SUMIF($AT$87:$AT$165,E125,$BA$87:$BA$165)+SUMIF($BI$87:$BI$165,E125,$BO$87:$BO$165)+SUMIF($BW$87:$BW$165,E125,$CC$87:$CC$165)+SUMIF($CK$87:$CK$165,E125,$CQ$87:$CQ$165)</f>
        <v>1</v>
      </c>
      <c r="H125" s="222"/>
      <c r="I125" s="222">
        <f>SUMIF($O$87:$O$101,E125,$R$87:$R$101)+SUMIF($AD$87:$AD$101,E125,$AH$87:$AH$101)+SUMIF($AT$87:$AT$101,E125,$AW$87:$AW$101)+SUMIF($BI$87:$BI$101,E125,$BK$87:$BK$101)+SUMIF($BW$87:$BW$101,E125,$BY$87:$BY$101)+SUMIF($CK$87:$CK$101,E125,$CM$87:$CM$101)</f>
        <v>1.5</v>
      </c>
      <c r="J125" s="225">
        <f>SUMIF($O$87:$O$165,E125,$S$87:$S$165)+SUMIF($AD$87:$AD$165,E125,$AI$87:$AI$165)+SUMIF($AT$87:$AT$165,E125,$AX$87:$AX$165)+SUMIF($BI$87:$BI$165,E125,$BL$87:$BL$165)+SUMIF($BW$87:$BW$165,E125,$BZ$87:$BZ$165)+SUMIF($CK$87:$CK$165,E125,$CN$87:$CN$165)</f>
        <v>0</v>
      </c>
      <c r="K125" s="226">
        <f>SUMIF($O$87:$O$165,E125,$T$87:$T$165)+SUMIF($AD$87:$AD$165,E125,$AJ$87:$AJ$165)+SUMIF($AT$87:$AT$165,E125,$AY$87:$AY$165)+SUMIF($BI$87:$BI$165,E125,$BM$87:$BM$165)+SUMIF($BW$87:$BW$165,E125,$CA$87:$CA$165)+SUMIF($CK$87:$CK$165,E125,$CO$87:$CO$165)</f>
        <v>0</v>
      </c>
      <c r="L125" s="227">
        <f>SUMIF($O$87:$O$165,E125,$U$87:$U$165)+SUMIF($AD$87:$AD$165,E125,$AK$87:$AK$165)+SUMIF($AT$87:$AT$165,E125,$AZ$87:$AZ$165)+SUMIF($BI$87:$BI$165,E125,$BN$87:$BN$165)+SUMIF($BW$87:$BW$165,E125,$CB$87:$CB$165)+SUMIF($CK$87:$CK$165,E125,$CP$87:$CP$165)</f>
        <v>0</v>
      </c>
      <c r="M125" s="177"/>
      <c r="N125" s="210" t="str">
        <f t="shared" si="599"/>
        <v/>
      </c>
      <c r="O125" s="180"/>
      <c r="P125" s="231"/>
      <c r="Q125" s="181"/>
      <c r="R125" s="173" t="str">
        <f t="shared" si="473"/>
        <v/>
      </c>
      <c r="S125" s="188"/>
      <c r="T125" s="190" t="str">
        <f>IF(ISNUMBER(N125)=FALSE,"",SUM(V125:$V$131))</f>
        <v/>
      </c>
      <c r="U125" s="193"/>
      <c r="V125" s="194" t="str">
        <f t="shared" si="600"/>
        <v/>
      </c>
      <c r="W125" s="205" t="str">
        <f t="shared" si="285"/>
        <v/>
      </c>
      <c r="X125" s="207" t="str">
        <f t="shared" si="286"/>
        <v/>
      </c>
      <c r="Y125" s="187">
        <f t="shared" si="511"/>
        <v>0</v>
      </c>
      <c r="Z125" s="189">
        <f t="shared" si="512"/>
        <v>0</v>
      </c>
      <c r="AA125" s="192">
        <f t="shared" si="513"/>
        <v>0</v>
      </c>
      <c r="AB125" s="168"/>
      <c r="AC125" s="212" t="str">
        <f t="shared" si="601"/>
        <v/>
      </c>
      <c r="AD125" s="164"/>
      <c r="AE125" s="171"/>
      <c r="AF125" s="171"/>
      <c r="AG125" s="171"/>
      <c r="AH125" s="172" t="str">
        <f t="shared" ref="AH125" si="622">IF(AI125&gt;0,AI125,IF(AJ125&gt;0,AJ125,IF(AK125&gt;0,AK125,"")))</f>
        <v/>
      </c>
      <c r="AI125" s="188"/>
      <c r="AJ125" s="190" t="str">
        <f>IF(ISNUMBER(AC125)=FALSE,"",SUM(AL125:AL$131))</f>
        <v/>
      </c>
      <c r="AK125" s="193"/>
      <c r="AL125" s="194" t="str">
        <f t="shared" si="603"/>
        <v/>
      </c>
      <c r="AM125" s="206" t="str">
        <f t="shared" si="478"/>
        <v/>
      </c>
      <c r="AN125" s="208" t="str">
        <f t="shared" si="479"/>
        <v/>
      </c>
      <c r="AO125" s="187">
        <f t="shared" si="517"/>
        <v>0</v>
      </c>
      <c r="AP125" s="189">
        <f t="shared" si="518"/>
        <v>0</v>
      </c>
      <c r="AQ125" s="192">
        <f t="shared" si="519"/>
        <v>0</v>
      </c>
      <c r="AR125" s="168"/>
      <c r="AS125" s="213">
        <f t="shared" si="604"/>
        <v>39</v>
      </c>
      <c r="AT125" s="180" t="s">
        <v>96</v>
      </c>
      <c r="AU125" s="180">
        <v>359</v>
      </c>
      <c r="AV125" s="181">
        <v>1.7270833333333333</v>
      </c>
      <c r="AW125" s="173">
        <f t="shared" ref="AW125" si="623">IF(AX125&gt;0,AX125,IF(AY125&gt;0,AY125,IF(AZ125&gt;0,AZ125,"")))</f>
        <v>7</v>
      </c>
      <c r="AX125" s="188"/>
      <c r="AY125" s="190">
        <f>IF(ISNUMBER(AS125)=FALSE,"",SUM(BA125:BA$131))</f>
        <v>7</v>
      </c>
      <c r="AZ125" s="193"/>
      <c r="BA125" s="194">
        <f t="shared" si="606"/>
        <v>1</v>
      </c>
      <c r="BB125" s="205">
        <f t="shared" si="459"/>
        <v>67</v>
      </c>
      <c r="BC125" s="245">
        <f t="shared" si="460"/>
        <v>7</v>
      </c>
      <c r="BD125" s="187">
        <f t="shared" si="523"/>
        <v>0</v>
      </c>
      <c r="BE125" s="189">
        <f t="shared" si="524"/>
        <v>9</v>
      </c>
      <c r="BF125" s="192">
        <f t="shared" si="525"/>
        <v>0</v>
      </c>
      <c r="BG125" s="168"/>
      <c r="BH125" s="212" t="str">
        <f t="shared" si="607"/>
        <v/>
      </c>
      <c r="BI125" s="184"/>
      <c r="BJ125" s="171"/>
      <c r="BK125" s="172" t="str">
        <f t="shared" ref="BK125" si="624">IF(BL125&gt;0,BL125,IF(BM125&gt;0,BM125,IF(BN125&gt;0,BN125,"")))</f>
        <v/>
      </c>
      <c r="BL125" s="188"/>
      <c r="BM125" s="190" t="str">
        <f>IF(ISNUMBER(BH125)=FALSE,"",SUM(BO125:BO$131))</f>
        <v/>
      </c>
      <c r="BN125" s="193"/>
      <c r="BO125" s="194" t="str">
        <f t="shared" si="609"/>
        <v/>
      </c>
      <c r="BP125" s="206" t="str">
        <f t="shared" si="464"/>
        <v/>
      </c>
      <c r="BQ125" s="208" t="str">
        <f t="shared" si="465"/>
        <v/>
      </c>
      <c r="BR125" s="187">
        <f t="shared" si="529"/>
        <v>0</v>
      </c>
      <c r="BS125" s="189">
        <f t="shared" si="530"/>
        <v>0</v>
      </c>
      <c r="BT125" s="192">
        <f t="shared" si="531"/>
        <v>0</v>
      </c>
      <c r="BU125" s="168"/>
      <c r="BV125" s="213" t="str">
        <f t="shared" si="610"/>
        <v/>
      </c>
      <c r="BW125" s="180"/>
      <c r="BX125" s="182"/>
      <c r="BY125" s="173" t="str">
        <f t="shared" ref="BY125" si="625">IF(BZ125&gt;0,BZ125,IF(CA125&gt;0,CA125,IF(CB125&gt;0,CB125,"")))</f>
        <v/>
      </c>
      <c r="BZ125" s="188"/>
      <c r="CA125" s="190" t="str">
        <f>IF(ISNUMBER(BV125)=FALSE,"",SUM(CC125:CC$131))</f>
        <v/>
      </c>
      <c r="CB125" s="193"/>
      <c r="CC125" s="194" t="str">
        <f t="shared" si="612"/>
        <v/>
      </c>
      <c r="CD125" s="205" t="str">
        <f t="shared" si="535"/>
        <v/>
      </c>
      <c r="CE125" s="207" t="str">
        <f t="shared" si="536"/>
        <v/>
      </c>
      <c r="CF125" s="187">
        <f t="shared" si="537"/>
        <v>0</v>
      </c>
      <c r="CG125" s="189">
        <f t="shared" si="538"/>
        <v>0</v>
      </c>
      <c r="CH125" s="192">
        <f t="shared" si="539"/>
        <v>0</v>
      </c>
      <c r="CI125" s="168"/>
      <c r="CJ125" s="214" t="str">
        <f t="shared" ref="CJ125" si="626">IF(CK125="","",C125)</f>
        <v/>
      </c>
      <c r="CK125" s="184"/>
      <c r="CL125" s="171"/>
      <c r="CM125" s="172" t="str">
        <f t="shared" ref="CM125" si="627">IF(CN125&gt;0,CN125,IF(CO125&gt;0,CO125,IF(CP125&gt;0,CP125,"")))</f>
        <v/>
      </c>
      <c r="CN125" s="188"/>
      <c r="CO125" s="190" t="str">
        <f>IF(ISNUMBER(CJ125)=FALSE,"",SUM(CQ125:CQ$131))</f>
        <v/>
      </c>
      <c r="CP125" s="193"/>
      <c r="CQ125" s="194" t="str">
        <f t="shared" si="615"/>
        <v/>
      </c>
      <c r="CR125" s="206" t="str">
        <f t="shared" si="543"/>
        <v/>
      </c>
      <c r="CS125" s="208" t="str">
        <f t="shared" si="544"/>
        <v/>
      </c>
      <c r="CT125" s="187">
        <f t="shared" si="545"/>
        <v>0</v>
      </c>
      <c r="CU125" s="189">
        <f t="shared" si="546"/>
        <v>0</v>
      </c>
      <c r="CV125" s="192">
        <f t="shared" si="547"/>
        <v>0</v>
      </c>
      <c r="CW125" s="168"/>
      <c r="CX125" s="159"/>
    </row>
    <row r="126" spans="1:102" s="167" customFormat="1" ht="15" customHeight="1">
      <c r="A126" s="169"/>
      <c r="B126" s="253"/>
      <c r="C126" s="222">
        <v>40</v>
      </c>
      <c r="D126" s="223">
        <f>IF(E126="","",C126)</f>
        <v>40</v>
      </c>
      <c r="E126" s="224" t="s">
        <v>55</v>
      </c>
      <c r="F126" s="222">
        <v>1979</v>
      </c>
      <c r="G126" s="222">
        <f>SUMIF($O$87:$O$165,E126,$V$87:$V$165)+SUMIF($AD$87:$AD$165,E126,$AL$87:$AL$165)+SUMIF($AT$87:$AT$165,E126,$BA$87:$BA$165)+SUMIF($BI$87:$BI$165,E126,$BO$87:$BO$165)+SUMIF($BW$87:$BW$165,E126,$CC$87:$CC$165)+SUMIF($CK$87:$CK$165,E126,$CQ$87:$CQ$165)</f>
        <v>1</v>
      </c>
      <c r="H126" s="222"/>
      <c r="I126" s="222">
        <f>SUMIF($O$87:$O$101,E126,$R$87:$R$101)+SUMIF($AD$87:$AD$101,E126,$AH$87:$AH$101)+SUMIF($AT$87:$AT$101,E126,$AW$87:$AW$101)+SUMIF($BI$87:$BI$101,E126,$BK$87:$BK$101)+SUMIF($BW$87:$BW$101,E126,$BY$87:$BY$101)+SUMIF($CK$87:$CK$101,E126,$CM$87:$CM$101)</f>
        <v>1</v>
      </c>
      <c r="J126" s="225">
        <f>SUMIF($O$87:$O$165,E126,$S$87:$S$165)+SUMIF($AD$87:$AD$165,E126,$AI$87:$AI$165)+SUMIF($AT$87:$AT$165,E126,$AX$87:$AX$165)+SUMIF($BI$87:$BI$165,E126,$BL$87:$BL$165)+SUMIF($BW$87:$BW$165,E126,$BZ$87:$BZ$165)+SUMIF($CK$87:$CK$165,E126,$CN$87:$CN$165)</f>
        <v>0</v>
      </c>
      <c r="K126" s="226">
        <f>SUMIF($O$87:$O$165,E126,$T$87:$T$165)+SUMIF($AD$87:$AD$165,E126,$AJ$87:$AJ$165)+SUMIF($AT$87:$AT$165,E126,$AY$87:$AY$165)+SUMIF($BI$87:$BI$165,E126,$BM$87:$BM$165)+SUMIF($BW$87:$BW$165,E126,$CA$87:$CA$165)+SUMIF($CK$87:$CK$165,E126,$CO$87:$CO$165)</f>
        <v>0</v>
      </c>
      <c r="L126" s="227">
        <f>SUMIF($O$87:$O$165,E126,$U$87:$U$165)+SUMIF($AD$87:$AD$165,E126,$AK$87:$AK$165)+SUMIF($AT$87:$AT$165,E126,$AZ$87:$AZ$165)+SUMIF($BI$87:$BI$165,E126,$BN$87:$BN$165)+SUMIF($BW$87:$BW$165,E126,$CB$87:$CB$165)+SUMIF($CK$87:$CK$165,E126,$CP$87:$CP$165)</f>
        <v>0</v>
      </c>
      <c r="M126" s="177"/>
      <c r="N126" s="210" t="str">
        <f t="shared" si="599"/>
        <v/>
      </c>
      <c r="O126" s="180"/>
      <c r="P126" s="231"/>
      <c r="Q126" s="181"/>
      <c r="R126" s="173" t="str">
        <f t="shared" si="473"/>
        <v/>
      </c>
      <c r="S126" s="188"/>
      <c r="T126" s="190" t="str">
        <f>IF(ISNUMBER(N126)=FALSE,"",SUM(V126:$V$131))</f>
        <v/>
      </c>
      <c r="U126" s="193"/>
      <c r="V126" s="194" t="str">
        <f t="shared" si="600"/>
        <v/>
      </c>
      <c r="W126" s="205" t="str">
        <f t="shared" si="285"/>
        <v/>
      </c>
      <c r="X126" s="207" t="str">
        <f t="shared" si="286"/>
        <v/>
      </c>
      <c r="Y126" s="187">
        <f t="shared" si="511"/>
        <v>0</v>
      </c>
      <c r="Z126" s="189">
        <f t="shared" si="512"/>
        <v>0</v>
      </c>
      <c r="AA126" s="192">
        <f t="shared" si="513"/>
        <v>0</v>
      </c>
      <c r="AB126" s="168"/>
      <c r="AC126" s="212" t="str">
        <f t="shared" si="601"/>
        <v/>
      </c>
      <c r="AD126" s="164"/>
      <c r="AE126" s="171"/>
      <c r="AF126" s="171"/>
      <c r="AG126" s="171"/>
      <c r="AH126" s="172" t="str">
        <f t="shared" ref="AH126" si="628">IF(AI126&gt;0,AI126,IF(AJ126&gt;0,AJ126,IF(AK126&gt;0,AK126,"")))</f>
        <v/>
      </c>
      <c r="AI126" s="188"/>
      <c r="AJ126" s="190" t="str">
        <f>IF(ISNUMBER(AC126)=FALSE,"",SUM(AL126:AL$131))</f>
        <v/>
      </c>
      <c r="AK126" s="193"/>
      <c r="AL126" s="194" t="str">
        <f t="shared" si="603"/>
        <v/>
      </c>
      <c r="AM126" s="206" t="str">
        <f t="shared" si="478"/>
        <v/>
      </c>
      <c r="AN126" s="208" t="str">
        <f t="shared" si="479"/>
        <v/>
      </c>
      <c r="AO126" s="187">
        <f t="shared" si="517"/>
        <v>0</v>
      </c>
      <c r="AP126" s="189">
        <f t="shared" si="518"/>
        <v>0</v>
      </c>
      <c r="AQ126" s="192">
        <f t="shared" si="519"/>
        <v>0</v>
      </c>
      <c r="AR126" s="168"/>
      <c r="AS126" s="213">
        <f t="shared" si="604"/>
        <v>40</v>
      </c>
      <c r="AT126" s="180" t="s">
        <v>70</v>
      </c>
      <c r="AU126" s="180">
        <v>356</v>
      </c>
      <c r="AV126" s="181">
        <v>1.7444444444444445</v>
      </c>
      <c r="AW126" s="173">
        <f t="shared" ref="AW126" si="629">IF(AX126&gt;0,AX126,IF(AY126&gt;0,AY126,IF(AZ126&gt;0,AZ126,"")))</f>
        <v>6</v>
      </c>
      <c r="AX126" s="188"/>
      <c r="AY126" s="190">
        <f>IF(ISNUMBER(AS126)=FALSE,"",SUM(BA126:BA$131))</f>
        <v>6</v>
      </c>
      <c r="AZ126" s="193"/>
      <c r="BA126" s="194">
        <f t="shared" si="606"/>
        <v>1</v>
      </c>
      <c r="BB126" s="205">
        <f t="shared" si="459"/>
        <v>52</v>
      </c>
      <c r="BC126" s="245">
        <f t="shared" si="460"/>
        <v>3</v>
      </c>
      <c r="BD126" s="187">
        <f t="shared" si="523"/>
        <v>0</v>
      </c>
      <c r="BE126" s="189">
        <f t="shared" si="524"/>
        <v>0</v>
      </c>
      <c r="BF126" s="192">
        <f t="shared" si="525"/>
        <v>0</v>
      </c>
      <c r="BG126" s="168"/>
      <c r="BH126" s="212" t="str">
        <f t="shared" si="607"/>
        <v/>
      </c>
      <c r="BI126" s="184"/>
      <c r="BJ126" s="171"/>
      <c r="BK126" s="172" t="str">
        <f t="shared" ref="BK126" si="630">IF(BL126&gt;0,BL126,IF(BM126&gt;0,BM126,IF(BN126&gt;0,BN126,"")))</f>
        <v/>
      </c>
      <c r="BL126" s="188"/>
      <c r="BM126" s="190" t="str">
        <f>IF(ISNUMBER(BH126)=FALSE,"",SUM(BO126:BO$131))</f>
        <v/>
      </c>
      <c r="BN126" s="193"/>
      <c r="BO126" s="194" t="str">
        <f t="shared" si="609"/>
        <v/>
      </c>
      <c r="BP126" s="206" t="str">
        <f t="shared" si="464"/>
        <v/>
      </c>
      <c r="BQ126" s="208" t="str">
        <f t="shared" si="465"/>
        <v/>
      </c>
      <c r="BR126" s="187">
        <f t="shared" si="529"/>
        <v>0</v>
      </c>
      <c r="BS126" s="189">
        <f t="shared" si="530"/>
        <v>0</v>
      </c>
      <c r="BT126" s="192">
        <f t="shared" si="531"/>
        <v>0</v>
      </c>
      <c r="BU126" s="168"/>
      <c r="BV126" s="213" t="str">
        <f t="shared" si="610"/>
        <v/>
      </c>
      <c r="BW126" s="180"/>
      <c r="BX126" s="182"/>
      <c r="BY126" s="173" t="str">
        <f t="shared" ref="BY126" si="631">IF(BZ126&gt;0,BZ126,IF(CA126&gt;0,CA126,IF(CB126&gt;0,CB126,"")))</f>
        <v/>
      </c>
      <c r="BZ126" s="188"/>
      <c r="CA126" s="190" t="str">
        <f>IF(ISNUMBER(BV126)=FALSE,"",SUM(CC126:CC$131))</f>
        <v/>
      </c>
      <c r="CB126" s="193"/>
      <c r="CC126" s="194" t="str">
        <f t="shared" si="612"/>
        <v/>
      </c>
      <c r="CD126" s="205" t="str">
        <f t="shared" si="535"/>
        <v/>
      </c>
      <c r="CE126" s="207" t="str">
        <f t="shared" si="536"/>
        <v/>
      </c>
      <c r="CF126" s="187">
        <f t="shared" si="537"/>
        <v>0</v>
      </c>
      <c r="CG126" s="189">
        <f t="shared" si="538"/>
        <v>0</v>
      </c>
      <c r="CH126" s="192">
        <f t="shared" si="539"/>
        <v>0</v>
      </c>
      <c r="CI126" s="168"/>
      <c r="CJ126" s="214" t="str">
        <f t="shared" ref="CJ126" si="632">IF(CK126="","",C126)</f>
        <v/>
      </c>
      <c r="CK126" s="184"/>
      <c r="CL126" s="171"/>
      <c r="CM126" s="172" t="str">
        <f t="shared" ref="CM126" si="633">IF(CN126&gt;0,CN126,IF(CO126&gt;0,CO126,IF(CP126&gt;0,CP126,"")))</f>
        <v/>
      </c>
      <c r="CN126" s="188"/>
      <c r="CO126" s="190" t="str">
        <f>IF(ISNUMBER(CJ126)=FALSE,"",SUM(CQ126:CQ$131))</f>
        <v/>
      </c>
      <c r="CP126" s="193"/>
      <c r="CQ126" s="194" t="str">
        <f t="shared" si="615"/>
        <v/>
      </c>
      <c r="CR126" s="206" t="str">
        <f t="shared" si="543"/>
        <v/>
      </c>
      <c r="CS126" s="208" t="str">
        <f t="shared" si="544"/>
        <v/>
      </c>
      <c r="CT126" s="187">
        <f t="shared" si="545"/>
        <v>0</v>
      </c>
      <c r="CU126" s="189">
        <f t="shared" si="546"/>
        <v>0</v>
      </c>
      <c r="CV126" s="192">
        <f t="shared" si="547"/>
        <v>0</v>
      </c>
      <c r="CW126" s="168"/>
      <c r="CX126" s="159"/>
    </row>
    <row r="127" spans="1:102" s="167" customFormat="1" ht="15" customHeight="1">
      <c r="A127" s="169"/>
      <c r="B127" s="253"/>
      <c r="C127" s="222">
        <v>41</v>
      </c>
      <c r="D127" s="223">
        <f>IF(E127="","",C127)</f>
        <v>41</v>
      </c>
      <c r="E127" s="224" t="s">
        <v>62</v>
      </c>
      <c r="F127" s="222"/>
      <c r="G127" s="222">
        <f>SUMIF($O$87:$O$165,E127,$V$87:$V$165)+SUMIF($AD$87:$AD$165,E127,$AL$87:$AL$165)+SUMIF($AT$87:$AT$165,E127,$BA$87:$BA$165)+SUMIF($BI$87:$BI$165,E127,$BO$87:$BO$165)+SUMIF($BW$87:$BW$165,E127,$CC$87:$CC$165)+SUMIF($CK$87:$CK$165,E127,$CQ$87:$CQ$165)</f>
        <v>1</v>
      </c>
      <c r="H127" s="222"/>
      <c r="I127" s="222">
        <f>SUMIF($O$87:$O$101,E127,$R$87:$R$101)+SUMIF($AD$87:$AD$101,E127,$AH$87:$AH$101)+SUMIF($AT$87:$AT$101,E127,$AW$87:$AW$101)+SUMIF($BI$87:$BI$101,E127,$BK$87:$BK$101)+SUMIF($BW$87:$BW$101,E127,$BY$87:$BY$101)+SUMIF($CK$87:$CK$101,E127,$CM$87:$CM$101)</f>
        <v>1</v>
      </c>
      <c r="J127" s="225">
        <f>SUMIF($O$87:$O$165,E127,$S$87:$S$165)+SUMIF($AD$87:$AD$165,E127,$AI$87:$AI$165)+SUMIF($AT$87:$AT$165,E127,$AX$87:$AX$165)+SUMIF($BI$87:$BI$165,E127,$BL$87:$BL$165)+SUMIF($BW$87:$BW$165,E127,$BZ$87:$BZ$165)+SUMIF($CK$87:$CK$165,E127,$CN$87:$CN$165)</f>
        <v>0</v>
      </c>
      <c r="K127" s="226">
        <f>SUMIF($O$87:$O$165,E127,$T$87:$T$165)+SUMIF($AD$87:$AD$165,E127,$AJ$87:$AJ$165)+SUMIF($AT$87:$AT$165,E127,$AY$87:$AY$165)+SUMIF($BI$87:$BI$165,E127,$BM$87:$BM$165)+SUMIF($BW$87:$BW$165,E127,$CA$87:$CA$165)+SUMIF($CK$87:$CK$165,E127,$CO$87:$CO$165)</f>
        <v>0</v>
      </c>
      <c r="L127" s="227">
        <f>SUMIF($O$87:$O$165,E127,$U$87:$U$165)+SUMIF($AD$87:$AD$165,E127,$AK$87:$AK$165)+SUMIF($AT$87:$AT$165,E127,$AZ$87:$AZ$165)+SUMIF($BI$87:$BI$165,E127,$BN$87:$BN$165)+SUMIF($BW$87:$BW$165,E127,$CB$87:$CB$165)+SUMIF($CK$87:$CK$165,E127,$CP$87:$CP$165)</f>
        <v>0</v>
      </c>
      <c r="M127" s="177"/>
      <c r="N127" s="210" t="str">
        <f t="shared" ref="N127:N131" si="634">IF(O127="","",C127)</f>
        <v/>
      </c>
      <c r="O127" s="180"/>
      <c r="P127" s="231"/>
      <c r="Q127" s="181"/>
      <c r="R127" s="173" t="str">
        <f t="shared" ref="R127:R131" si="635">IF(S127&gt;0,S127,IF(T127&gt;0,T127,IF(U127&gt;0,U127,"")))</f>
        <v/>
      </c>
      <c r="S127" s="188"/>
      <c r="T127" s="190" t="str">
        <f>IF(ISNUMBER(N127)=FALSE,"",SUM(V127:$V$131))</f>
        <v/>
      </c>
      <c r="U127" s="193"/>
      <c r="V127" s="194" t="str">
        <f t="shared" ref="V127:V131" si="636">IF(ISNUMBER(N127)=FALSE,"",1)</f>
        <v/>
      </c>
      <c r="W127" s="205" t="str">
        <f t="shared" si="285"/>
        <v/>
      </c>
      <c r="X127" s="207" t="str">
        <f t="shared" si="286"/>
        <v/>
      </c>
      <c r="Y127" s="187">
        <f t="shared" si="511"/>
        <v>0</v>
      </c>
      <c r="Z127" s="189">
        <f t="shared" si="512"/>
        <v>0</v>
      </c>
      <c r="AA127" s="192">
        <f t="shared" si="513"/>
        <v>0</v>
      </c>
      <c r="AB127" s="168"/>
      <c r="AC127" s="212" t="str">
        <f t="shared" ref="AC127:AC131" si="637">IF(AD127="","",C127)</f>
        <v/>
      </c>
      <c r="AD127" s="164"/>
      <c r="AE127" s="171"/>
      <c r="AF127" s="171"/>
      <c r="AG127" s="171"/>
      <c r="AH127" s="172" t="str">
        <f t="shared" ref="AH127:AH131" si="638">IF(AI127&gt;0,AI127,IF(AJ127&gt;0,AJ127,IF(AK127&gt;0,AK127,"")))</f>
        <v/>
      </c>
      <c r="AI127" s="188"/>
      <c r="AJ127" s="190" t="str">
        <f>IF(ISNUMBER(AC127)=FALSE,"",SUM(AL127:AL$131))</f>
        <v/>
      </c>
      <c r="AK127" s="193"/>
      <c r="AL127" s="194" t="str">
        <f t="shared" ref="AL127:AL131" si="639">IF(ISNUMBER(AC127)=FALSE,"",1)</f>
        <v/>
      </c>
      <c r="AM127" s="206" t="str">
        <f t="shared" si="478"/>
        <v/>
      </c>
      <c r="AN127" s="208" t="str">
        <f t="shared" si="479"/>
        <v/>
      </c>
      <c r="AO127" s="187">
        <f t="shared" si="517"/>
        <v>0</v>
      </c>
      <c r="AP127" s="189">
        <f t="shared" si="518"/>
        <v>0</v>
      </c>
      <c r="AQ127" s="192">
        <f t="shared" si="519"/>
        <v>0</v>
      </c>
      <c r="AR127" s="168"/>
      <c r="AS127" s="213">
        <f t="shared" ref="AS127:AS131" si="640">IF(AT127="","",C127)</f>
        <v>41</v>
      </c>
      <c r="AT127" s="180" t="s">
        <v>97</v>
      </c>
      <c r="AU127" s="180">
        <v>358</v>
      </c>
      <c r="AV127" s="181">
        <v>1.7715277777777778</v>
      </c>
      <c r="AW127" s="173">
        <f t="shared" ref="AW127:AW131" si="641">IF(AX127&gt;0,AX127,IF(AY127&gt;0,AY127,IF(AZ127&gt;0,AZ127,"")))</f>
        <v>5</v>
      </c>
      <c r="AX127" s="188"/>
      <c r="AY127" s="190">
        <f>IF(ISNUMBER(AS127)=FALSE,"",SUM(BA127:BA$131))</f>
        <v>5</v>
      </c>
      <c r="AZ127" s="193"/>
      <c r="BA127" s="194">
        <f t="shared" ref="BA127:BA131" si="642">IF(ISNUMBER(AS127)=FALSE,"",1)</f>
        <v>1</v>
      </c>
      <c r="BB127" s="205">
        <f t="shared" si="459"/>
        <v>68</v>
      </c>
      <c r="BC127" s="245">
        <f t="shared" si="460"/>
        <v>5</v>
      </c>
      <c r="BD127" s="187">
        <f t="shared" si="523"/>
        <v>0</v>
      </c>
      <c r="BE127" s="189">
        <f t="shared" si="524"/>
        <v>8</v>
      </c>
      <c r="BF127" s="192">
        <f t="shared" si="525"/>
        <v>0</v>
      </c>
      <c r="BG127" s="168"/>
      <c r="BH127" s="212" t="str">
        <f t="shared" ref="BH127:BH131" si="643">IF(BI127="","",C127)</f>
        <v/>
      </c>
      <c r="BI127" s="184"/>
      <c r="BJ127" s="171"/>
      <c r="BK127" s="172" t="str">
        <f t="shared" ref="BK127:BK131" si="644">IF(BL127&gt;0,BL127,IF(BM127&gt;0,BM127,IF(BN127&gt;0,BN127,"")))</f>
        <v/>
      </c>
      <c r="BL127" s="188"/>
      <c r="BM127" s="190" t="str">
        <f>IF(ISNUMBER(BH127)=FALSE,"",SUM(BO127:BO$131))</f>
        <v/>
      </c>
      <c r="BN127" s="193"/>
      <c r="BO127" s="194" t="str">
        <f t="shared" ref="BO127:BO131" si="645">IF(ISNUMBER(BH127)=FALSE,"",1)</f>
        <v/>
      </c>
      <c r="BP127" s="206" t="str">
        <f t="shared" si="464"/>
        <v/>
      </c>
      <c r="BQ127" s="208" t="str">
        <f t="shared" si="465"/>
        <v/>
      </c>
      <c r="BR127" s="187">
        <f t="shared" si="529"/>
        <v>0</v>
      </c>
      <c r="BS127" s="189">
        <f t="shared" si="530"/>
        <v>0</v>
      </c>
      <c r="BT127" s="192">
        <f t="shared" si="531"/>
        <v>0</v>
      </c>
      <c r="BU127" s="168"/>
      <c r="BV127" s="213" t="str">
        <f t="shared" ref="BV127:BV131" si="646">IF(BW127="","",C127)</f>
        <v/>
      </c>
      <c r="BW127" s="180"/>
      <c r="BX127" s="182"/>
      <c r="BY127" s="173" t="str">
        <f t="shared" ref="BY127:BY131" si="647">IF(BZ127&gt;0,BZ127,IF(CA127&gt;0,CA127,IF(CB127&gt;0,CB127,"")))</f>
        <v/>
      </c>
      <c r="BZ127" s="188"/>
      <c r="CA127" s="190" t="str">
        <f>IF(ISNUMBER(BV127)=FALSE,"",SUM(CC127:CC$131))</f>
        <v/>
      </c>
      <c r="CB127" s="193"/>
      <c r="CC127" s="194" t="str">
        <f t="shared" ref="CC127:CC131" si="648">IF(ISNUMBER(BV127)=FALSE,"",1)</f>
        <v/>
      </c>
      <c r="CD127" s="205" t="str">
        <f t="shared" si="535"/>
        <v/>
      </c>
      <c r="CE127" s="207" t="str">
        <f t="shared" si="536"/>
        <v/>
      </c>
      <c r="CF127" s="187">
        <f t="shared" si="537"/>
        <v>0</v>
      </c>
      <c r="CG127" s="189">
        <f t="shared" si="538"/>
        <v>0</v>
      </c>
      <c r="CH127" s="192">
        <f t="shared" si="539"/>
        <v>0</v>
      </c>
      <c r="CI127" s="168"/>
      <c r="CJ127" s="214" t="str">
        <f t="shared" ref="CJ127:CJ131" si="649">IF(CK127="","",C127)</f>
        <v/>
      </c>
      <c r="CK127" s="184"/>
      <c r="CL127" s="171"/>
      <c r="CM127" s="172" t="str">
        <f t="shared" ref="CM127:CM131" si="650">IF(CN127&gt;0,CN127,IF(CO127&gt;0,CO127,IF(CP127&gt;0,CP127,"")))</f>
        <v/>
      </c>
      <c r="CN127" s="188"/>
      <c r="CO127" s="190" t="str">
        <f>IF(ISNUMBER(CJ127)=FALSE,"",SUM(CQ127:CQ$131))</f>
        <v/>
      </c>
      <c r="CP127" s="193"/>
      <c r="CQ127" s="194" t="str">
        <f t="shared" ref="CQ127:CQ131" si="651">IF(ISNUMBER(CJ127)=FALSE,"",1)</f>
        <v/>
      </c>
      <c r="CR127" s="206" t="str">
        <f t="shared" si="543"/>
        <v/>
      </c>
      <c r="CS127" s="208" t="str">
        <f t="shared" si="544"/>
        <v/>
      </c>
      <c r="CT127" s="187">
        <f t="shared" si="545"/>
        <v>0</v>
      </c>
      <c r="CU127" s="189">
        <f t="shared" si="546"/>
        <v>0</v>
      </c>
      <c r="CV127" s="192">
        <f t="shared" si="547"/>
        <v>0</v>
      </c>
      <c r="CW127" s="168"/>
      <c r="CX127" s="159"/>
    </row>
    <row r="128" spans="1:102" s="167" customFormat="1" ht="15" customHeight="1">
      <c r="A128" s="169"/>
      <c r="B128" s="253"/>
      <c r="C128" s="222">
        <v>42</v>
      </c>
      <c r="D128" s="223">
        <f>IF(E128="","",C128)</f>
        <v>42</v>
      </c>
      <c r="E128" s="224" t="s">
        <v>84</v>
      </c>
      <c r="F128" s="222">
        <v>1973</v>
      </c>
      <c r="G128" s="222">
        <f>SUMIF($O$87:$O$165,E128,$V$87:$V$165)+SUMIF($AD$87:$AD$165,E128,$AL$87:$AL$165)+SUMIF($AT$87:$AT$165,E128,$BA$87:$BA$165)+SUMIF($BI$87:$BI$165,E128,$BO$87:$BO$165)+SUMIF($BW$87:$BW$165,E128,$CC$87:$CC$165)+SUMIF($CK$87:$CK$165,E128,$CQ$87:$CQ$165)</f>
        <v>1</v>
      </c>
      <c r="H128" s="222"/>
      <c r="I128" s="222">
        <f>SUMIF($O$87:$O$101,E128,$R$87:$R$101)+SUMIF($AD$87:$AD$101,E128,$AH$87:$AH$101)+SUMIF($AT$87:$AT$101,E128,$AW$87:$AW$101)+SUMIF($BI$87:$BI$101,E128,$BK$87:$BK$101)+SUMIF($BW$87:$BW$101,E128,$BY$87:$BY$101)+SUMIF($CK$87:$CK$101,E128,$CM$87:$CM$101)</f>
        <v>0</v>
      </c>
      <c r="J128" s="225">
        <f>SUMIF($O$87:$O$165,E128,$S$87:$S$165)+SUMIF($AD$87:$AD$165,E128,$AI$87:$AI$165)+SUMIF($AT$87:$AT$165,E128,$AX$87:$AX$165)+SUMIF($BI$87:$BI$165,E128,$BL$87:$BL$165)+SUMIF($BW$87:$BW$165,E128,$BZ$87:$BZ$165)+SUMIF($CK$87:$CK$165,E128,$CN$87:$CN$165)</f>
        <v>15</v>
      </c>
      <c r="K128" s="226">
        <f>SUMIF($O$87:$O$165,E128,$T$87:$T$165)+SUMIF($AD$87:$AD$165,E128,$AJ$87:$AJ$165)+SUMIF($AT$87:$AT$165,E128,$AY$87:$AY$165)+SUMIF($BI$87:$BI$165,E128,$BM$87:$BM$165)+SUMIF($BW$87:$BW$165,E128,$CA$87:$CA$165)+SUMIF($CK$87:$CK$165,E128,$CO$87:$CO$165)</f>
        <v>0</v>
      </c>
      <c r="L128" s="227">
        <f>SUMIF($O$87:$O$165,E128,$U$87:$U$165)+SUMIF($AD$87:$AD$165,E128,$AK$87:$AK$165)+SUMIF($AT$87:$AT$165,E128,$AZ$87:$AZ$165)+SUMIF($BI$87:$BI$165,E128,$BN$87:$BN$165)+SUMIF($BW$87:$BW$165,E128,$CB$87:$CB$165)+SUMIF($CK$87:$CK$165,E128,$CP$87:$CP$165)</f>
        <v>0</v>
      </c>
      <c r="M128" s="177"/>
      <c r="N128" s="210" t="str">
        <f t="shared" si="634"/>
        <v/>
      </c>
      <c r="O128" s="180"/>
      <c r="P128" s="231"/>
      <c r="Q128" s="181"/>
      <c r="R128" s="173" t="str">
        <f t="shared" si="635"/>
        <v/>
      </c>
      <c r="S128" s="188"/>
      <c r="T128" s="190" t="str">
        <f>IF(ISNUMBER(N128)=FALSE,"",SUM(V128:$V$131))</f>
        <v/>
      </c>
      <c r="U128" s="193"/>
      <c r="V128" s="194" t="str">
        <f t="shared" si="636"/>
        <v/>
      </c>
      <c r="W128" s="205" t="str">
        <f t="shared" si="285"/>
        <v/>
      </c>
      <c r="X128" s="207" t="str">
        <f t="shared" si="286"/>
        <v/>
      </c>
      <c r="Y128" s="187">
        <f t="shared" si="511"/>
        <v>0</v>
      </c>
      <c r="Z128" s="189">
        <f t="shared" si="512"/>
        <v>0</v>
      </c>
      <c r="AA128" s="192">
        <f t="shared" si="513"/>
        <v>0</v>
      </c>
      <c r="AB128" s="168"/>
      <c r="AC128" s="212" t="str">
        <f t="shared" si="637"/>
        <v/>
      </c>
      <c r="AD128" s="164"/>
      <c r="AE128" s="171"/>
      <c r="AF128" s="171"/>
      <c r="AG128" s="171"/>
      <c r="AH128" s="172" t="str">
        <f t="shared" si="638"/>
        <v/>
      </c>
      <c r="AI128" s="188"/>
      <c r="AJ128" s="190" t="str">
        <f>IF(ISNUMBER(AC128)=FALSE,"",SUM(AL128:AL$131))</f>
        <v/>
      </c>
      <c r="AK128" s="193"/>
      <c r="AL128" s="194" t="str">
        <f t="shared" si="639"/>
        <v/>
      </c>
      <c r="AM128" s="206" t="str">
        <f t="shared" si="478"/>
        <v/>
      </c>
      <c r="AN128" s="208" t="str">
        <f t="shared" si="479"/>
        <v/>
      </c>
      <c r="AO128" s="187">
        <f t="shared" si="517"/>
        <v>0</v>
      </c>
      <c r="AP128" s="189">
        <f t="shared" si="518"/>
        <v>0</v>
      </c>
      <c r="AQ128" s="192">
        <f t="shared" si="519"/>
        <v>0</v>
      </c>
      <c r="AR128" s="168"/>
      <c r="AS128" s="213">
        <f t="shared" si="640"/>
        <v>42</v>
      </c>
      <c r="AT128" s="180" t="s">
        <v>71</v>
      </c>
      <c r="AU128" s="180">
        <v>362</v>
      </c>
      <c r="AV128" s="181">
        <v>1.7805555555555554</v>
      </c>
      <c r="AW128" s="173">
        <f t="shared" si="641"/>
        <v>4</v>
      </c>
      <c r="AX128" s="188"/>
      <c r="AY128" s="190">
        <f>IF(ISNUMBER(AS128)=FALSE,"",SUM(BA128:BA$131))</f>
        <v>4</v>
      </c>
      <c r="AZ128" s="193"/>
      <c r="BA128" s="194">
        <f t="shared" si="642"/>
        <v>1</v>
      </c>
      <c r="BB128" s="205">
        <f t="shared" si="459"/>
        <v>69</v>
      </c>
      <c r="BC128" s="245">
        <f t="shared" si="460"/>
        <v>4</v>
      </c>
      <c r="BD128" s="187">
        <f t="shared" si="523"/>
        <v>0</v>
      </c>
      <c r="BE128" s="189">
        <f t="shared" si="524"/>
        <v>0</v>
      </c>
      <c r="BF128" s="192">
        <f t="shared" si="525"/>
        <v>0</v>
      </c>
      <c r="BG128" s="168"/>
      <c r="BH128" s="212" t="str">
        <f t="shared" si="643"/>
        <v/>
      </c>
      <c r="BI128" s="184"/>
      <c r="BJ128" s="171"/>
      <c r="BK128" s="172" t="str">
        <f t="shared" si="644"/>
        <v/>
      </c>
      <c r="BL128" s="188"/>
      <c r="BM128" s="190" t="str">
        <f>IF(ISNUMBER(BH128)=FALSE,"",SUM(BO128:BO$131))</f>
        <v/>
      </c>
      <c r="BN128" s="193"/>
      <c r="BO128" s="194" t="str">
        <f t="shared" si="645"/>
        <v/>
      </c>
      <c r="BP128" s="206" t="str">
        <f t="shared" si="464"/>
        <v/>
      </c>
      <c r="BQ128" s="208" t="str">
        <f t="shared" si="465"/>
        <v/>
      </c>
      <c r="BR128" s="187">
        <f t="shared" si="529"/>
        <v>0</v>
      </c>
      <c r="BS128" s="189">
        <f t="shared" si="530"/>
        <v>0</v>
      </c>
      <c r="BT128" s="192">
        <f t="shared" si="531"/>
        <v>0</v>
      </c>
      <c r="BU128" s="168"/>
      <c r="BV128" s="213" t="str">
        <f t="shared" si="646"/>
        <v/>
      </c>
      <c r="BW128" s="180"/>
      <c r="BX128" s="182"/>
      <c r="BY128" s="173" t="str">
        <f t="shared" si="647"/>
        <v/>
      </c>
      <c r="BZ128" s="188"/>
      <c r="CA128" s="190" t="str">
        <f>IF(ISNUMBER(BV128)=FALSE,"",SUM(CC128:CC$131))</f>
        <v/>
      </c>
      <c r="CB128" s="193"/>
      <c r="CC128" s="194" t="str">
        <f t="shared" si="648"/>
        <v/>
      </c>
      <c r="CD128" s="205" t="str">
        <f t="shared" si="535"/>
        <v/>
      </c>
      <c r="CE128" s="207" t="str">
        <f t="shared" si="536"/>
        <v/>
      </c>
      <c r="CF128" s="187">
        <f t="shared" si="537"/>
        <v>0</v>
      </c>
      <c r="CG128" s="189">
        <f t="shared" si="538"/>
        <v>0</v>
      </c>
      <c r="CH128" s="192">
        <f t="shared" si="539"/>
        <v>0</v>
      </c>
      <c r="CI128" s="168"/>
      <c r="CJ128" s="214" t="str">
        <f t="shared" si="649"/>
        <v/>
      </c>
      <c r="CK128" s="184"/>
      <c r="CL128" s="171"/>
      <c r="CM128" s="172" t="str">
        <f t="shared" si="650"/>
        <v/>
      </c>
      <c r="CN128" s="188"/>
      <c r="CO128" s="190" t="str">
        <f>IF(ISNUMBER(CJ128)=FALSE,"",SUM(CQ128:CQ$131))</f>
        <v/>
      </c>
      <c r="CP128" s="193"/>
      <c r="CQ128" s="194" t="str">
        <f t="shared" si="651"/>
        <v/>
      </c>
      <c r="CR128" s="206" t="str">
        <f t="shared" si="543"/>
        <v/>
      </c>
      <c r="CS128" s="208" t="str">
        <f t="shared" si="544"/>
        <v/>
      </c>
      <c r="CT128" s="187">
        <f t="shared" si="545"/>
        <v>0</v>
      </c>
      <c r="CU128" s="189">
        <f t="shared" si="546"/>
        <v>0</v>
      </c>
      <c r="CV128" s="192">
        <f t="shared" si="547"/>
        <v>0</v>
      </c>
      <c r="CW128" s="168"/>
      <c r="CX128" s="159"/>
    </row>
    <row r="129" spans="1:102" s="167" customFormat="1" ht="15" customHeight="1">
      <c r="A129" s="169"/>
      <c r="B129" s="253"/>
      <c r="C129" s="222">
        <v>43</v>
      </c>
      <c r="D129" s="223">
        <f>IF(E129="","",C129)</f>
        <v>43</v>
      </c>
      <c r="E129" s="224" t="s">
        <v>85</v>
      </c>
      <c r="F129" s="222">
        <v>1977</v>
      </c>
      <c r="G129" s="222">
        <f>SUMIF($O$87:$O$165,E129,$V$87:$V$165)+SUMIF($AD$87:$AD$165,E129,$AL$87:$AL$165)+SUMIF($AT$87:$AT$165,E129,$BA$87:$BA$165)+SUMIF($BI$87:$BI$165,E129,$BO$87:$BO$165)+SUMIF($BW$87:$BW$165,E129,$CC$87:$CC$165)+SUMIF($CK$87:$CK$165,E129,$CQ$87:$CQ$165)</f>
        <v>1</v>
      </c>
      <c r="H129" s="222"/>
      <c r="I129" s="222">
        <f>SUMIF($O$87:$O$101,E129,$R$87:$R$101)+SUMIF($AD$87:$AD$101,E129,$AH$87:$AH$101)+SUMIF($AT$87:$AT$101,E129,$AW$87:$AW$101)+SUMIF($BI$87:$BI$101,E129,$BK$87:$BK$101)+SUMIF($BW$87:$BW$101,E129,$BY$87:$BY$101)+SUMIF($CK$87:$CK$101,E129,$CM$87:$CM$101)</f>
        <v>0</v>
      </c>
      <c r="J129" s="225">
        <f>SUMIF($O$87:$O$165,E129,$S$87:$S$165)+SUMIF($AD$87:$AD$165,E129,$AI$87:$AI$165)+SUMIF($AT$87:$AT$165,E129,$AX$87:$AX$165)+SUMIF($BI$87:$BI$165,E129,$BL$87:$BL$165)+SUMIF($BW$87:$BW$165,E129,$BZ$87:$BZ$165)+SUMIF($CK$87:$CK$165,E129,$CN$87:$CN$165)</f>
        <v>12</v>
      </c>
      <c r="K129" s="226">
        <f>SUMIF($O$87:$O$165,E129,$T$87:$T$165)+SUMIF($AD$87:$AD$165,E129,$AJ$87:$AJ$165)+SUMIF($AT$87:$AT$165,E129,$AY$87:$AY$165)+SUMIF($BI$87:$BI$165,E129,$BM$87:$BM$165)+SUMIF($BW$87:$BW$165,E129,$CA$87:$CA$165)+SUMIF($CK$87:$CK$165,E129,$CO$87:$CO$165)</f>
        <v>0</v>
      </c>
      <c r="L129" s="227">
        <f>SUMIF($O$87:$O$165,E129,$U$87:$U$165)+SUMIF($AD$87:$AD$165,E129,$AK$87:$AK$165)+SUMIF($AT$87:$AT$165,E129,$AZ$87:$AZ$165)+SUMIF($BI$87:$BI$165,E129,$BN$87:$BN$165)+SUMIF($BW$87:$BW$165,E129,$CB$87:$CB$165)+SUMIF($CK$87:$CK$165,E129,$CP$87:$CP$165)</f>
        <v>0</v>
      </c>
      <c r="M129" s="177"/>
      <c r="N129" s="210" t="str">
        <f t="shared" si="634"/>
        <v/>
      </c>
      <c r="O129" s="180"/>
      <c r="P129" s="231"/>
      <c r="Q129" s="181"/>
      <c r="R129" s="173" t="str">
        <f t="shared" si="635"/>
        <v/>
      </c>
      <c r="S129" s="188"/>
      <c r="T129" s="190" t="str">
        <f>IF(ISNUMBER(N129)=FALSE,"",SUM(V129:$V$131))</f>
        <v/>
      </c>
      <c r="U129" s="193"/>
      <c r="V129" s="194" t="str">
        <f t="shared" si="636"/>
        <v/>
      </c>
      <c r="W129" s="205" t="str">
        <f t="shared" si="285"/>
        <v/>
      </c>
      <c r="X129" s="207" t="str">
        <f t="shared" si="286"/>
        <v/>
      </c>
      <c r="Y129" s="187">
        <f t="shared" si="511"/>
        <v>0</v>
      </c>
      <c r="Z129" s="189">
        <f t="shared" si="512"/>
        <v>0</v>
      </c>
      <c r="AA129" s="192">
        <f t="shared" si="513"/>
        <v>0</v>
      </c>
      <c r="AB129" s="168"/>
      <c r="AC129" s="212" t="str">
        <f t="shared" si="637"/>
        <v/>
      </c>
      <c r="AD129" s="164"/>
      <c r="AE129" s="171"/>
      <c r="AF129" s="171"/>
      <c r="AG129" s="171"/>
      <c r="AH129" s="172" t="str">
        <f t="shared" si="638"/>
        <v/>
      </c>
      <c r="AI129" s="188"/>
      <c r="AJ129" s="190" t="str">
        <f>IF(ISNUMBER(AC129)=FALSE,"",SUM(AL129:AL$131))</f>
        <v/>
      </c>
      <c r="AK129" s="193"/>
      <c r="AL129" s="194" t="str">
        <f t="shared" si="639"/>
        <v/>
      </c>
      <c r="AM129" s="206" t="str">
        <f t="shared" si="478"/>
        <v/>
      </c>
      <c r="AN129" s="208" t="str">
        <f t="shared" si="479"/>
        <v/>
      </c>
      <c r="AO129" s="187">
        <f t="shared" si="517"/>
        <v>0</v>
      </c>
      <c r="AP129" s="189">
        <f t="shared" si="518"/>
        <v>0</v>
      </c>
      <c r="AQ129" s="192">
        <f t="shared" si="519"/>
        <v>0</v>
      </c>
      <c r="AR129" s="168"/>
      <c r="AS129" s="213">
        <f t="shared" si="640"/>
        <v>43</v>
      </c>
      <c r="AT129" s="180" t="s">
        <v>98</v>
      </c>
      <c r="AU129" s="180">
        <v>363</v>
      </c>
      <c r="AV129" s="181">
        <v>1.7986111111111112</v>
      </c>
      <c r="AW129" s="173">
        <f t="shared" si="641"/>
        <v>3</v>
      </c>
      <c r="AX129" s="188"/>
      <c r="AY129" s="190">
        <f>IF(ISNUMBER(AS129)=FALSE,"",SUM(BA129:BA$131))</f>
        <v>3</v>
      </c>
      <c r="AZ129" s="193"/>
      <c r="BA129" s="194">
        <f t="shared" si="642"/>
        <v>1</v>
      </c>
      <c r="BB129" s="205">
        <f t="shared" si="459"/>
        <v>70</v>
      </c>
      <c r="BC129" s="245">
        <f t="shared" si="460"/>
        <v>3</v>
      </c>
      <c r="BD129" s="187">
        <f t="shared" si="523"/>
        <v>0</v>
      </c>
      <c r="BE129" s="189">
        <f t="shared" si="524"/>
        <v>7</v>
      </c>
      <c r="BF129" s="192">
        <f t="shared" si="525"/>
        <v>0</v>
      </c>
      <c r="BG129" s="168"/>
      <c r="BH129" s="212" t="str">
        <f t="shared" si="643"/>
        <v/>
      </c>
      <c r="BI129" s="184"/>
      <c r="BJ129" s="171"/>
      <c r="BK129" s="172" t="str">
        <f t="shared" si="644"/>
        <v/>
      </c>
      <c r="BL129" s="188"/>
      <c r="BM129" s="190" t="str">
        <f>IF(ISNUMBER(BH129)=FALSE,"",SUM(BO129:BO$131))</f>
        <v/>
      </c>
      <c r="BN129" s="193"/>
      <c r="BO129" s="194" t="str">
        <f t="shared" si="645"/>
        <v/>
      </c>
      <c r="BP129" s="206" t="str">
        <f t="shared" si="464"/>
        <v/>
      </c>
      <c r="BQ129" s="208" t="str">
        <f t="shared" si="465"/>
        <v/>
      </c>
      <c r="BR129" s="187">
        <f t="shared" si="529"/>
        <v>0</v>
      </c>
      <c r="BS129" s="189">
        <f t="shared" si="530"/>
        <v>0</v>
      </c>
      <c r="BT129" s="192">
        <f t="shared" si="531"/>
        <v>0</v>
      </c>
      <c r="BU129" s="168"/>
      <c r="BV129" s="213" t="str">
        <f t="shared" si="646"/>
        <v/>
      </c>
      <c r="BW129" s="180"/>
      <c r="BX129" s="181"/>
      <c r="BY129" s="173" t="str">
        <f t="shared" si="647"/>
        <v/>
      </c>
      <c r="BZ129" s="188"/>
      <c r="CA129" s="190" t="str">
        <f>IF(ISNUMBER(BV129)=FALSE,"",SUM(CC129:CC$131))</f>
        <v/>
      </c>
      <c r="CB129" s="193"/>
      <c r="CC129" s="194" t="str">
        <f t="shared" si="648"/>
        <v/>
      </c>
      <c r="CD129" s="205" t="str">
        <f t="shared" si="535"/>
        <v/>
      </c>
      <c r="CE129" s="207" t="str">
        <f t="shared" si="536"/>
        <v/>
      </c>
      <c r="CF129" s="187">
        <f t="shared" si="537"/>
        <v>0</v>
      </c>
      <c r="CG129" s="189">
        <f t="shared" si="538"/>
        <v>0</v>
      </c>
      <c r="CH129" s="192">
        <f t="shared" si="539"/>
        <v>0</v>
      </c>
      <c r="CI129" s="168"/>
      <c r="CJ129" s="214" t="str">
        <f t="shared" si="649"/>
        <v/>
      </c>
      <c r="CK129" s="184"/>
      <c r="CL129" s="171"/>
      <c r="CM129" s="172" t="str">
        <f t="shared" si="650"/>
        <v/>
      </c>
      <c r="CN129" s="188"/>
      <c r="CO129" s="190" t="str">
        <f>IF(ISNUMBER(CJ129)=FALSE,"",SUM(CQ129:CQ$131))</f>
        <v/>
      </c>
      <c r="CP129" s="193"/>
      <c r="CQ129" s="194" t="str">
        <f t="shared" si="651"/>
        <v/>
      </c>
      <c r="CR129" s="206" t="str">
        <f t="shared" si="543"/>
        <v/>
      </c>
      <c r="CS129" s="208" t="str">
        <f t="shared" si="544"/>
        <v/>
      </c>
      <c r="CT129" s="187">
        <f t="shared" si="545"/>
        <v>0</v>
      </c>
      <c r="CU129" s="189">
        <f t="shared" si="546"/>
        <v>0</v>
      </c>
      <c r="CV129" s="192">
        <f t="shared" si="547"/>
        <v>0</v>
      </c>
      <c r="CW129" s="168"/>
      <c r="CX129" s="159"/>
    </row>
    <row r="130" spans="1:102" s="167" customFormat="1" ht="15" customHeight="1">
      <c r="A130" s="169"/>
      <c r="B130" s="253"/>
      <c r="C130" s="222">
        <v>44</v>
      </c>
      <c r="D130" s="223">
        <f>IF(E130="","",C130)</f>
        <v>44</v>
      </c>
      <c r="E130" s="224" t="s">
        <v>46</v>
      </c>
      <c r="F130" s="222">
        <v>1994</v>
      </c>
      <c r="G130" s="222">
        <f>SUMIF($O$87:$O$165,E130,$V$87:$V$165)+SUMIF($AD$87:$AD$165,E130,$AL$87:$AL$165)+SUMIF($AT$87:$AT$165,E130,$BA$87:$BA$165)+SUMIF($BI$87:$BI$165,E130,$BO$87:$BO$165)+SUMIF($BW$87:$BW$165,E130,$CC$87:$CC$165)+SUMIF($CK$87:$CK$165,E130,$CQ$87:$CQ$165)</f>
        <v>3</v>
      </c>
      <c r="H130" s="222"/>
      <c r="I130" s="222">
        <f>SUMIF($O$87:$O$101,E130,$R$87:$R$101)+SUMIF($AD$87:$AD$101,E130,$AH$87:$AH$101)+SUMIF($AT$87:$AT$101,E130,$AW$87:$AW$101)+SUMIF($BI$87:$BI$101,E130,$BK$87:$BK$101)+SUMIF($BW$87:$BW$101,E130,$BY$87:$BY$101)+SUMIF($CK$87:$CK$101,E130,$CM$87:$CM$101)</f>
        <v>0</v>
      </c>
      <c r="J130" s="225">
        <f>SUMIF($O$87:$O$165,E130,$S$87:$S$165)+SUMIF($AD$87:$AD$165,E130,$AI$87:$AI$165)+SUMIF($AT$87:$AT$165,E130,$AX$87:$AX$165)+SUMIF($BI$87:$BI$165,E130,$BL$87:$BL$165)+SUMIF($BW$87:$BW$165,E130,$BZ$87:$BZ$165)+SUMIF($CK$87:$CK$165,E130,$CN$87:$CN$165)</f>
        <v>11</v>
      </c>
      <c r="K130" s="226">
        <f>SUMIF($O$87:$O$165,E130,$T$87:$T$165)+SUMIF($AD$87:$AD$165,E130,$AJ$87:$AJ$165)+SUMIF($AT$87:$AT$165,E130,$AY$87:$AY$165)+SUMIF($BI$87:$BI$165,E130,$BM$87:$BM$165)+SUMIF($BW$87:$BW$165,E130,$CA$87:$CA$165)+SUMIF($CK$87:$CK$165,E130,$CO$87:$CO$165)</f>
        <v>0</v>
      </c>
      <c r="L130" s="227">
        <f>SUMIF($O$87:$O$165,E130,$U$87:$U$165)+SUMIF($AD$87:$AD$165,E130,$AK$87:$AK$165)+SUMIF($AT$87:$AT$165,E130,$AZ$87:$AZ$165)+SUMIF($BI$87:$BI$165,E130,$BN$87:$BN$165)+SUMIF($BW$87:$BW$165,E130,$CB$87:$CB$165)+SUMIF($CK$87:$CK$165,E130,$CP$87:$CP$165)</f>
        <v>0</v>
      </c>
      <c r="M130" s="177"/>
      <c r="N130" s="210" t="str">
        <f t="shared" si="634"/>
        <v/>
      </c>
      <c r="O130" s="180"/>
      <c r="P130" s="231"/>
      <c r="Q130" s="181"/>
      <c r="R130" s="173" t="str">
        <f t="shared" si="635"/>
        <v/>
      </c>
      <c r="S130" s="188"/>
      <c r="T130" s="190" t="str">
        <f>IF(ISNUMBER(N130)=FALSE,"",SUM(V130:$V$131))</f>
        <v/>
      </c>
      <c r="U130" s="193"/>
      <c r="V130" s="194" t="str">
        <f t="shared" si="636"/>
        <v/>
      </c>
      <c r="W130" s="205" t="str">
        <f t="shared" si="285"/>
        <v/>
      </c>
      <c r="X130" s="207" t="str">
        <f t="shared" si="286"/>
        <v/>
      </c>
      <c r="Y130" s="187">
        <f t="shared" si="511"/>
        <v>0</v>
      </c>
      <c r="Z130" s="189">
        <f t="shared" si="512"/>
        <v>0</v>
      </c>
      <c r="AA130" s="192">
        <f t="shared" si="513"/>
        <v>0</v>
      </c>
      <c r="AB130" s="168"/>
      <c r="AC130" s="212" t="str">
        <f t="shared" si="637"/>
        <v/>
      </c>
      <c r="AD130" s="164"/>
      <c r="AE130" s="171"/>
      <c r="AF130" s="171"/>
      <c r="AG130" s="171"/>
      <c r="AH130" s="172" t="str">
        <f t="shared" si="638"/>
        <v/>
      </c>
      <c r="AI130" s="188"/>
      <c r="AJ130" s="190" t="str">
        <f>IF(ISNUMBER(AC130)=FALSE,"",SUM(AL130:AL$131))</f>
        <v/>
      </c>
      <c r="AK130" s="193"/>
      <c r="AL130" s="194" t="str">
        <f t="shared" si="639"/>
        <v/>
      </c>
      <c r="AM130" s="206" t="str">
        <f t="shared" si="478"/>
        <v/>
      </c>
      <c r="AN130" s="208" t="str">
        <f t="shared" si="479"/>
        <v/>
      </c>
      <c r="AO130" s="187">
        <f t="shared" si="517"/>
        <v>0</v>
      </c>
      <c r="AP130" s="189">
        <f t="shared" si="518"/>
        <v>0</v>
      </c>
      <c r="AQ130" s="192">
        <f t="shared" si="519"/>
        <v>0</v>
      </c>
      <c r="AR130" s="168"/>
      <c r="AS130" s="213">
        <f t="shared" si="640"/>
        <v>44</v>
      </c>
      <c r="AT130" s="180" t="s">
        <v>99</v>
      </c>
      <c r="AU130" s="180">
        <v>361</v>
      </c>
      <c r="AV130" s="181">
        <v>1.8187500000000001</v>
      </c>
      <c r="AW130" s="173">
        <f t="shared" si="641"/>
        <v>2</v>
      </c>
      <c r="AX130" s="188"/>
      <c r="AY130" s="190">
        <f>IF(ISNUMBER(AS130)=FALSE,"",SUM(BA130:BA$131))</f>
        <v>2</v>
      </c>
      <c r="AZ130" s="193"/>
      <c r="BA130" s="194">
        <f t="shared" si="642"/>
        <v>1</v>
      </c>
      <c r="BB130" s="205">
        <f t="shared" si="459"/>
        <v>71</v>
      </c>
      <c r="BC130" s="245">
        <f t="shared" si="460"/>
        <v>2</v>
      </c>
      <c r="BD130" s="187">
        <f t="shared" si="523"/>
        <v>0</v>
      </c>
      <c r="BE130" s="189">
        <f t="shared" si="524"/>
        <v>6</v>
      </c>
      <c r="BF130" s="192">
        <f t="shared" si="525"/>
        <v>0</v>
      </c>
      <c r="BG130" s="168"/>
      <c r="BH130" s="212" t="str">
        <f t="shared" si="643"/>
        <v/>
      </c>
      <c r="BI130" s="184"/>
      <c r="BJ130" s="171"/>
      <c r="BK130" s="172" t="str">
        <f t="shared" si="644"/>
        <v/>
      </c>
      <c r="BL130" s="188"/>
      <c r="BM130" s="190" t="str">
        <f>IF(ISNUMBER(BH130)=FALSE,"",SUM(BO130:BO$131))</f>
        <v/>
      </c>
      <c r="BN130" s="193"/>
      <c r="BO130" s="194" t="str">
        <f t="shared" si="645"/>
        <v/>
      </c>
      <c r="BP130" s="206" t="str">
        <f t="shared" si="464"/>
        <v/>
      </c>
      <c r="BQ130" s="208" t="str">
        <f t="shared" si="465"/>
        <v/>
      </c>
      <c r="BR130" s="187">
        <f t="shared" si="529"/>
        <v>0</v>
      </c>
      <c r="BS130" s="189">
        <f t="shared" si="530"/>
        <v>0</v>
      </c>
      <c r="BT130" s="192">
        <f t="shared" si="531"/>
        <v>0</v>
      </c>
      <c r="BU130" s="168"/>
      <c r="BV130" s="213" t="str">
        <f t="shared" si="646"/>
        <v/>
      </c>
      <c r="BW130" s="180"/>
      <c r="BX130" s="181"/>
      <c r="BY130" s="173" t="str">
        <f t="shared" si="647"/>
        <v/>
      </c>
      <c r="BZ130" s="188"/>
      <c r="CA130" s="190" t="str">
        <f>IF(ISNUMBER(BV130)=FALSE,"",SUM(CC130:CC$131))</f>
        <v/>
      </c>
      <c r="CB130" s="193"/>
      <c r="CC130" s="194" t="str">
        <f t="shared" si="648"/>
        <v/>
      </c>
      <c r="CD130" s="205" t="str">
        <f t="shared" si="535"/>
        <v/>
      </c>
      <c r="CE130" s="207" t="str">
        <f t="shared" si="536"/>
        <v/>
      </c>
      <c r="CF130" s="187">
        <f t="shared" si="537"/>
        <v>0</v>
      </c>
      <c r="CG130" s="189">
        <f t="shared" si="538"/>
        <v>0</v>
      </c>
      <c r="CH130" s="192">
        <f t="shared" si="539"/>
        <v>0</v>
      </c>
      <c r="CI130" s="168"/>
      <c r="CJ130" s="214" t="str">
        <f t="shared" si="649"/>
        <v/>
      </c>
      <c r="CK130" s="184"/>
      <c r="CL130" s="171"/>
      <c r="CM130" s="172" t="str">
        <f t="shared" si="650"/>
        <v/>
      </c>
      <c r="CN130" s="188"/>
      <c r="CO130" s="190" t="str">
        <f>IF(ISNUMBER(CJ130)=FALSE,"",SUM(CQ130:CQ$131))</f>
        <v/>
      </c>
      <c r="CP130" s="193"/>
      <c r="CQ130" s="194" t="str">
        <f t="shared" si="651"/>
        <v/>
      </c>
      <c r="CR130" s="206" t="str">
        <f t="shared" si="543"/>
        <v/>
      </c>
      <c r="CS130" s="208" t="str">
        <f t="shared" si="544"/>
        <v/>
      </c>
      <c r="CT130" s="187">
        <f t="shared" si="545"/>
        <v>0</v>
      </c>
      <c r="CU130" s="189">
        <f t="shared" si="546"/>
        <v>0</v>
      </c>
      <c r="CV130" s="192">
        <f t="shared" si="547"/>
        <v>0</v>
      </c>
      <c r="CW130" s="168"/>
      <c r="CX130" s="159"/>
    </row>
    <row r="131" spans="1:102" s="167" customFormat="1" ht="15" customHeight="1">
      <c r="A131" s="169"/>
      <c r="B131" s="253"/>
      <c r="C131" s="222">
        <v>45</v>
      </c>
      <c r="D131" s="223">
        <f>IF(E131="","",C131)</f>
        <v>45</v>
      </c>
      <c r="E131" s="224" t="s">
        <v>67</v>
      </c>
      <c r="F131" s="222">
        <v>1978</v>
      </c>
      <c r="G131" s="222">
        <f>SUMIF($O$87:$O$165,E131,$V$87:$V$165)+SUMIF($AD$87:$AD$165,E131,$AL$87:$AL$165)+SUMIF($AT$87:$AT$165,E131,$BA$87:$BA$165)+SUMIF($BI$87:$BI$165,E131,$BO$87:$BO$165)+SUMIF($BW$87:$BW$165,E131,$CC$87:$CC$165)+SUMIF($CK$87:$CK$165,E131,$CQ$87:$CQ$165)</f>
        <v>1</v>
      </c>
      <c r="H131" s="222"/>
      <c r="I131" s="222">
        <f>SUMIF($O$87:$O$101,E131,$R$87:$R$101)+SUMIF($AD$87:$AD$101,E131,$AH$87:$AH$101)+SUMIF($AT$87:$AT$101,E131,$AW$87:$AW$101)+SUMIF($BI$87:$BI$101,E131,$BK$87:$BK$101)+SUMIF($BW$87:$BW$101,E131,$BY$87:$BY$101)+SUMIF($CK$87:$CK$101,E131,$CM$87:$CM$101)</f>
        <v>0</v>
      </c>
      <c r="J131" s="225">
        <f>SUMIF($O$87:$O$165,E131,$S$87:$S$165)+SUMIF($AD$87:$AD$165,E131,$AI$87:$AI$165)+SUMIF($AT$87:$AT$165,E131,$AX$87:$AX$165)+SUMIF($BI$87:$BI$165,E131,$BL$87:$BL$165)+SUMIF($BW$87:$BW$165,E131,$BZ$87:$BZ$165)+SUMIF($CK$87:$CK$165,E131,$CN$87:$CN$165)</f>
        <v>10</v>
      </c>
      <c r="K131" s="226">
        <f>SUMIF($O$87:$O$165,E131,$T$87:$T$165)+SUMIF($AD$87:$AD$165,E131,$AJ$87:$AJ$165)+SUMIF($AT$87:$AT$165,E131,$AY$87:$AY$165)+SUMIF($BI$87:$BI$165,E131,$BM$87:$BM$165)+SUMIF($BW$87:$BW$165,E131,$CA$87:$CA$165)+SUMIF($CK$87:$CK$165,E131,$CO$87:$CO$165)</f>
        <v>0</v>
      </c>
      <c r="L131" s="227">
        <f>SUMIF($O$87:$O$165,E131,$U$87:$U$165)+SUMIF($AD$87:$AD$165,E131,$AK$87:$AK$165)+SUMIF($AT$87:$AT$165,E131,$AZ$87:$AZ$165)+SUMIF($BI$87:$BI$165,E131,$BN$87:$BN$165)+SUMIF($BW$87:$BW$165,E131,$CB$87:$CB$165)+SUMIF($CK$87:$CK$165,E131,$CP$87:$CP$165)</f>
        <v>0</v>
      </c>
      <c r="M131" s="177"/>
      <c r="N131" s="210" t="str">
        <f t="shared" si="634"/>
        <v/>
      </c>
      <c r="O131" s="180"/>
      <c r="P131" s="231"/>
      <c r="Q131" s="181"/>
      <c r="R131" s="173" t="str">
        <f t="shared" si="635"/>
        <v/>
      </c>
      <c r="S131" s="188"/>
      <c r="T131" s="190" t="str">
        <f>IF(ISNUMBER(N131)=FALSE,"",SUM(V131:$V$131))</f>
        <v/>
      </c>
      <c r="U131" s="193"/>
      <c r="V131" s="194" t="str">
        <f t="shared" si="636"/>
        <v/>
      </c>
      <c r="W131" s="205" t="str">
        <f t="shared" si="285"/>
        <v/>
      </c>
      <c r="X131" s="207" t="str">
        <f t="shared" si="286"/>
        <v/>
      </c>
      <c r="Y131" s="187">
        <f t="shared" si="511"/>
        <v>0</v>
      </c>
      <c r="Z131" s="189">
        <f t="shared" si="512"/>
        <v>0</v>
      </c>
      <c r="AA131" s="192">
        <f t="shared" si="513"/>
        <v>0</v>
      </c>
      <c r="AB131" s="168"/>
      <c r="AC131" s="212" t="str">
        <f t="shared" si="637"/>
        <v/>
      </c>
      <c r="AD131" s="164"/>
      <c r="AE131" s="171"/>
      <c r="AF131" s="171"/>
      <c r="AG131" s="171"/>
      <c r="AH131" s="172" t="str">
        <f t="shared" si="638"/>
        <v/>
      </c>
      <c r="AI131" s="188"/>
      <c r="AJ131" s="190" t="str">
        <f>IF(ISNUMBER(AC131)=FALSE,"",SUM(AL131:AL$131))</f>
        <v/>
      </c>
      <c r="AK131" s="193"/>
      <c r="AL131" s="194" t="str">
        <f t="shared" si="639"/>
        <v/>
      </c>
      <c r="AM131" s="206" t="str">
        <f t="shared" si="478"/>
        <v/>
      </c>
      <c r="AN131" s="208" t="str">
        <f t="shared" si="479"/>
        <v/>
      </c>
      <c r="AO131" s="187">
        <f t="shared" si="517"/>
        <v>0</v>
      </c>
      <c r="AP131" s="189">
        <f t="shared" si="518"/>
        <v>0</v>
      </c>
      <c r="AQ131" s="192">
        <f t="shared" si="519"/>
        <v>0</v>
      </c>
      <c r="AR131" s="168"/>
      <c r="AS131" s="213">
        <f t="shared" si="640"/>
        <v>45</v>
      </c>
      <c r="AT131" s="180" t="s">
        <v>32</v>
      </c>
      <c r="AU131" s="180">
        <v>374</v>
      </c>
      <c r="AV131" s="181">
        <v>1.8868055555555556</v>
      </c>
      <c r="AW131" s="173">
        <f t="shared" si="641"/>
        <v>1</v>
      </c>
      <c r="AX131" s="188"/>
      <c r="AY131" s="190">
        <f>IF(ISNUMBER(AS131)=FALSE,"",SUM(BA131:BA$131))</f>
        <v>1</v>
      </c>
      <c r="AZ131" s="193"/>
      <c r="BA131" s="194">
        <f t="shared" si="642"/>
        <v>1</v>
      </c>
      <c r="BB131" s="205">
        <f t="shared" si="459"/>
        <v>72</v>
      </c>
      <c r="BC131" s="245">
        <f t="shared" si="460"/>
        <v>1</v>
      </c>
      <c r="BD131" s="187">
        <f t="shared" si="523"/>
        <v>0</v>
      </c>
      <c r="BE131" s="189">
        <f t="shared" si="524"/>
        <v>5</v>
      </c>
      <c r="BF131" s="192">
        <f t="shared" si="525"/>
        <v>0</v>
      </c>
      <c r="BG131" s="168"/>
      <c r="BH131" s="212" t="str">
        <f t="shared" si="643"/>
        <v/>
      </c>
      <c r="BI131" s="184"/>
      <c r="BJ131" s="171"/>
      <c r="BK131" s="172" t="str">
        <f t="shared" si="644"/>
        <v/>
      </c>
      <c r="BL131" s="188"/>
      <c r="BM131" s="190" t="str">
        <f>IF(ISNUMBER(BH131)=FALSE,"",SUM(BO131:BO$131))</f>
        <v/>
      </c>
      <c r="BN131" s="193"/>
      <c r="BO131" s="194" t="str">
        <f t="shared" si="645"/>
        <v/>
      </c>
      <c r="BP131" s="206" t="str">
        <f t="shared" si="464"/>
        <v/>
      </c>
      <c r="BQ131" s="208" t="str">
        <f t="shared" si="465"/>
        <v/>
      </c>
      <c r="BR131" s="187">
        <f t="shared" si="529"/>
        <v>0</v>
      </c>
      <c r="BS131" s="189">
        <f t="shared" si="530"/>
        <v>0</v>
      </c>
      <c r="BT131" s="192">
        <f t="shared" si="531"/>
        <v>0</v>
      </c>
      <c r="BU131" s="168"/>
      <c r="BV131" s="213" t="str">
        <f t="shared" si="646"/>
        <v/>
      </c>
      <c r="BW131" s="180"/>
      <c r="BX131" s="181"/>
      <c r="BY131" s="173" t="str">
        <f t="shared" si="647"/>
        <v/>
      </c>
      <c r="BZ131" s="188"/>
      <c r="CA131" s="190" t="str">
        <f>IF(ISNUMBER(BV131)=FALSE,"",SUM(CC131:CC$131))</f>
        <v/>
      </c>
      <c r="CB131" s="193"/>
      <c r="CC131" s="194" t="str">
        <f t="shared" si="648"/>
        <v/>
      </c>
      <c r="CD131" s="205" t="str">
        <f t="shared" si="535"/>
        <v/>
      </c>
      <c r="CE131" s="207" t="str">
        <f t="shared" si="536"/>
        <v/>
      </c>
      <c r="CF131" s="187">
        <f t="shared" si="537"/>
        <v>0</v>
      </c>
      <c r="CG131" s="189">
        <f t="shared" si="538"/>
        <v>0</v>
      </c>
      <c r="CH131" s="192">
        <f t="shared" si="539"/>
        <v>0</v>
      </c>
      <c r="CI131" s="168"/>
      <c r="CJ131" s="214" t="str">
        <f t="shared" si="649"/>
        <v/>
      </c>
      <c r="CK131" s="184"/>
      <c r="CL131" s="171"/>
      <c r="CM131" s="172" t="str">
        <f t="shared" si="650"/>
        <v/>
      </c>
      <c r="CN131" s="188"/>
      <c r="CO131" s="190" t="str">
        <f>IF(ISNUMBER(CJ131)=FALSE,"",SUM(CQ131:CQ$131))</f>
        <v/>
      </c>
      <c r="CP131" s="193"/>
      <c r="CQ131" s="194" t="str">
        <f t="shared" si="651"/>
        <v/>
      </c>
      <c r="CR131" s="206" t="str">
        <f t="shared" si="543"/>
        <v/>
      </c>
      <c r="CS131" s="208" t="str">
        <f t="shared" si="544"/>
        <v/>
      </c>
      <c r="CT131" s="187">
        <f t="shared" si="545"/>
        <v>0</v>
      </c>
      <c r="CU131" s="189">
        <f t="shared" si="546"/>
        <v>0</v>
      </c>
      <c r="CV131" s="192">
        <f t="shared" si="547"/>
        <v>0</v>
      </c>
      <c r="CW131" s="168"/>
      <c r="CX131" s="159"/>
    </row>
    <row r="132" spans="1:102" s="167" customFormat="1" ht="15" customHeight="1">
      <c r="A132" s="169"/>
      <c r="B132" s="253"/>
      <c r="C132" s="222">
        <v>46</v>
      </c>
      <c r="D132" s="223">
        <f>IF(E132="","",C132)</f>
        <v>46</v>
      </c>
      <c r="E132" s="224" t="s">
        <v>86</v>
      </c>
      <c r="F132" s="222">
        <v>1952</v>
      </c>
      <c r="G132" s="222">
        <f>SUMIF($O$87:$O$165,E132,$V$87:$V$165)+SUMIF($AD$87:$AD$165,E132,$AL$87:$AL$165)+SUMIF($AT$87:$AT$165,E132,$BA$87:$BA$165)+SUMIF($BI$87:$BI$165,E132,$BO$87:$BO$165)+SUMIF($BW$87:$BW$165,E132,$CC$87:$CC$165)+SUMIF($CK$87:$CK$165,E132,$CQ$87:$CQ$165)</f>
        <v>1</v>
      </c>
      <c r="H132" s="222"/>
      <c r="I132" s="222">
        <f>SUMIF($O$87:$O$101,E132,$R$87:$R$101)+SUMIF($AD$87:$AD$101,E132,$AH$87:$AH$101)+SUMIF($AT$87:$AT$101,E132,$AW$87:$AW$101)+SUMIF($BI$87:$BI$101,E132,$BK$87:$BK$101)+SUMIF($BW$87:$BW$101,E132,$BY$87:$BY$101)+SUMIF($CK$87:$CK$101,E132,$CM$87:$CM$101)</f>
        <v>0</v>
      </c>
      <c r="J132" s="225">
        <f>SUMIF($O$87:$O$165,E132,$S$87:$S$165)+SUMIF($AD$87:$AD$165,E132,$AI$87:$AI$165)+SUMIF($AT$87:$AT$165,E132,$AX$87:$AX$165)+SUMIF($BI$87:$BI$165,E132,$BL$87:$BL$165)+SUMIF($BW$87:$BW$165,E132,$BZ$87:$BZ$165)+SUMIF($CK$87:$CK$165,E132,$CN$87:$CN$165)</f>
        <v>8</v>
      </c>
      <c r="K132" s="226">
        <f>SUMIF($O$87:$O$165,E132,$T$87:$T$165)+SUMIF($AD$87:$AD$165,E132,$AJ$87:$AJ$165)+SUMIF($AT$87:$AT$165,E132,$AY$87:$AY$165)+SUMIF($BI$87:$BI$165,E132,$BM$87:$BM$165)+SUMIF($BW$87:$BW$165,E132,$CA$87:$CA$165)+SUMIF($CK$87:$CK$165,E132,$CO$87:$CO$165)</f>
        <v>0</v>
      </c>
      <c r="L132" s="227">
        <f>SUMIF($O$87:$O$165,E132,$U$87:$U$165)+SUMIF($AD$87:$AD$165,E132,$AK$87:$AK$165)+SUMIF($AT$87:$AT$165,E132,$AZ$87:$AZ$165)+SUMIF($BI$87:$BI$165,E132,$BN$87:$BN$165)+SUMIF($BW$87:$BW$165,E132,$CB$87:$CB$165)+SUMIF($CK$87:$CK$165,E132,$CP$87:$CP$165)</f>
        <v>0</v>
      </c>
      <c r="M132" s="177"/>
      <c r="N132" s="210" t="str">
        <f t="shared" ref="N132:N163" si="652">IF(O132="","",C132)</f>
        <v/>
      </c>
      <c r="O132" s="180"/>
      <c r="P132" s="231"/>
      <c r="Q132" s="181"/>
      <c r="R132" s="173" t="str">
        <f t="shared" ref="R132:R163" si="653">IF(S132&gt;0,S132,IF(T132&gt;0,T132,IF(U132&gt;0,U132,"")))</f>
        <v/>
      </c>
      <c r="S132" s="188"/>
      <c r="T132" s="190"/>
      <c r="U132" s="193" t="str">
        <f>IF(ISNUMBER(N132)=FALSE,"",SUM(V$132:$V164))</f>
        <v/>
      </c>
      <c r="V132" s="194" t="str">
        <f t="shared" ref="V132:V163" si="654">IF(ISNUMBER(N132)=FALSE,"",1)</f>
        <v/>
      </c>
      <c r="W132" s="205" t="str">
        <f t="shared" si="285"/>
        <v/>
      </c>
      <c r="X132" s="207" t="str">
        <f t="shared" si="286"/>
        <v/>
      </c>
      <c r="Y132" s="187">
        <f t="shared" si="511"/>
        <v>0</v>
      </c>
      <c r="Z132" s="189">
        <f t="shared" si="512"/>
        <v>0</v>
      </c>
      <c r="AA132" s="192">
        <f t="shared" si="513"/>
        <v>0</v>
      </c>
      <c r="AB132" s="168"/>
      <c r="AC132" s="212" t="str">
        <f t="shared" ref="AC132:AC163" si="655">IF(AD132="","",C132)</f>
        <v/>
      </c>
      <c r="AD132" s="164"/>
      <c r="AE132" s="171"/>
      <c r="AF132" s="171"/>
      <c r="AG132" s="171"/>
      <c r="AH132" s="172" t="str">
        <f t="shared" ref="AH132:AH163" si="656">IF(AI132&gt;0,AI132,IF(AJ132&gt;0,AJ132,IF(AK132&gt;0,AK132,"")))</f>
        <v/>
      </c>
      <c r="AI132" s="188"/>
      <c r="AJ132" s="190"/>
      <c r="AK132" s="193" t="str">
        <f>IF(ISNUMBER(AC132)=FALSE,"",SUM(AL132:$AL$164))</f>
        <v/>
      </c>
      <c r="AL132" s="194" t="str">
        <f t="shared" ref="AL132:AL163" si="657">IF(ISNUMBER(AC132)=FALSE,"",1)</f>
        <v/>
      </c>
      <c r="AM132" s="206" t="str">
        <f t="shared" si="478"/>
        <v/>
      </c>
      <c r="AN132" s="208" t="str">
        <f t="shared" si="479"/>
        <v/>
      </c>
      <c r="AO132" s="187">
        <f t="shared" si="517"/>
        <v>0</v>
      </c>
      <c r="AP132" s="189">
        <f t="shared" si="518"/>
        <v>0</v>
      </c>
      <c r="AQ132" s="192">
        <f t="shared" si="519"/>
        <v>0</v>
      </c>
      <c r="AR132" s="168"/>
      <c r="AS132" s="213">
        <f t="shared" ref="AS132:AS163" si="658">IF(AT132="","",C132)</f>
        <v>46</v>
      </c>
      <c r="AT132" s="180" t="s">
        <v>100</v>
      </c>
      <c r="AU132" s="180">
        <v>367</v>
      </c>
      <c r="AV132" s="181">
        <v>1.90625</v>
      </c>
      <c r="AW132" s="44">
        <f t="shared" ref="AW132:AW163" si="659">IF(AX132&gt;0,AX132,IF(AY132&gt;0,AY132,IF(AZ132&gt;0,AZ132,"")))</f>
        <v>5</v>
      </c>
      <c r="AX132" s="188"/>
      <c r="AY132" s="190"/>
      <c r="AZ132" s="193">
        <f>IF(ISNUMBER(AS132)=FALSE,"",SUM(BA132:BA$164))</f>
        <v>5</v>
      </c>
      <c r="BA132" s="194">
        <f t="shared" ref="BA132:BA163" si="660">IF(ISNUMBER(AS132)=FALSE,"",1)</f>
        <v>1</v>
      </c>
      <c r="BB132" s="205">
        <f t="shared" si="459"/>
        <v>73</v>
      </c>
      <c r="BC132" s="244">
        <f t="shared" si="460"/>
        <v>5</v>
      </c>
      <c r="BD132" s="187">
        <f t="shared" si="523"/>
        <v>0</v>
      </c>
      <c r="BE132" s="189">
        <f t="shared" si="524"/>
        <v>4</v>
      </c>
      <c r="BF132" s="192">
        <f t="shared" si="525"/>
        <v>0</v>
      </c>
      <c r="BG132" s="168"/>
      <c r="BH132" s="212" t="str">
        <f t="shared" ref="BH132:BH163" si="661">IF(BI132="","",C132)</f>
        <v/>
      </c>
      <c r="BI132" s="184"/>
      <c r="BJ132" s="171"/>
      <c r="BK132" s="172" t="str">
        <f t="shared" ref="BK132:BK163" si="662">IF(BL132&gt;0,BL132,IF(BM132&gt;0,BM132,IF(BN132&gt;0,BN132,"")))</f>
        <v/>
      </c>
      <c r="BL132" s="188"/>
      <c r="BM132" s="190"/>
      <c r="BN132" s="193" t="str">
        <f>IF(ISNUMBER(BH132)=FALSE,"",SUM(BO132:BO$164))</f>
        <v/>
      </c>
      <c r="BO132" s="194" t="str">
        <f t="shared" ref="BO132:BO163" si="663">IF(ISNUMBER(BH132)=FALSE,"",1)</f>
        <v/>
      </c>
      <c r="BP132" s="206" t="str">
        <f t="shared" si="464"/>
        <v/>
      </c>
      <c r="BQ132" s="208" t="str">
        <f t="shared" si="465"/>
        <v/>
      </c>
      <c r="BR132" s="187">
        <f t="shared" si="529"/>
        <v>0</v>
      </c>
      <c r="BS132" s="189">
        <f t="shared" si="530"/>
        <v>0</v>
      </c>
      <c r="BT132" s="192">
        <f t="shared" si="531"/>
        <v>0</v>
      </c>
      <c r="BU132" s="168"/>
      <c r="BV132" s="213" t="str">
        <f t="shared" ref="BV132:BV163" si="664">IF(BW132="","",C132)</f>
        <v/>
      </c>
      <c r="BW132" s="180"/>
      <c r="BX132" s="181"/>
      <c r="BY132" s="173" t="str">
        <f t="shared" ref="BY132:BY163" si="665">IF(BZ132&gt;0,BZ132,IF(CA132&gt;0,CA132,IF(CB132&gt;0,CB132,"")))</f>
        <v/>
      </c>
      <c r="BZ132" s="188"/>
      <c r="CA132" s="190"/>
      <c r="CB132" s="193" t="str">
        <f>IF(ISNUMBER(BV132)=FALSE,"",SUM(CC132:CC$164))</f>
        <v/>
      </c>
      <c r="CC132" s="194" t="str">
        <f t="shared" ref="CC132:CC163" si="666">IF(ISNUMBER(BV132)=FALSE,"",1)</f>
        <v/>
      </c>
      <c r="CD132" s="205" t="str">
        <f t="shared" si="535"/>
        <v/>
      </c>
      <c r="CE132" s="207" t="str">
        <f t="shared" si="536"/>
        <v/>
      </c>
      <c r="CF132" s="187">
        <f t="shared" si="537"/>
        <v>0</v>
      </c>
      <c r="CG132" s="189">
        <f t="shared" si="538"/>
        <v>0</v>
      </c>
      <c r="CH132" s="192">
        <f t="shared" si="539"/>
        <v>0</v>
      </c>
      <c r="CI132" s="168"/>
      <c r="CJ132" s="214" t="str">
        <f t="shared" ref="CJ132:CJ163" si="667">IF(CK132="","",C132)</f>
        <v/>
      </c>
      <c r="CK132" s="184"/>
      <c r="CL132" s="171"/>
      <c r="CM132" s="172" t="str">
        <f t="shared" ref="CM132:CM163" si="668">IF(CN132&gt;0,CN132,IF(CO132&gt;0,CO132,IF(CP132&gt;0,CP132,"")))</f>
        <v/>
      </c>
      <c r="CN132" s="188"/>
      <c r="CO132" s="190"/>
      <c r="CP132" s="193" t="str">
        <f>IF(ISNUMBER(CJ132)=FALSE,"",SUM(CQ132:CQ$164))</f>
        <v/>
      </c>
      <c r="CQ132" s="194" t="str">
        <f t="shared" ref="CQ132:CQ163" si="669">IF(ISNUMBER(CJ132)=FALSE,"",1)</f>
        <v/>
      </c>
      <c r="CR132" s="206" t="str">
        <f t="shared" si="543"/>
        <v/>
      </c>
      <c r="CS132" s="208" t="str">
        <f t="shared" si="544"/>
        <v/>
      </c>
      <c r="CT132" s="187">
        <f t="shared" si="545"/>
        <v>0</v>
      </c>
      <c r="CU132" s="189">
        <f t="shared" si="546"/>
        <v>0</v>
      </c>
      <c r="CV132" s="192">
        <f t="shared" si="547"/>
        <v>0</v>
      </c>
      <c r="CW132" s="168"/>
      <c r="CX132" s="159"/>
    </row>
    <row r="133" spans="1:102" s="167" customFormat="1" ht="15" customHeight="1">
      <c r="A133" s="169"/>
      <c r="B133" s="253"/>
      <c r="C133" s="222">
        <v>47</v>
      </c>
      <c r="D133" s="223">
        <f>IF(E133="","",C133)</f>
        <v>47</v>
      </c>
      <c r="E133" s="224" t="s">
        <v>87</v>
      </c>
      <c r="F133" s="222">
        <v>1967</v>
      </c>
      <c r="G133" s="222">
        <f>SUMIF($O$87:$O$165,E133,$V$87:$V$165)+SUMIF($AD$87:$AD$165,E133,$AL$87:$AL$165)+SUMIF($AT$87:$AT$165,E133,$BA$87:$BA$165)+SUMIF($BI$87:$BI$165,E133,$BO$87:$BO$165)+SUMIF($BW$87:$BW$165,E133,$CC$87:$CC$165)+SUMIF($CK$87:$CK$165,E133,$CQ$87:$CQ$165)</f>
        <v>1</v>
      </c>
      <c r="H133" s="222"/>
      <c r="I133" s="222">
        <f>SUMIF($O$87:$O$101,E133,$R$87:$R$101)+SUMIF($AD$87:$AD$101,E133,$AH$87:$AH$101)+SUMIF($AT$87:$AT$101,E133,$AW$87:$AW$101)+SUMIF($BI$87:$BI$101,E133,$BK$87:$BK$101)+SUMIF($BW$87:$BW$101,E133,$BY$87:$BY$101)+SUMIF($CK$87:$CK$101,E133,$CM$87:$CM$101)</f>
        <v>0</v>
      </c>
      <c r="J133" s="225">
        <f>SUMIF($O$87:$O$165,E133,$S$87:$S$165)+SUMIF($AD$87:$AD$165,E133,$AI$87:$AI$165)+SUMIF($AT$87:$AT$165,E133,$AX$87:$AX$165)+SUMIF($BI$87:$BI$165,E133,$BL$87:$BL$165)+SUMIF($BW$87:$BW$165,E133,$BZ$87:$BZ$165)+SUMIF($CK$87:$CK$165,E133,$CN$87:$CN$165)</f>
        <v>6.5</v>
      </c>
      <c r="K133" s="226">
        <f>SUMIF($O$87:$O$165,E133,$T$87:$T$165)+SUMIF($AD$87:$AD$165,E133,$AJ$87:$AJ$165)+SUMIF($AT$87:$AT$165,E133,$AY$87:$AY$165)+SUMIF($BI$87:$BI$165,E133,$BM$87:$BM$165)+SUMIF($BW$87:$BW$165,E133,$CA$87:$CA$165)+SUMIF($CK$87:$CK$165,E133,$CO$87:$CO$165)</f>
        <v>0</v>
      </c>
      <c r="L133" s="227">
        <f>SUMIF($O$87:$O$165,E133,$U$87:$U$165)+SUMIF($AD$87:$AD$165,E133,$AK$87:$AK$165)+SUMIF($AT$87:$AT$165,E133,$AZ$87:$AZ$165)+SUMIF($BI$87:$BI$165,E133,$BN$87:$BN$165)+SUMIF($BW$87:$BW$165,E133,$CB$87:$CB$165)+SUMIF($CK$87:$CK$165,E133,$CP$87:$CP$165)</f>
        <v>0</v>
      </c>
      <c r="M133" s="177"/>
      <c r="N133" s="210" t="str">
        <f t="shared" si="652"/>
        <v/>
      </c>
      <c r="O133" s="180"/>
      <c r="P133" s="231"/>
      <c r="Q133" s="181"/>
      <c r="R133" s="173" t="str">
        <f t="shared" si="653"/>
        <v/>
      </c>
      <c r="S133" s="188"/>
      <c r="T133" s="190"/>
      <c r="U133" s="193" t="str">
        <f>IF(ISNUMBER(N133)=FALSE,"",SUM(V$132:$V165))</f>
        <v/>
      </c>
      <c r="V133" s="194" t="str">
        <f t="shared" si="654"/>
        <v/>
      </c>
      <c r="W133" s="205" t="str">
        <f t="shared" si="285"/>
        <v/>
      </c>
      <c r="X133" s="207" t="str">
        <f t="shared" si="286"/>
        <v/>
      </c>
      <c r="Y133" s="187">
        <f t="shared" si="511"/>
        <v>0</v>
      </c>
      <c r="Z133" s="189">
        <f t="shared" si="512"/>
        <v>0</v>
      </c>
      <c r="AA133" s="192">
        <f t="shared" si="513"/>
        <v>0</v>
      </c>
      <c r="AB133" s="168"/>
      <c r="AC133" s="212" t="str">
        <f t="shared" si="655"/>
        <v/>
      </c>
      <c r="AD133" s="164"/>
      <c r="AE133" s="171"/>
      <c r="AF133" s="171"/>
      <c r="AG133" s="171"/>
      <c r="AH133" s="172" t="str">
        <f t="shared" si="656"/>
        <v/>
      </c>
      <c r="AI133" s="188"/>
      <c r="AJ133" s="190"/>
      <c r="AK133" s="193" t="str">
        <f>IF(ISNUMBER(AC133)=FALSE,"",SUM(AL133:$AL$164))</f>
        <v/>
      </c>
      <c r="AL133" s="194" t="str">
        <f t="shared" si="657"/>
        <v/>
      </c>
      <c r="AM133" s="206" t="str">
        <f t="shared" si="478"/>
        <v/>
      </c>
      <c r="AN133" s="208" t="str">
        <f t="shared" si="479"/>
        <v/>
      </c>
      <c r="AO133" s="187">
        <f t="shared" si="517"/>
        <v>0</v>
      </c>
      <c r="AP133" s="189">
        <f t="shared" si="518"/>
        <v>0</v>
      </c>
      <c r="AQ133" s="192">
        <f t="shared" si="519"/>
        <v>0</v>
      </c>
      <c r="AR133" s="168"/>
      <c r="AS133" s="213">
        <f t="shared" si="658"/>
        <v>47</v>
      </c>
      <c r="AT133" s="180" t="s">
        <v>101</v>
      </c>
      <c r="AU133" s="180">
        <v>379</v>
      </c>
      <c r="AV133" s="181">
        <v>1.9131944444444444</v>
      </c>
      <c r="AW133" s="44">
        <f t="shared" si="659"/>
        <v>4</v>
      </c>
      <c r="AX133" s="188"/>
      <c r="AY133" s="190"/>
      <c r="AZ133" s="193">
        <f>IF(ISNUMBER(AS133)=FALSE,"",SUM(BA133:BA$164))</f>
        <v>4</v>
      </c>
      <c r="BA133" s="194">
        <f t="shared" si="660"/>
        <v>1</v>
      </c>
      <c r="BB133" s="205">
        <f t="shared" si="459"/>
        <v>71</v>
      </c>
      <c r="BC133" s="244">
        <f t="shared" si="460"/>
        <v>4</v>
      </c>
      <c r="BD133" s="187">
        <f t="shared" si="523"/>
        <v>0</v>
      </c>
      <c r="BE133" s="189">
        <f t="shared" si="524"/>
        <v>3</v>
      </c>
      <c r="BF133" s="192">
        <f t="shared" si="525"/>
        <v>0</v>
      </c>
      <c r="BG133" s="168"/>
      <c r="BH133" s="212" t="str">
        <f t="shared" si="661"/>
        <v/>
      </c>
      <c r="BI133" s="184"/>
      <c r="BJ133" s="171"/>
      <c r="BK133" s="172" t="str">
        <f t="shared" si="662"/>
        <v/>
      </c>
      <c r="BL133" s="188"/>
      <c r="BM133" s="190"/>
      <c r="BN133" s="193" t="str">
        <f>IF(ISNUMBER(BH133)=FALSE,"",SUM(BO133:BO$164))</f>
        <v/>
      </c>
      <c r="BO133" s="194" t="str">
        <f t="shared" si="663"/>
        <v/>
      </c>
      <c r="BP133" s="206" t="str">
        <f t="shared" si="464"/>
        <v/>
      </c>
      <c r="BQ133" s="208" t="str">
        <f t="shared" si="465"/>
        <v/>
      </c>
      <c r="BR133" s="187">
        <f t="shared" si="529"/>
        <v>0</v>
      </c>
      <c r="BS133" s="189">
        <f t="shared" si="530"/>
        <v>0</v>
      </c>
      <c r="BT133" s="192">
        <f t="shared" si="531"/>
        <v>0</v>
      </c>
      <c r="BU133" s="168"/>
      <c r="BV133" s="213" t="str">
        <f t="shared" si="664"/>
        <v/>
      </c>
      <c r="BW133" s="180"/>
      <c r="BX133" s="181"/>
      <c r="BY133" s="173" t="str">
        <f t="shared" si="665"/>
        <v/>
      </c>
      <c r="BZ133" s="188"/>
      <c r="CA133" s="190"/>
      <c r="CB133" s="193" t="str">
        <f>IF(ISNUMBER(BV133)=FALSE,"",SUM(CC133:CC$164))</f>
        <v/>
      </c>
      <c r="CC133" s="194" t="str">
        <f t="shared" si="666"/>
        <v/>
      </c>
      <c r="CD133" s="205" t="str">
        <f t="shared" si="535"/>
        <v/>
      </c>
      <c r="CE133" s="207" t="str">
        <f t="shared" si="536"/>
        <v/>
      </c>
      <c r="CF133" s="187">
        <f t="shared" si="537"/>
        <v>0</v>
      </c>
      <c r="CG133" s="189">
        <f t="shared" si="538"/>
        <v>0</v>
      </c>
      <c r="CH133" s="192">
        <f t="shared" si="539"/>
        <v>0</v>
      </c>
      <c r="CI133" s="168"/>
      <c r="CJ133" s="214" t="str">
        <f t="shared" si="667"/>
        <v/>
      </c>
      <c r="CK133" s="184"/>
      <c r="CL133" s="171"/>
      <c r="CM133" s="172" t="str">
        <f t="shared" si="668"/>
        <v/>
      </c>
      <c r="CN133" s="188"/>
      <c r="CO133" s="190"/>
      <c r="CP133" s="193" t="str">
        <f>IF(ISNUMBER(CJ133)=FALSE,"",SUM(CQ133:CQ$164))</f>
        <v/>
      </c>
      <c r="CQ133" s="194" t="str">
        <f t="shared" si="669"/>
        <v/>
      </c>
      <c r="CR133" s="206" t="str">
        <f t="shared" si="543"/>
        <v/>
      </c>
      <c r="CS133" s="208" t="str">
        <f t="shared" si="544"/>
        <v/>
      </c>
      <c r="CT133" s="187">
        <f t="shared" si="545"/>
        <v>0</v>
      </c>
      <c r="CU133" s="189">
        <f t="shared" si="546"/>
        <v>0</v>
      </c>
      <c r="CV133" s="192">
        <f t="shared" si="547"/>
        <v>0</v>
      </c>
      <c r="CW133" s="168"/>
      <c r="CX133" s="159"/>
    </row>
    <row r="134" spans="1:102" s="167" customFormat="1" ht="15" customHeight="1">
      <c r="A134" s="169"/>
      <c r="B134" s="253"/>
      <c r="C134" s="222">
        <v>48</v>
      </c>
      <c r="D134" s="223">
        <f>IF(E134="","",C134)</f>
        <v>48</v>
      </c>
      <c r="E134" s="224" t="s">
        <v>125</v>
      </c>
      <c r="F134" s="222">
        <v>1988</v>
      </c>
      <c r="G134" s="222">
        <f>SUMIF($O$87:$O$165,E134,$V$87:$V$165)+SUMIF($AD$87:$AD$165,E134,$AL$87:$AL$165)+SUMIF($AT$87:$AT$165,E134,$BA$87:$BA$165)+SUMIF($BI$87:$BI$165,E134,$BO$87:$BO$165)+SUMIF($BW$87:$BW$165,E134,$CC$87:$CC$165)+SUMIF($CK$87:$CK$165,E134,$CQ$87:$CQ$165)</f>
        <v>1</v>
      </c>
      <c r="H134" s="222"/>
      <c r="I134" s="222">
        <f>SUMIF($O$87:$O$101,E134,$R$87:$R$101)+SUMIF($AD$87:$AD$101,E134,$AH$87:$AH$101)+SUMIF($AT$87:$AT$101,E134,$AW$87:$AW$101)+SUMIF($BI$87:$BI$101,E134,$BK$87:$BK$101)+SUMIF($BW$87:$BW$101,E134,$BY$87:$BY$101)+SUMIF($CK$87:$CK$101,E134,$CM$87:$CM$101)</f>
        <v>0</v>
      </c>
      <c r="J134" s="225">
        <f>SUMIF($O$87:$O$165,E134,$S$87:$S$165)+SUMIF($AD$87:$AD$165,E134,$AI$87:$AI$165)+SUMIF($AT$87:$AT$165,E134,$AX$87:$AX$165)+SUMIF($BI$87:$BI$165,E134,$BL$87:$BL$165)+SUMIF($BW$87:$BW$165,E134,$BZ$87:$BZ$165)+SUMIF($CK$87:$CK$165,E134,$CN$87:$CN$165)</f>
        <v>6.5</v>
      </c>
      <c r="K134" s="226">
        <f>SUMIF($O$87:$O$165,E134,$T$87:$T$165)+SUMIF($AD$87:$AD$165,E134,$AJ$87:$AJ$165)+SUMIF($AT$87:$AT$165,E134,$AY$87:$AY$165)+SUMIF($BI$87:$BI$165,E134,$BM$87:$BM$165)+SUMIF($BW$87:$BW$165,E134,$CA$87:$CA$165)+SUMIF($CK$87:$CK$165,E134,$CO$87:$CO$165)</f>
        <v>0</v>
      </c>
      <c r="L134" s="227">
        <f>SUMIF($O$87:$O$165,E134,$U$87:$U$165)+SUMIF($AD$87:$AD$165,E134,$AK$87:$AK$165)+SUMIF($AT$87:$AT$165,E134,$AZ$87:$AZ$165)+SUMIF($BI$87:$BI$165,E134,$BN$87:$BN$165)+SUMIF($BW$87:$BW$165,E134,$CB$87:$CB$165)+SUMIF($CK$87:$CK$165,E134,$CP$87:$CP$165)</f>
        <v>0</v>
      </c>
      <c r="M134" s="177"/>
      <c r="N134" s="210" t="str">
        <f t="shared" si="652"/>
        <v/>
      </c>
      <c r="O134" s="180"/>
      <c r="P134" s="231"/>
      <c r="Q134" s="181"/>
      <c r="R134" s="173" t="str">
        <f t="shared" si="653"/>
        <v/>
      </c>
      <c r="S134" s="188"/>
      <c r="T134" s="190"/>
      <c r="U134" s="193" t="str">
        <f>IF(ISNUMBER(N134)=FALSE,"",SUM(V$132:$V166))</f>
        <v/>
      </c>
      <c r="V134" s="194" t="str">
        <f t="shared" si="654"/>
        <v/>
      </c>
      <c r="W134" s="205" t="str">
        <f t="shared" ref="W134:W164" si="670">IF(ISNUMBER(N134)=FALSE,"",SUMIF($E$87:$E$164,O134,$D$87:$D$164))</f>
        <v/>
      </c>
      <c r="X134" s="207" t="str">
        <f t="shared" ref="X134:X164" si="671">IF(ISNUMBER(N134)=FALSE,"",SUMIF($E$87:$E$164,O134,$I$87:$I$164))</f>
        <v/>
      </c>
      <c r="Y134" s="187">
        <f t="shared" si="511"/>
        <v>0</v>
      </c>
      <c r="Z134" s="189">
        <f t="shared" si="512"/>
        <v>0</v>
      </c>
      <c r="AA134" s="192">
        <f t="shared" si="513"/>
        <v>0</v>
      </c>
      <c r="AB134" s="168"/>
      <c r="AC134" s="212" t="str">
        <f t="shared" si="655"/>
        <v/>
      </c>
      <c r="AD134" s="164"/>
      <c r="AE134" s="171"/>
      <c r="AF134" s="171"/>
      <c r="AG134" s="171"/>
      <c r="AH134" s="172" t="str">
        <f t="shared" si="656"/>
        <v/>
      </c>
      <c r="AI134" s="188"/>
      <c r="AJ134" s="190"/>
      <c r="AK134" s="193" t="str">
        <f>IF(ISNUMBER(AC134)=FALSE,"",SUM(AL134:$AL$164))</f>
        <v/>
      </c>
      <c r="AL134" s="194" t="str">
        <f t="shared" si="657"/>
        <v/>
      </c>
      <c r="AM134" s="206" t="str">
        <f t="shared" si="478"/>
        <v/>
      </c>
      <c r="AN134" s="208" t="str">
        <f t="shared" si="479"/>
        <v/>
      </c>
      <c r="AO134" s="187">
        <f t="shared" si="517"/>
        <v>0</v>
      </c>
      <c r="AP134" s="189">
        <f t="shared" si="518"/>
        <v>0</v>
      </c>
      <c r="AQ134" s="192">
        <f t="shared" si="519"/>
        <v>0</v>
      </c>
      <c r="AR134" s="168"/>
      <c r="AS134" s="213">
        <f t="shared" si="658"/>
        <v>48</v>
      </c>
      <c r="AT134" s="180" t="s">
        <v>102</v>
      </c>
      <c r="AU134" s="180">
        <v>358</v>
      </c>
      <c r="AV134" s="181">
        <v>1.9756944444444444</v>
      </c>
      <c r="AW134" s="44">
        <f t="shared" si="659"/>
        <v>3</v>
      </c>
      <c r="AX134" s="188"/>
      <c r="AY134" s="190"/>
      <c r="AZ134" s="193">
        <f>IF(ISNUMBER(AS134)=FALSE,"",SUM(BA134:BA$164))</f>
        <v>3</v>
      </c>
      <c r="BA134" s="194">
        <f t="shared" si="660"/>
        <v>1</v>
      </c>
      <c r="BB134" s="205">
        <f t="shared" si="459"/>
        <v>72</v>
      </c>
      <c r="BC134" s="244">
        <f t="shared" si="460"/>
        <v>3</v>
      </c>
      <c r="BD134" s="187">
        <f t="shared" si="523"/>
        <v>0</v>
      </c>
      <c r="BE134" s="189">
        <f t="shared" si="524"/>
        <v>2</v>
      </c>
      <c r="BF134" s="192">
        <f t="shared" si="525"/>
        <v>0</v>
      </c>
      <c r="BG134" s="168"/>
      <c r="BH134" s="212" t="str">
        <f t="shared" si="661"/>
        <v/>
      </c>
      <c r="BI134" s="184"/>
      <c r="BJ134" s="171"/>
      <c r="BK134" s="172" t="str">
        <f t="shared" si="662"/>
        <v/>
      </c>
      <c r="BL134" s="188"/>
      <c r="BM134" s="190"/>
      <c r="BN134" s="193" t="str">
        <f>IF(ISNUMBER(BH134)=FALSE,"",SUM(BO134:BO$164))</f>
        <v/>
      </c>
      <c r="BO134" s="194" t="str">
        <f t="shared" si="663"/>
        <v/>
      </c>
      <c r="BP134" s="206" t="str">
        <f t="shared" si="464"/>
        <v/>
      </c>
      <c r="BQ134" s="208" t="str">
        <f t="shared" si="465"/>
        <v/>
      </c>
      <c r="BR134" s="187">
        <f t="shared" si="529"/>
        <v>0</v>
      </c>
      <c r="BS134" s="189">
        <f t="shared" si="530"/>
        <v>0</v>
      </c>
      <c r="BT134" s="192">
        <f t="shared" si="531"/>
        <v>0</v>
      </c>
      <c r="BU134" s="168"/>
      <c r="BV134" s="213" t="str">
        <f t="shared" si="664"/>
        <v/>
      </c>
      <c r="BW134" s="180"/>
      <c r="BX134" s="181"/>
      <c r="BY134" s="173" t="str">
        <f t="shared" si="665"/>
        <v/>
      </c>
      <c r="BZ134" s="188"/>
      <c r="CA134" s="190"/>
      <c r="CB134" s="193" t="str">
        <f>IF(ISNUMBER(BV134)=FALSE,"",SUM(CC134:CC$164))</f>
        <v/>
      </c>
      <c r="CC134" s="194" t="str">
        <f t="shared" si="666"/>
        <v/>
      </c>
      <c r="CD134" s="205" t="str">
        <f t="shared" si="535"/>
        <v/>
      </c>
      <c r="CE134" s="207" t="str">
        <f t="shared" si="536"/>
        <v/>
      </c>
      <c r="CF134" s="187">
        <f t="shared" si="537"/>
        <v>0</v>
      </c>
      <c r="CG134" s="189">
        <f t="shared" si="538"/>
        <v>0</v>
      </c>
      <c r="CH134" s="192">
        <f t="shared" si="539"/>
        <v>0</v>
      </c>
      <c r="CI134" s="168"/>
      <c r="CJ134" s="214" t="str">
        <f t="shared" si="667"/>
        <v/>
      </c>
      <c r="CK134" s="184"/>
      <c r="CL134" s="171"/>
      <c r="CM134" s="172" t="str">
        <f t="shared" si="668"/>
        <v/>
      </c>
      <c r="CN134" s="188"/>
      <c r="CO134" s="190"/>
      <c r="CP134" s="193" t="str">
        <f>IF(ISNUMBER(CJ134)=FALSE,"",SUM(CQ134:CQ$164))</f>
        <v/>
      </c>
      <c r="CQ134" s="194" t="str">
        <f t="shared" si="669"/>
        <v/>
      </c>
      <c r="CR134" s="206" t="str">
        <f t="shared" si="543"/>
        <v/>
      </c>
      <c r="CS134" s="208" t="str">
        <f t="shared" si="544"/>
        <v/>
      </c>
      <c r="CT134" s="187">
        <f t="shared" si="545"/>
        <v>0</v>
      </c>
      <c r="CU134" s="189">
        <f t="shared" si="546"/>
        <v>0</v>
      </c>
      <c r="CV134" s="192">
        <f t="shared" si="547"/>
        <v>0</v>
      </c>
      <c r="CW134" s="168"/>
      <c r="CX134" s="159"/>
    </row>
    <row r="135" spans="1:102" s="167" customFormat="1" ht="15" customHeight="1">
      <c r="A135" s="169"/>
      <c r="B135" s="253"/>
      <c r="C135" s="222">
        <v>49</v>
      </c>
      <c r="D135" s="223">
        <f>IF(E135="","",C135)</f>
        <v>49</v>
      </c>
      <c r="E135" s="224" t="s">
        <v>116</v>
      </c>
      <c r="F135" s="222"/>
      <c r="G135" s="222">
        <f>SUMIF($O$87:$O$165,E135,$V$87:$V$165)+SUMIF($AD$87:$AD$165,E135,$AL$87:$AL$165)+SUMIF($AT$87:$AT$165,E135,$BA$87:$BA$165)+SUMIF($BI$87:$BI$165,E135,$BO$87:$BO$165)+SUMIF($BW$87:$BW$165,E135,$CC$87:$CC$165)+SUMIF($CK$87:$CK$165,E135,$CQ$87:$CQ$165)</f>
        <v>1</v>
      </c>
      <c r="H135" s="222"/>
      <c r="I135" s="222">
        <f>SUMIF($O$87:$O$101,E135,$R$87:$R$101)+SUMIF($AD$87:$AD$101,E135,$AH$87:$AH$101)+SUMIF($AT$87:$AT$101,E135,$AW$87:$AW$101)+SUMIF($BI$87:$BI$101,E135,$BK$87:$BK$101)+SUMIF($BW$87:$BW$101,E135,$BY$87:$BY$101)+SUMIF($CK$87:$CK$101,E135,$CM$87:$CM$101)</f>
        <v>0</v>
      </c>
      <c r="J135" s="225">
        <f>SUMIF($O$87:$O$165,E135,$S$87:$S$165)+SUMIF($AD$87:$AD$165,E135,$AI$87:$AI$165)+SUMIF($AT$87:$AT$165,E135,$AX$87:$AX$165)+SUMIF($BI$87:$BI$165,E135,$BL$87:$BL$165)+SUMIF($BW$87:$BW$165,E135,$BZ$87:$BZ$165)+SUMIF($CK$87:$CK$165,E135,$CN$87:$CN$165)</f>
        <v>6.5</v>
      </c>
      <c r="K135" s="226">
        <f>SUMIF($O$87:$O$165,E135,$T$87:$T$165)+SUMIF($AD$87:$AD$165,E135,$AJ$87:$AJ$165)+SUMIF($AT$87:$AT$165,E135,$AY$87:$AY$165)+SUMIF($BI$87:$BI$165,E135,$BM$87:$BM$165)+SUMIF($BW$87:$BW$165,E135,$CA$87:$CA$165)+SUMIF($CK$87:$CK$165,E135,$CO$87:$CO$165)</f>
        <v>0</v>
      </c>
      <c r="L135" s="227">
        <f>SUMIF($O$87:$O$165,E135,$U$87:$U$165)+SUMIF($AD$87:$AD$165,E135,$AK$87:$AK$165)+SUMIF($AT$87:$AT$165,E135,$AZ$87:$AZ$165)+SUMIF($BI$87:$BI$165,E135,$BN$87:$BN$165)+SUMIF($BW$87:$BW$165,E135,$CB$87:$CB$165)+SUMIF($CK$87:$CK$165,E135,$CP$87:$CP$165)</f>
        <v>0</v>
      </c>
      <c r="M135" s="177"/>
      <c r="N135" s="210" t="str">
        <f t="shared" si="652"/>
        <v/>
      </c>
      <c r="O135" s="180"/>
      <c r="P135" s="231"/>
      <c r="Q135" s="181"/>
      <c r="R135" s="173" t="str">
        <f t="shared" si="653"/>
        <v/>
      </c>
      <c r="S135" s="188"/>
      <c r="T135" s="190"/>
      <c r="U135" s="193" t="str">
        <f>IF(ISNUMBER(N135)=FALSE,"",SUM(V$132:$V167))</f>
        <v/>
      </c>
      <c r="V135" s="194" t="str">
        <f t="shared" si="654"/>
        <v/>
      </c>
      <c r="W135" s="205" t="str">
        <f t="shared" si="670"/>
        <v/>
      </c>
      <c r="X135" s="207" t="str">
        <f t="shared" si="671"/>
        <v/>
      </c>
      <c r="Y135" s="187">
        <f t="shared" si="511"/>
        <v>0</v>
      </c>
      <c r="Z135" s="189">
        <f t="shared" si="512"/>
        <v>0</v>
      </c>
      <c r="AA135" s="192">
        <f t="shared" si="513"/>
        <v>0</v>
      </c>
      <c r="AB135" s="168"/>
      <c r="AC135" s="212" t="str">
        <f t="shared" si="655"/>
        <v/>
      </c>
      <c r="AD135" s="164"/>
      <c r="AE135" s="171"/>
      <c r="AF135" s="171"/>
      <c r="AG135" s="171"/>
      <c r="AH135" s="172" t="str">
        <f t="shared" si="656"/>
        <v/>
      </c>
      <c r="AI135" s="188"/>
      <c r="AJ135" s="190"/>
      <c r="AK135" s="193" t="str">
        <f>IF(ISNUMBER(AC135)=FALSE,"",SUM(AL135:$AL$164))</f>
        <v/>
      </c>
      <c r="AL135" s="194" t="str">
        <f t="shared" si="657"/>
        <v/>
      </c>
      <c r="AM135" s="206" t="str">
        <f t="shared" si="478"/>
        <v/>
      </c>
      <c r="AN135" s="208" t="str">
        <f t="shared" si="479"/>
        <v/>
      </c>
      <c r="AO135" s="187">
        <f t="shared" si="517"/>
        <v>0</v>
      </c>
      <c r="AP135" s="189">
        <f t="shared" si="518"/>
        <v>0</v>
      </c>
      <c r="AQ135" s="192">
        <f t="shared" si="519"/>
        <v>0</v>
      </c>
      <c r="AR135" s="168"/>
      <c r="AS135" s="213">
        <f t="shared" si="658"/>
        <v>49</v>
      </c>
      <c r="AT135" s="180" t="s">
        <v>72</v>
      </c>
      <c r="AU135" s="180">
        <v>358</v>
      </c>
      <c r="AV135" s="181">
        <v>1.9756944444444444</v>
      </c>
      <c r="AW135" s="44">
        <f t="shared" si="659"/>
        <v>2</v>
      </c>
      <c r="AX135" s="188"/>
      <c r="AY135" s="190"/>
      <c r="AZ135" s="193">
        <f>IF(ISNUMBER(AS135)=FALSE,"",SUM(BA135:BA$164))</f>
        <v>2</v>
      </c>
      <c r="BA135" s="194">
        <f t="shared" si="660"/>
        <v>1</v>
      </c>
      <c r="BB135" s="205">
        <f t="shared" si="459"/>
        <v>73</v>
      </c>
      <c r="BC135" s="244">
        <f t="shared" si="460"/>
        <v>2</v>
      </c>
      <c r="BD135" s="187">
        <f t="shared" si="523"/>
        <v>0</v>
      </c>
      <c r="BE135" s="189">
        <f t="shared" si="524"/>
        <v>0</v>
      </c>
      <c r="BF135" s="192">
        <f t="shared" si="525"/>
        <v>0</v>
      </c>
      <c r="BG135" s="168"/>
      <c r="BH135" s="212" t="str">
        <f t="shared" si="661"/>
        <v/>
      </c>
      <c r="BI135" s="184"/>
      <c r="BJ135" s="171"/>
      <c r="BK135" s="172" t="str">
        <f t="shared" si="662"/>
        <v/>
      </c>
      <c r="BL135" s="188"/>
      <c r="BM135" s="190"/>
      <c r="BN135" s="193" t="str">
        <f>IF(ISNUMBER(BH135)=FALSE,"",SUM(BO135:BO$164))</f>
        <v/>
      </c>
      <c r="BO135" s="194" t="str">
        <f t="shared" si="663"/>
        <v/>
      </c>
      <c r="BP135" s="206" t="str">
        <f t="shared" si="464"/>
        <v/>
      </c>
      <c r="BQ135" s="208" t="str">
        <f t="shared" si="465"/>
        <v/>
      </c>
      <c r="BR135" s="187">
        <f t="shared" si="529"/>
        <v>0</v>
      </c>
      <c r="BS135" s="189">
        <f t="shared" si="530"/>
        <v>0</v>
      </c>
      <c r="BT135" s="192">
        <f t="shared" si="531"/>
        <v>0</v>
      </c>
      <c r="BU135" s="168"/>
      <c r="BV135" s="213" t="str">
        <f t="shared" si="664"/>
        <v/>
      </c>
      <c r="BW135" s="180"/>
      <c r="BX135" s="181"/>
      <c r="BY135" s="173" t="str">
        <f t="shared" si="665"/>
        <v/>
      </c>
      <c r="BZ135" s="188"/>
      <c r="CA135" s="190"/>
      <c r="CB135" s="193" t="str">
        <f>IF(ISNUMBER(BV135)=FALSE,"",SUM(CC135:CC$164))</f>
        <v/>
      </c>
      <c r="CC135" s="194" t="str">
        <f t="shared" si="666"/>
        <v/>
      </c>
      <c r="CD135" s="205" t="str">
        <f t="shared" si="535"/>
        <v/>
      </c>
      <c r="CE135" s="207" t="str">
        <f t="shared" si="536"/>
        <v/>
      </c>
      <c r="CF135" s="187">
        <f t="shared" si="537"/>
        <v>0</v>
      </c>
      <c r="CG135" s="189">
        <f t="shared" si="538"/>
        <v>0</v>
      </c>
      <c r="CH135" s="192">
        <f t="shared" si="539"/>
        <v>0</v>
      </c>
      <c r="CI135" s="168"/>
      <c r="CJ135" s="214" t="str">
        <f t="shared" si="667"/>
        <v/>
      </c>
      <c r="CK135" s="184"/>
      <c r="CL135" s="171"/>
      <c r="CM135" s="172" t="str">
        <f t="shared" si="668"/>
        <v/>
      </c>
      <c r="CN135" s="188"/>
      <c r="CO135" s="190"/>
      <c r="CP135" s="193" t="str">
        <f>IF(ISNUMBER(CJ135)=FALSE,"",SUM(CQ135:CQ$164))</f>
        <v/>
      </c>
      <c r="CQ135" s="194" t="str">
        <f t="shared" si="669"/>
        <v/>
      </c>
      <c r="CR135" s="206" t="str">
        <f t="shared" si="543"/>
        <v/>
      </c>
      <c r="CS135" s="208" t="str">
        <f t="shared" si="544"/>
        <v/>
      </c>
      <c r="CT135" s="187">
        <f t="shared" si="545"/>
        <v>0</v>
      </c>
      <c r="CU135" s="189">
        <f t="shared" si="546"/>
        <v>0</v>
      </c>
      <c r="CV135" s="192">
        <f t="shared" si="547"/>
        <v>0</v>
      </c>
      <c r="CW135" s="168"/>
      <c r="CX135" s="159"/>
    </row>
    <row r="136" spans="1:102" s="167" customFormat="1" ht="15" customHeight="1">
      <c r="A136" s="169"/>
      <c r="B136" s="253"/>
      <c r="C136" s="222">
        <v>50</v>
      </c>
      <c r="D136" s="223">
        <f>IF(E136="","",C136)</f>
        <v>50</v>
      </c>
      <c r="E136" s="224" t="s">
        <v>126</v>
      </c>
      <c r="F136" s="222">
        <v>1971</v>
      </c>
      <c r="G136" s="222">
        <f>SUMIF($O$87:$O$165,E136,$V$87:$V$165)+SUMIF($AD$87:$AD$165,E136,$AL$87:$AL$165)+SUMIF($AT$87:$AT$165,E136,$BA$87:$BA$165)+SUMIF($BI$87:$BI$165,E136,$BO$87:$BO$165)+SUMIF($BW$87:$BW$165,E136,$CC$87:$CC$165)+SUMIF($CK$87:$CK$165,E136,$CQ$87:$CQ$165)</f>
        <v>1</v>
      </c>
      <c r="H136" s="222"/>
      <c r="I136" s="222">
        <f>SUMIF($O$87:$O$101,E136,$R$87:$R$101)+SUMIF($AD$87:$AD$101,E136,$AH$87:$AH$101)+SUMIF($AT$87:$AT$101,E136,$AW$87:$AW$101)+SUMIF($BI$87:$BI$101,E136,$BK$87:$BK$101)+SUMIF($BW$87:$BW$101,E136,$BY$87:$BY$101)+SUMIF($CK$87:$CK$101,E136,$CM$87:$CM$101)</f>
        <v>0</v>
      </c>
      <c r="J136" s="225">
        <f>SUMIF($O$87:$O$165,E136,$S$87:$S$165)+SUMIF($AD$87:$AD$165,E136,$AI$87:$AI$165)+SUMIF($AT$87:$AT$165,E136,$AX$87:$AX$165)+SUMIF($BI$87:$BI$165,E136,$BL$87:$BL$165)+SUMIF($BW$87:$BW$165,E136,$BZ$87:$BZ$165)+SUMIF($CK$87:$CK$165,E136,$CN$87:$CN$165)</f>
        <v>4.5</v>
      </c>
      <c r="K136" s="226">
        <f>SUMIF($O$87:$O$165,E136,$T$87:$T$165)+SUMIF($AD$87:$AD$165,E136,$AJ$87:$AJ$165)+SUMIF($AT$87:$AT$165,E136,$AY$87:$AY$165)+SUMIF($BI$87:$BI$165,E136,$BM$87:$BM$165)+SUMIF($BW$87:$BW$165,E136,$CA$87:$CA$165)+SUMIF($CK$87:$CK$165,E136,$CO$87:$CO$165)</f>
        <v>0</v>
      </c>
      <c r="L136" s="227">
        <f>SUMIF($O$87:$O$165,E136,$U$87:$U$165)+SUMIF($AD$87:$AD$165,E136,$AK$87:$AK$165)+SUMIF($AT$87:$AT$165,E136,$AZ$87:$AZ$165)+SUMIF($BI$87:$BI$165,E136,$BN$87:$BN$165)+SUMIF($BW$87:$BW$165,E136,$CB$87:$CB$165)+SUMIF($CK$87:$CK$165,E136,$CP$87:$CP$165)</f>
        <v>0</v>
      </c>
      <c r="M136" s="177"/>
      <c r="N136" s="210" t="str">
        <f t="shared" si="652"/>
        <v/>
      </c>
      <c r="O136" s="180"/>
      <c r="P136" s="231"/>
      <c r="Q136" s="181"/>
      <c r="R136" s="173" t="str">
        <f t="shared" si="653"/>
        <v/>
      </c>
      <c r="S136" s="188"/>
      <c r="T136" s="190"/>
      <c r="U136" s="193" t="str">
        <f>IF(ISNUMBER(N136)=FALSE,"",SUM(V$132:$V168))</f>
        <v/>
      </c>
      <c r="V136" s="194" t="str">
        <f t="shared" si="654"/>
        <v/>
      </c>
      <c r="W136" s="205" t="str">
        <f t="shared" si="670"/>
        <v/>
      </c>
      <c r="X136" s="207" t="str">
        <f t="shared" si="671"/>
        <v/>
      </c>
      <c r="Y136" s="187">
        <f t="shared" si="511"/>
        <v>0</v>
      </c>
      <c r="Z136" s="189">
        <f t="shared" si="512"/>
        <v>0</v>
      </c>
      <c r="AA136" s="192">
        <f t="shared" si="513"/>
        <v>0</v>
      </c>
      <c r="AB136" s="168"/>
      <c r="AC136" s="212" t="str">
        <f t="shared" si="655"/>
        <v/>
      </c>
      <c r="AD136" s="164"/>
      <c r="AE136" s="171"/>
      <c r="AF136" s="171"/>
      <c r="AG136" s="171"/>
      <c r="AH136" s="172" t="str">
        <f t="shared" si="656"/>
        <v/>
      </c>
      <c r="AI136" s="188"/>
      <c r="AJ136" s="190"/>
      <c r="AK136" s="193" t="str">
        <f>IF(ISNUMBER(AC136)=FALSE,"",SUM(AL136:$AL$164))</f>
        <v/>
      </c>
      <c r="AL136" s="194" t="str">
        <f t="shared" si="657"/>
        <v/>
      </c>
      <c r="AM136" s="206" t="str">
        <f t="shared" si="478"/>
        <v/>
      </c>
      <c r="AN136" s="208" t="str">
        <f t="shared" si="479"/>
        <v/>
      </c>
      <c r="AO136" s="187">
        <f t="shared" si="517"/>
        <v>0</v>
      </c>
      <c r="AP136" s="189">
        <f t="shared" si="518"/>
        <v>0</v>
      </c>
      <c r="AQ136" s="192">
        <f t="shared" si="519"/>
        <v>0</v>
      </c>
      <c r="AR136" s="168"/>
      <c r="AS136" s="213">
        <f t="shared" si="658"/>
        <v>50</v>
      </c>
      <c r="AT136" s="180" t="s">
        <v>60</v>
      </c>
      <c r="AU136" s="180">
        <v>350</v>
      </c>
      <c r="AV136" s="181">
        <v>2.0680555555555555</v>
      </c>
      <c r="AW136" s="44">
        <f t="shared" si="659"/>
        <v>1</v>
      </c>
      <c r="AX136" s="188"/>
      <c r="AY136" s="190"/>
      <c r="AZ136" s="193">
        <f>IF(ISNUMBER(AS136)=FALSE,"",SUM(BA136:BA$164))</f>
        <v>1</v>
      </c>
      <c r="BA136" s="194">
        <f t="shared" si="660"/>
        <v>1</v>
      </c>
      <c r="BB136" s="205">
        <f t="shared" si="459"/>
        <v>73</v>
      </c>
      <c r="BC136" s="244">
        <f t="shared" si="460"/>
        <v>1</v>
      </c>
      <c r="BD136" s="187">
        <f t="shared" si="523"/>
        <v>0</v>
      </c>
      <c r="BE136" s="189">
        <f t="shared" si="524"/>
        <v>1</v>
      </c>
      <c r="BF136" s="192">
        <f t="shared" si="525"/>
        <v>0</v>
      </c>
      <c r="BG136" s="168"/>
      <c r="BH136" s="212" t="str">
        <f t="shared" si="661"/>
        <v/>
      </c>
      <c r="BI136" s="184"/>
      <c r="BJ136" s="171"/>
      <c r="BK136" s="172" t="str">
        <f t="shared" si="662"/>
        <v/>
      </c>
      <c r="BL136" s="188"/>
      <c r="BM136" s="190"/>
      <c r="BN136" s="193" t="str">
        <f>IF(ISNUMBER(BH136)=FALSE,"",SUM(BO136:BO$164))</f>
        <v/>
      </c>
      <c r="BO136" s="194" t="str">
        <f t="shared" si="663"/>
        <v/>
      </c>
      <c r="BP136" s="206" t="str">
        <f t="shared" si="464"/>
        <v/>
      </c>
      <c r="BQ136" s="208" t="str">
        <f t="shared" si="465"/>
        <v/>
      </c>
      <c r="BR136" s="187">
        <f t="shared" si="529"/>
        <v>0</v>
      </c>
      <c r="BS136" s="189">
        <f t="shared" si="530"/>
        <v>0</v>
      </c>
      <c r="BT136" s="192">
        <f t="shared" si="531"/>
        <v>0</v>
      </c>
      <c r="BU136" s="168"/>
      <c r="BV136" s="213" t="str">
        <f t="shared" si="664"/>
        <v/>
      </c>
      <c r="BW136" s="180"/>
      <c r="BX136" s="181"/>
      <c r="BY136" s="173" t="str">
        <f t="shared" si="665"/>
        <v/>
      </c>
      <c r="BZ136" s="188"/>
      <c r="CA136" s="190"/>
      <c r="CB136" s="193" t="str">
        <f>IF(ISNUMBER(BV136)=FALSE,"",SUM(CC136:CC$164))</f>
        <v/>
      </c>
      <c r="CC136" s="194" t="str">
        <f t="shared" si="666"/>
        <v/>
      </c>
      <c r="CD136" s="205" t="str">
        <f t="shared" si="535"/>
        <v/>
      </c>
      <c r="CE136" s="207" t="str">
        <f t="shared" si="536"/>
        <v/>
      </c>
      <c r="CF136" s="187">
        <f t="shared" si="537"/>
        <v>0</v>
      </c>
      <c r="CG136" s="189">
        <f t="shared" si="538"/>
        <v>0</v>
      </c>
      <c r="CH136" s="192">
        <f t="shared" si="539"/>
        <v>0</v>
      </c>
      <c r="CI136" s="168"/>
      <c r="CJ136" s="214" t="str">
        <f t="shared" si="667"/>
        <v/>
      </c>
      <c r="CK136" s="184"/>
      <c r="CL136" s="171"/>
      <c r="CM136" s="172" t="str">
        <f t="shared" si="668"/>
        <v/>
      </c>
      <c r="CN136" s="188"/>
      <c r="CO136" s="190"/>
      <c r="CP136" s="193" t="str">
        <f>IF(ISNUMBER(CJ136)=FALSE,"",SUM(CQ136:CQ$164))</f>
        <v/>
      </c>
      <c r="CQ136" s="194" t="str">
        <f t="shared" si="669"/>
        <v/>
      </c>
      <c r="CR136" s="206" t="str">
        <f t="shared" si="543"/>
        <v/>
      </c>
      <c r="CS136" s="208" t="str">
        <f t="shared" si="544"/>
        <v/>
      </c>
      <c r="CT136" s="187">
        <f t="shared" si="545"/>
        <v>0</v>
      </c>
      <c r="CU136" s="189">
        <f t="shared" si="546"/>
        <v>0</v>
      </c>
      <c r="CV136" s="192">
        <f t="shared" si="547"/>
        <v>0</v>
      </c>
      <c r="CW136" s="168"/>
      <c r="CX136" s="159"/>
    </row>
    <row r="137" spans="1:102" s="167" customFormat="1" ht="15" customHeight="1">
      <c r="A137" s="169"/>
      <c r="B137" s="253"/>
      <c r="C137" s="222">
        <v>51</v>
      </c>
      <c r="D137" s="223">
        <f>IF(E137="","",C137)</f>
        <v>51</v>
      </c>
      <c r="E137" s="224" t="s">
        <v>88</v>
      </c>
      <c r="F137" s="222">
        <v>1992</v>
      </c>
      <c r="G137" s="222">
        <f>SUMIF($O$87:$O$165,E137,$V$87:$V$165)+SUMIF($AD$87:$AD$165,E137,$AL$87:$AL$165)+SUMIF($AT$87:$AT$165,E137,$BA$87:$BA$165)+SUMIF($BI$87:$BI$165,E137,$BO$87:$BO$165)+SUMIF($BW$87:$BW$165,E137,$CC$87:$CC$165)+SUMIF($CK$87:$CK$165,E137,$CQ$87:$CQ$165)</f>
        <v>1</v>
      </c>
      <c r="H137" s="222"/>
      <c r="I137" s="222">
        <f>SUMIF($O$87:$O$101,E137,$R$87:$R$101)+SUMIF($AD$87:$AD$101,E137,$AH$87:$AH$101)+SUMIF($AT$87:$AT$101,E137,$AW$87:$AW$101)+SUMIF($BI$87:$BI$101,E137,$BK$87:$BK$101)+SUMIF($BW$87:$BW$101,E137,$BY$87:$BY$101)+SUMIF($CK$87:$CK$101,E137,$CM$87:$CM$101)</f>
        <v>0</v>
      </c>
      <c r="J137" s="225">
        <f>SUMIF($O$87:$O$165,E137,$S$87:$S$165)+SUMIF($AD$87:$AD$165,E137,$AI$87:$AI$165)+SUMIF($AT$87:$AT$165,E137,$AX$87:$AX$165)+SUMIF($BI$87:$BI$165,E137,$BL$87:$BL$165)+SUMIF($BW$87:$BW$165,E137,$BZ$87:$BZ$165)+SUMIF($CK$87:$CK$165,E137,$CN$87:$CN$165)</f>
        <v>4</v>
      </c>
      <c r="K137" s="226">
        <f>SUMIF($O$87:$O$165,E137,$T$87:$T$165)+SUMIF($AD$87:$AD$165,E137,$AJ$87:$AJ$165)+SUMIF($AT$87:$AT$165,E137,$AY$87:$AY$165)+SUMIF($BI$87:$BI$165,E137,$BM$87:$BM$165)+SUMIF($BW$87:$BW$165,E137,$CA$87:$CA$165)+SUMIF($CK$87:$CK$165,E137,$CO$87:$CO$165)</f>
        <v>0</v>
      </c>
      <c r="L137" s="227">
        <f>SUMIF($O$87:$O$165,E137,$U$87:$U$165)+SUMIF($AD$87:$AD$165,E137,$AK$87:$AK$165)+SUMIF($AT$87:$AT$165,E137,$AZ$87:$AZ$165)+SUMIF($BI$87:$BI$165,E137,$BN$87:$BN$165)+SUMIF($BW$87:$BW$165,E137,$CB$87:$CB$165)+SUMIF($CK$87:$CK$165,E137,$CP$87:$CP$165)</f>
        <v>0</v>
      </c>
      <c r="M137" s="177"/>
      <c r="N137" s="210" t="str">
        <f t="shared" si="652"/>
        <v/>
      </c>
      <c r="O137" s="180"/>
      <c r="P137" s="231"/>
      <c r="Q137" s="181"/>
      <c r="R137" s="173" t="str">
        <f t="shared" si="653"/>
        <v/>
      </c>
      <c r="S137" s="188"/>
      <c r="T137" s="190"/>
      <c r="U137" s="193" t="str">
        <f>IF(ISNUMBER(N137)=FALSE,"",SUM(V$132:$V169))</f>
        <v/>
      </c>
      <c r="V137" s="194" t="str">
        <f t="shared" si="654"/>
        <v/>
      </c>
      <c r="W137" s="205" t="str">
        <f t="shared" si="670"/>
        <v/>
      </c>
      <c r="X137" s="207" t="str">
        <f t="shared" si="671"/>
        <v/>
      </c>
      <c r="Y137" s="187">
        <f t="shared" si="511"/>
        <v>0</v>
      </c>
      <c r="Z137" s="189">
        <f t="shared" si="512"/>
        <v>0</v>
      </c>
      <c r="AA137" s="192">
        <f t="shared" si="513"/>
        <v>0</v>
      </c>
      <c r="AB137" s="168"/>
      <c r="AC137" s="212" t="str">
        <f t="shared" si="655"/>
        <v/>
      </c>
      <c r="AD137" s="164"/>
      <c r="AE137" s="171"/>
      <c r="AF137" s="171"/>
      <c r="AG137" s="171"/>
      <c r="AH137" s="172" t="str">
        <f t="shared" si="656"/>
        <v/>
      </c>
      <c r="AI137" s="188"/>
      <c r="AJ137" s="190"/>
      <c r="AK137" s="193" t="str">
        <f>IF(ISNUMBER(AC137)=FALSE,"",SUM(AL137:$AL$164))</f>
        <v/>
      </c>
      <c r="AL137" s="194" t="str">
        <f t="shared" si="657"/>
        <v/>
      </c>
      <c r="AM137" s="206" t="str">
        <f t="shared" si="478"/>
        <v/>
      </c>
      <c r="AN137" s="208" t="str">
        <f t="shared" si="479"/>
        <v/>
      </c>
      <c r="AO137" s="187">
        <f t="shared" si="517"/>
        <v>0</v>
      </c>
      <c r="AP137" s="189">
        <f t="shared" si="518"/>
        <v>0</v>
      </c>
      <c r="AQ137" s="192">
        <f t="shared" si="519"/>
        <v>0</v>
      </c>
      <c r="AR137" s="168"/>
      <c r="AS137" s="213">
        <f t="shared" si="658"/>
        <v>51</v>
      </c>
      <c r="AT137" s="180" t="s">
        <v>103</v>
      </c>
      <c r="AU137" s="180">
        <v>276</v>
      </c>
      <c r="AV137" s="181" t="s">
        <v>64</v>
      </c>
      <c r="AW137" s="173" t="str">
        <f t="shared" si="659"/>
        <v/>
      </c>
      <c r="AX137" s="188"/>
      <c r="AY137" s="190"/>
      <c r="AZ137" s="193">
        <f>IF(ISNUMBER(AS137)=FALSE,"",SUM(BA137:BA$164))</f>
        <v>0</v>
      </c>
      <c r="BA137" s="194"/>
      <c r="BB137" s="205"/>
      <c r="BC137" s="207"/>
      <c r="BD137" s="187">
        <f t="shared" si="523"/>
        <v>0</v>
      </c>
      <c r="BE137" s="189">
        <f t="shared" si="524"/>
        <v>0</v>
      </c>
      <c r="BF137" s="192">
        <f t="shared" si="525"/>
        <v>0</v>
      </c>
      <c r="BG137" s="168"/>
      <c r="BH137" s="212" t="str">
        <f t="shared" si="661"/>
        <v/>
      </c>
      <c r="BI137" s="184"/>
      <c r="BJ137" s="171"/>
      <c r="BK137" s="172" t="str">
        <f t="shared" si="662"/>
        <v/>
      </c>
      <c r="BL137" s="188"/>
      <c r="BM137" s="190"/>
      <c r="BN137" s="193" t="str">
        <f>IF(ISNUMBER(BH137)=FALSE,"",SUM(BO137:BO$164))</f>
        <v/>
      </c>
      <c r="BO137" s="194" t="str">
        <f t="shared" si="663"/>
        <v/>
      </c>
      <c r="BP137" s="206" t="str">
        <f t="shared" si="464"/>
        <v/>
      </c>
      <c r="BQ137" s="208" t="str">
        <f t="shared" si="465"/>
        <v/>
      </c>
      <c r="BR137" s="187">
        <f t="shared" si="529"/>
        <v>0</v>
      </c>
      <c r="BS137" s="189">
        <f t="shared" si="530"/>
        <v>0</v>
      </c>
      <c r="BT137" s="192">
        <f t="shared" si="531"/>
        <v>0</v>
      </c>
      <c r="BU137" s="168"/>
      <c r="BV137" s="213" t="str">
        <f t="shared" si="664"/>
        <v/>
      </c>
      <c r="BW137" s="180"/>
      <c r="BX137" s="181"/>
      <c r="BY137" s="173" t="str">
        <f t="shared" si="665"/>
        <v/>
      </c>
      <c r="BZ137" s="188"/>
      <c r="CA137" s="190"/>
      <c r="CB137" s="193" t="str">
        <f>IF(ISNUMBER(BV137)=FALSE,"",SUM(CC137:CC$164))</f>
        <v/>
      </c>
      <c r="CC137" s="194" t="str">
        <f t="shared" si="666"/>
        <v/>
      </c>
      <c r="CD137" s="205" t="str">
        <f t="shared" si="535"/>
        <v/>
      </c>
      <c r="CE137" s="207" t="str">
        <f t="shared" si="536"/>
        <v/>
      </c>
      <c r="CF137" s="187">
        <f t="shared" si="537"/>
        <v>0</v>
      </c>
      <c r="CG137" s="189">
        <f t="shared" si="538"/>
        <v>0</v>
      </c>
      <c r="CH137" s="192">
        <f t="shared" si="539"/>
        <v>0</v>
      </c>
      <c r="CI137" s="168"/>
      <c r="CJ137" s="214" t="str">
        <f t="shared" si="667"/>
        <v/>
      </c>
      <c r="CK137" s="184"/>
      <c r="CL137" s="171"/>
      <c r="CM137" s="172" t="str">
        <f t="shared" si="668"/>
        <v/>
      </c>
      <c r="CN137" s="188"/>
      <c r="CO137" s="190"/>
      <c r="CP137" s="193" t="str">
        <f>IF(ISNUMBER(CJ137)=FALSE,"",SUM(CQ137:CQ$164))</f>
        <v/>
      </c>
      <c r="CQ137" s="194" t="str">
        <f t="shared" si="669"/>
        <v/>
      </c>
      <c r="CR137" s="206" t="str">
        <f t="shared" si="543"/>
        <v/>
      </c>
      <c r="CS137" s="208" t="str">
        <f t="shared" si="544"/>
        <v/>
      </c>
      <c r="CT137" s="187">
        <f t="shared" si="545"/>
        <v>0</v>
      </c>
      <c r="CU137" s="189">
        <f t="shared" si="546"/>
        <v>0</v>
      </c>
      <c r="CV137" s="192">
        <f t="shared" si="547"/>
        <v>0</v>
      </c>
      <c r="CW137" s="168"/>
      <c r="CX137" s="159"/>
    </row>
    <row r="138" spans="1:102" s="167" customFormat="1" ht="15" customHeight="1">
      <c r="A138" s="169"/>
      <c r="B138" s="253"/>
      <c r="C138" s="222">
        <v>52</v>
      </c>
      <c r="D138" s="223">
        <f>IF(E138="","",C138)</f>
        <v>52</v>
      </c>
      <c r="E138" s="224" t="s">
        <v>70</v>
      </c>
      <c r="F138" s="222">
        <v>1980</v>
      </c>
      <c r="G138" s="222">
        <f>SUMIF($O$87:$O$165,E138,$V$87:$V$165)+SUMIF($AD$87:$AD$165,E138,$AL$87:$AL$165)+SUMIF($AT$87:$AT$165,E138,$BA$87:$BA$165)+SUMIF($BI$87:$BI$165,E138,$BO$87:$BO$165)+SUMIF($BW$87:$BW$165,E138,$CC$87:$CC$165)+SUMIF($CK$87:$CK$165,E138,$CQ$87:$CQ$165)</f>
        <v>2</v>
      </c>
      <c r="H138" s="222"/>
      <c r="I138" s="222">
        <f>SUMIF($O$87:$O$101,E138,$R$87:$R$101)+SUMIF($AD$87:$AD$101,E138,$AH$87:$AH$101)+SUMIF($AT$87:$AT$101,E138,$AW$87:$AW$101)+SUMIF($BI$87:$BI$101,E138,$BK$87:$BK$101)+SUMIF($BW$87:$BW$101,E138,$BY$87:$BY$101)+SUMIF($CK$87:$CK$101,E138,$CM$87:$CM$101)</f>
        <v>0</v>
      </c>
      <c r="J138" s="225">
        <f>SUMIF($O$87:$O$165,E138,$S$87:$S$165)+SUMIF($AD$87:$AD$165,E138,$AI$87:$AI$165)+SUMIF($AT$87:$AT$165,E138,$AX$87:$AX$165)+SUMIF($BI$87:$BI$165,E138,$BL$87:$BL$165)+SUMIF($BW$87:$BW$165,E138,$BZ$87:$BZ$165)+SUMIF($CK$87:$CK$165,E138,$CN$87:$CN$165)</f>
        <v>3</v>
      </c>
      <c r="K138" s="226">
        <f>SUMIF($O$87:$O$165,E138,$T$87:$T$165)+SUMIF($AD$87:$AD$165,E138,$AJ$87:$AJ$165)+SUMIF($AT$87:$AT$165,E138,$AY$87:$AY$165)+SUMIF($BI$87:$BI$165,E138,$BM$87:$BM$165)+SUMIF($BW$87:$BW$165,E138,$CA$87:$CA$165)+SUMIF($CK$87:$CK$165,E138,$CO$87:$CO$165)</f>
        <v>6</v>
      </c>
      <c r="L138" s="227">
        <f>SUMIF($O$87:$O$165,E138,$U$87:$U$165)+SUMIF($AD$87:$AD$165,E138,$AK$87:$AK$165)+SUMIF($AT$87:$AT$165,E138,$AZ$87:$AZ$165)+SUMIF($BI$87:$BI$165,E138,$BN$87:$BN$165)+SUMIF($BW$87:$BW$165,E138,$CB$87:$CB$165)+SUMIF($CK$87:$CK$165,E138,$CP$87:$CP$165)</f>
        <v>0</v>
      </c>
      <c r="M138" s="177"/>
      <c r="N138" s="210" t="str">
        <f t="shared" si="652"/>
        <v/>
      </c>
      <c r="O138" s="180"/>
      <c r="P138" s="231"/>
      <c r="Q138" s="181"/>
      <c r="R138" s="173" t="str">
        <f t="shared" si="653"/>
        <v/>
      </c>
      <c r="S138" s="188"/>
      <c r="T138" s="190"/>
      <c r="U138" s="193" t="str">
        <f>IF(ISNUMBER(N138)=FALSE,"",SUM(V$132:$V170))</f>
        <v/>
      </c>
      <c r="V138" s="194" t="str">
        <f t="shared" si="654"/>
        <v/>
      </c>
      <c r="W138" s="205" t="str">
        <f t="shared" si="670"/>
        <v/>
      </c>
      <c r="X138" s="207" t="str">
        <f t="shared" si="671"/>
        <v/>
      </c>
      <c r="Y138" s="187">
        <f t="shared" si="511"/>
        <v>0</v>
      </c>
      <c r="Z138" s="189">
        <f t="shared" si="512"/>
        <v>0</v>
      </c>
      <c r="AA138" s="192">
        <f t="shared" si="513"/>
        <v>0</v>
      </c>
      <c r="AB138" s="168"/>
      <c r="AC138" s="212" t="str">
        <f t="shared" si="655"/>
        <v/>
      </c>
      <c r="AD138" s="164"/>
      <c r="AE138" s="171"/>
      <c r="AF138" s="171"/>
      <c r="AG138" s="171"/>
      <c r="AH138" s="172" t="str">
        <f t="shared" si="656"/>
        <v/>
      </c>
      <c r="AI138" s="188"/>
      <c r="AJ138" s="190"/>
      <c r="AK138" s="193" t="str">
        <f>IF(ISNUMBER(AC138)=FALSE,"",SUM(AL138:$AL$164))</f>
        <v/>
      </c>
      <c r="AL138" s="194" t="str">
        <f t="shared" si="657"/>
        <v/>
      </c>
      <c r="AM138" s="206" t="str">
        <f t="shared" si="478"/>
        <v/>
      </c>
      <c r="AN138" s="208" t="str">
        <f t="shared" si="479"/>
        <v/>
      </c>
      <c r="AO138" s="187">
        <f t="shared" si="517"/>
        <v>0</v>
      </c>
      <c r="AP138" s="189">
        <f t="shared" si="518"/>
        <v>0</v>
      </c>
      <c r="AQ138" s="192">
        <f t="shared" si="519"/>
        <v>0</v>
      </c>
      <c r="AR138" s="168"/>
      <c r="AS138" s="213">
        <f t="shared" si="658"/>
        <v>52</v>
      </c>
      <c r="AT138" s="180" t="s">
        <v>104</v>
      </c>
      <c r="AU138" s="180">
        <v>267</v>
      </c>
      <c r="AV138" s="181" t="s">
        <v>64</v>
      </c>
      <c r="AW138" s="173" t="str">
        <f t="shared" si="659"/>
        <v/>
      </c>
      <c r="AX138" s="188"/>
      <c r="AY138" s="190"/>
      <c r="AZ138" s="193">
        <f>IF(ISNUMBER(AS138)=FALSE,"",SUM(BA138:BA$164))</f>
        <v>0</v>
      </c>
      <c r="BA138" s="194"/>
      <c r="BB138" s="205"/>
      <c r="BC138" s="207"/>
      <c r="BD138" s="187">
        <f t="shared" si="523"/>
        <v>0</v>
      </c>
      <c r="BE138" s="189">
        <f t="shared" si="524"/>
        <v>0</v>
      </c>
      <c r="BF138" s="192">
        <f t="shared" si="525"/>
        <v>0</v>
      </c>
      <c r="BG138" s="168"/>
      <c r="BH138" s="212" t="str">
        <f t="shared" si="661"/>
        <v/>
      </c>
      <c r="BI138" s="184"/>
      <c r="BJ138" s="171"/>
      <c r="BK138" s="172" t="str">
        <f t="shared" si="662"/>
        <v/>
      </c>
      <c r="BL138" s="188"/>
      <c r="BM138" s="190"/>
      <c r="BN138" s="193" t="str">
        <f>IF(ISNUMBER(BH138)=FALSE,"",SUM(BO138:BO$164))</f>
        <v/>
      </c>
      <c r="BO138" s="194" t="str">
        <f t="shared" si="663"/>
        <v/>
      </c>
      <c r="BP138" s="206" t="str">
        <f t="shared" si="464"/>
        <v/>
      </c>
      <c r="BQ138" s="208" t="str">
        <f t="shared" si="465"/>
        <v/>
      </c>
      <c r="BR138" s="187">
        <f t="shared" si="529"/>
        <v>0</v>
      </c>
      <c r="BS138" s="189">
        <f t="shared" si="530"/>
        <v>0</v>
      </c>
      <c r="BT138" s="192">
        <f t="shared" si="531"/>
        <v>0</v>
      </c>
      <c r="BU138" s="168"/>
      <c r="BV138" s="213" t="str">
        <f t="shared" si="664"/>
        <v/>
      </c>
      <c r="BW138" s="180"/>
      <c r="BX138" s="181"/>
      <c r="BY138" s="173" t="str">
        <f t="shared" si="665"/>
        <v/>
      </c>
      <c r="BZ138" s="188"/>
      <c r="CA138" s="190"/>
      <c r="CB138" s="193" t="str">
        <f>IF(ISNUMBER(BV138)=FALSE,"",SUM(CC138:CC$164))</f>
        <v/>
      </c>
      <c r="CC138" s="194" t="str">
        <f t="shared" si="666"/>
        <v/>
      </c>
      <c r="CD138" s="205" t="str">
        <f t="shared" si="535"/>
        <v/>
      </c>
      <c r="CE138" s="207" t="str">
        <f t="shared" si="536"/>
        <v/>
      </c>
      <c r="CF138" s="187">
        <f t="shared" si="537"/>
        <v>0</v>
      </c>
      <c r="CG138" s="189">
        <f t="shared" si="538"/>
        <v>0</v>
      </c>
      <c r="CH138" s="192">
        <f t="shared" si="539"/>
        <v>0</v>
      </c>
      <c r="CI138" s="168"/>
      <c r="CJ138" s="214" t="str">
        <f t="shared" si="667"/>
        <v/>
      </c>
      <c r="CK138" s="184"/>
      <c r="CL138" s="171"/>
      <c r="CM138" s="172" t="str">
        <f t="shared" si="668"/>
        <v/>
      </c>
      <c r="CN138" s="188"/>
      <c r="CO138" s="190"/>
      <c r="CP138" s="193" t="str">
        <f>IF(ISNUMBER(CJ138)=FALSE,"",SUM(CQ138:CQ$164))</f>
        <v/>
      </c>
      <c r="CQ138" s="194" t="str">
        <f t="shared" si="669"/>
        <v/>
      </c>
      <c r="CR138" s="206" t="str">
        <f t="shared" si="543"/>
        <v/>
      </c>
      <c r="CS138" s="208" t="str">
        <f t="shared" si="544"/>
        <v/>
      </c>
      <c r="CT138" s="187">
        <f t="shared" si="545"/>
        <v>0</v>
      </c>
      <c r="CU138" s="189">
        <f t="shared" si="546"/>
        <v>0</v>
      </c>
      <c r="CV138" s="192">
        <f t="shared" si="547"/>
        <v>0</v>
      </c>
      <c r="CW138" s="168"/>
      <c r="CX138" s="159"/>
    </row>
    <row r="139" spans="1:102" s="167" customFormat="1" ht="15" customHeight="1">
      <c r="A139" s="169"/>
      <c r="B139" s="253"/>
      <c r="C139" s="222">
        <v>53</v>
      </c>
      <c r="D139" s="223">
        <f>IF(E139="","",C139)</f>
        <v>53</v>
      </c>
      <c r="E139" s="224" t="s">
        <v>127</v>
      </c>
      <c r="F139" s="222">
        <v>1975</v>
      </c>
      <c r="G139" s="222">
        <f>SUMIF($O$87:$O$165,E139,$V$87:$V$165)+SUMIF($AD$87:$AD$165,E139,$AL$87:$AL$165)+SUMIF($AT$87:$AT$165,E139,$BA$87:$BA$165)+SUMIF($BI$87:$BI$165,E139,$BO$87:$BO$165)+SUMIF($BW$87:$BW$165,E139,$CC$87:$CC$165)+SUMIF($CK$87:$CK$165,E139,$CQ$87:$CQ$165)</f>
        <v>1</v>
      </c>
      <c r="H139" s="222"/>
      <c r="I139" s="222">
        <f>SUMIF($O$87:$O$101,E139,$R$87:$R$101)+SUMIF($AD$87:$AD$101,E139,$AH$87:$AH$101)+SUMIF($AT$87:$AT$101,E139,$AW$87:$AW$101)+SUMIF($BI$87:$BI$101,E139,$BK$87:$BK$101)+SUMIF($BW$87:$BW$101,E139,$BY$87:$BY$101)+SUMIF($CK$87:$CK$101,E139,$CM$87:$CM$101)</f>
        <v>0</v>
      </c>
      <c r="J139" s="225">
        <f>SUMIF($O$87:$O$165,E139,$S$87:$S$165)+SUMIF($AD$87:$AD$165,E139,$AI$87:$AI$165)+SUMIF($AT$87:$AT$165,E139,$AX$87:$AX$165)+SUMIF($BI$87:$BI$165,E139,$BL$87:$BL$165)+SUMIF($BW$87:$BW$165,E139,$BZ$87:$BZ$165)+SUMIF($CK$87:$CK$165,E139,$CN$87:$CN$165)</f>
        <v>3</v>
      </c>
      <c r="K139" s="226">
        <f>SUMIF($O$87:$O$165,E139,$T$87:$T$165)+SUMIF($AD$87:$AD$165,E139,$AJ$87:$AJ$165)+SUMIF($AT$87:$AT$165,E139,$AY$87:$AY$165)+SUMIF($BI$87:$BI$165,E139,$BM$87:$BM$165)+SUMIF($BW$87:$BW$165,E139,$CA$87:$CA$165)+SUMIF($CK$87:$CK$165,E139,$CO$87:$CO$165)</f>
        <v>0</v>
      </c>
      <c r="L139" s="227">
        <f>SUMIF($O$87:$O$165,E139,$U$87:$U$165)+SUMIF($AD$87:$AD$165,E139,$AK$87:$AK$165)+SUMIF($AT$87:$AT$165,E139,$AZ$87:$AZ$165)+SUMIF($BI$87:$BI$165,E139,$BN$87:$BN$165)+SUMIF($BW$87:$BW$165,E139,$CB$87:$CB$165)+SUMIF($CK$87:$CK$165,E139,$CP$87:$CP$165)</f>
        <v>0</v>
      </c>
      <c r="M139" s="177"/>
      <c r="N139" s="210" t="str">
        <f t="shared" si="652"/>
        <v/>
      </c>
      <c r="O139" s="180"/>
      <c r="P139" s="231"/>
      <c r="Q139" s="181"/>
      <c r="R139" s="173" t="str">
        <f t="shared" si="653"/>
        <v/>
      </c>
      <c r="S139" s="188"/>
      <c r="T139" s="190"/>
      <c r="U139" s="193" t="str">
        <f>IF(ISNUMBER(N139)=FALSE,"",SUM(V$132:$V171))</f>
        <v/>
      </c>
      <c r="V139" s="194" t="str">
        <f t="shared" si="654"/>
        <v/>
      </c>
      <c r="W139" s="205" t="str">
        <f t="shared" si="670"/>
        <v/>
      </c>
      <c r="X139" s="207" t="str">
        <f t="shared" si="671"/>
        <v/>
      </c>
      <c r="Y139" s="187">
        <f t="shared" si="511"/>
        <v>0</v>
      </c>
      <c r="Z139" s="189">
        <f t="shared" si="512"/>
        <v>0</v>
      </c>
      <c r="AA139" s="192">
        <f t="shared" si="513"/>
        <v>0</v>
      </c>
      <c r="AB139" s="168"/>
      <c r="AC139" s="212" t="str">
        <f t="shared" si="655"/>
        <v/>
      </c>
      <c r="AD139" s="164"/>
      <c r="AE139" s="171"/>
      <c r="AF139" s="171"/>
      <c r="AG139" s="171"/>
      <c r="AH139" s="172" t="str">
        <f t="shared" si="656"/>
        <v/>
      </c>
      <c r="AI139" s="188"/>
      <c r="AJ139" s="190"/>
      <c r="AK139" s="193" t="str">
        <f>IF(ISNUMBER(AC139)=FALSE,"",SUM(AL139:$AL$164))</f>
        <v/>
      </c>
      <c r="AL139" s="194" t="str">
        <f t="shared" si="657"/>
        <v/>
      </c>
      <c r="AM139" s="206" t="str">
        <f t="shared" si="478"/>
        <v/>
      </c>
      <c r="AN139" s="208" t="str">
        <f t="shared" si="479"/>
        <v/>
      </c>
      <c r="AO139" s="187">
        <f t="shared" si="517"/>
        <v>0</v>
      </c>
      <c r="AP139" s="189">
        <f t="shared" si="518"/>
        <v>0</v>
      </c>
      <c r="AQ139" s="192">
        <f t="shared" si="519"/>
        <v>0</v>
      </c>
      <c r="AR139" s="168"/>
      <c r="AS139" s="213">
        <f t="shared" si="658"/>
        <v>53</v>
      </c>
      <c r="AT139" s="180" t="s">
        <v>105</v>
      </c>
      <c r="AU139" s="180">
        <v>246</v>
      </c>
      <c r="AV139" s="181" t="s">
        <v>64</v>
      </c>
      <c r="AW139" s="173" t="str">
        <f t="shared" si="659"/>
        <v/>
      </c>
      <c r="AX139" s="188"/>
      <c r="AY139" s="190"/>
      <c r="AZ139" s="193">
        <f>IF(ISNUMBER(AS139)=FALSE,"",SUM(BA139:BA$164))</f>
        <v>0</v>
      </c>
      <c r="BA139" s="194"/>
      <c r="BB139" s="205"/>
      <c r="BC139" s="207"/>
      <c r="BD139" s="187">
        <f t="shared" si="523"/>
        <v>0</v>
      </c>
      <c r="BE139" s="189">
        <f t="shared" si="524"/>
        <v>0</v>
      </c>
      <c r="BF139" s="192">
        <f t="shared" si="525"/>
        <v>0</v>
      </c>
      <c r="BG139" s="168"/>
      <c r="BH139" s="212" t="str">
        <f t="shared" si="661"/>
        <v/>
      </c>
      <c r="BI139" s="184"/>
      <c r="BJ139" s="171"/>
      <c r="BK139" s="172" t="str">
        <f t="shared" si="662"/>
        <v/>
      </c>
      <c r="BL139" s="188"/>
      <c r="BM139" s="190"/>
      <c r="BN139" s="193" t="str">
        <f>IF(ISNUMBER(BH139)=FALSE,"",SUM(BO139:BO$164))</f>
        <v/>
      </c>
      <c r="BO139" s="194" t="str">
        <f t="shared" si="663"/>
        <v/>
      </c>
      <c r="BP139" s="206" t="str">
        <f t="shared" si="464"/>
        <v/>
      </c>
      <c r="BQ139" s="208" t="str">
        <f t="shared" si="465"/>
        <v/>
      </c>
      <c r="BR139" s="187">
        <f t="shared" si="529"/>
        <v>0</v>
      </c>
      <c r="BS139" s="189">
        <f t="shared" si="530"/>
        <v>0</v>
      </c>
      <c r="BT139" s="192">
        <f t="shared" si="531"/>
        <v>0</v>
      </c>
      <c r="BU139" s="168"/>
      <c r="BV139" s="213" t="str">
        <f t="shared" si="664"/>
        <v/>
      </c>
      <c r="BW139" s="180"/>
      <c r="BX139" s="181"/>
      <c r="BY139" s="173" t="str">
        <f t="shared" si="665"/>
        <v/>
      </c>
      <c r="BZ139" s="188"/>
      <c r="CA139" s="190"/>
      <c r="CB139" s="193" t="str">
        <f>IF(ISNUMBER(BV139)=FALSE,"",SUM(CC139:CC$164))</f>
        <v/>
      </c>
      <c r="CC139" s="194" t="str">
        <f t="shared" si="666"/>
        <v/>
      </c>
      <c r="CD139" s="205" t="str">
        <f t="shared" si="535"/>
        <v/>
      </c>
      <c r="CE139" s="207" t="str">
        <f t="shared" si="536"/>
        <v/>
      </c>
      <c r="CF139" s="187">
        <f t="shared" si="537"/>
        <v>0</v>
      </c>
      <c r="CG139" s="189">
        <f t="shared" si="538"/>
        <v>0</v>
      </c>
      <c r="CH139" s="192">
        <f t="shared" si="539"/>
        <v>0</v>
      </c>
      <c r="CI139" s="168"/>
      <c r="CJ139" s="214" t="str">
        <f t="shared" si="667"/>
        <v/>
      </c>
      <c r="CK139" s="184"/>
      <c r="CL139" s="171"/>
      <c r="CM139" s="172" t="str">
        <f t="shared" si="668"/>
        <v/>
      </c>
      <c r="CN139" s="188"/>
      <c r="CO139" s="190"/>
      <c r="CP139" s="193" t="str">
        <f>IF(ISNUMBER(CJ139)=FALSE,"",SUM(CQ139:CQ$164))</f>
        <v/>
      </c>
      <c r="CQ139" s="194" t="str">
        <f t="shared" si="669"/>
        <v/>
      </c>
      <c r="CR139" s="206" t="str">
        <f t="shared" si="543"/>
        <v/>
      </c>
      <c r="CS139" s="208" t="str">
        <f t="shared" si="544"/>
        <v/>
      </c>
      <c r="CT139" s="187">
        <f t="shared" si="545"/>
        <v>0</v>
      </c>
      <c r="CU139" s="189">
        <f t="shared" si="546"/>
        <v>0</v>
      </c>
      <c r="CV139" s="192">
        <f t="shared" si="547"/>
        <v>0</v>
      </c>
      <c r="CW139" s="168"/>
      <c r="CX139" s="159"/>
    </row>
    <row r="140" spans="1:102" s="167" customFormat="1" ht="15" customHeight="1">
      <c r="A140" s="169"/>
      <c r="B140" s="253"/>
      <c r="C140" s="222">
        <v>54</v>
      </c>
      <c r="D140" s="223">
        <f>IF(E140="","",C140)</f>
        <v>54</v>
      </c>
      <c r="E140" s="224" t="s">
        <v>90</v>
      </c>
      <c r="F140" s="222">
        <v>1972</v>
      </c>
      <c r="G140" s="222">
        <f>SUMIF($O$87:$O$165,E140,$V$87:$V$165)+SUMIF($AD$87:$AD$165,E140,$AL$87:$AL$165)+SUMIF($AT$87:$AT$165,E140,$BA$87:$BA$165)+SUMIF($BI$87:$BI$165,E140,$BO$87:$BO$165)+SUMIF($BW$87:$BW$165,E140,$CC$87:$CC$165)+SUMIF($CK$87:$CK$165,E140,$CQ$87:$CQ$165)</f>
        <v>1</v>
      </c>
      <c r="H140" s="222"/>
      <c r="I140" s="222">
        <f>SUMIF($O$87:$O$101,E140,$R$87:$R$101)+SUMIF($AD$87:$AD$101,E140,$AH$87:$AH$101)+SUMIF($AT$87:$AT$101,E140,$AW$87:$AW$101)+SUMIF($BI$87:$BI$101,E140,$BK$87:$BK$101)+SUMIF($BW$87:$BW$101,E140,$BY$87:$BY$101)+SUMIF($CK$87:$CK$101,E140,$CM$87:$CM$101)</f>
        <v>0</v>
      </c>
      <c r="J140" s="225">
        <f>SUMIF($O$87:$O$165,E140,$S$87:$S$165)+SUMIF($AD$87:$AD$165,E140,$AI$87:$AI$165)+SUMIF($AT$87:$AT$165,E140,$AX$87:$AX$165)+SUMIF($BI$87:$BI$165,E140,$BL$87:$BL$165)+SUMIF($BW$87:$BW$165,E140,$BZ$87:$BZ$165)+SUMIF($CK$87:$CK$165,E140,$CN$87:$CN$165)</f>
        <v>2.5</v>
      </c>
      <c r="K140" s="226">
        <f>SUMIF($O$87:$O$165,E140,$T$87:$T$165)+SUMIF($AD$87:$AD$165,E140,$AJ$87:$AJ$165)+SUMIF($AT$87:$AT$165,E140,$AY$87:$AY$165)+SUMIF($BI$87:$BI$165,E140,$BM$87:$BM$165)+SUMIF($BW$87:$BW$165,E140,$CA$87:$CA$165)+SUMIF($CK$87:$CK$165,E140,$CO$87:$CO$165)</f>
        <v>0</v>
      </c>
      <c r="L140" s="227">
        <f>SUMIF($O$87:$O$165,E140,$U$87:$U$165)+SUMIF($AD$87:$AD$165,E140,$AK$87:$AK$165)+SUMIF($AT$87:$AT$165,E140,$AZ$87:$AZ$165)+SUMIF($BI$87:$BI$165,E140,$BN$87:$BN$165)+SUMIF($BW$87:$BW$165,E140,$CB$87:$CB$165)+SUMIF($CK$87:$CK$165,E140,$CP$87:$CP$165)</f>
        <v>0</v>
      </c>
      <c r="M140" s="177"/>
      <c r="N140" s="210" t="str">
        <f t="shared" si="652"/>
        <v/>
      </c>
      <c r="O140" s="180"/>
      <c r="P140" s="231"/>
      <c r="Q140" s="181"/>
      <c r="R140" s="173" t="str">
        <f t="shared" si="653"/>
        <v/>
      </c>
      <c r="S140" s="188"/>
      <c r="T140" s="190"/>
      <c r="U140" s="193" t="str">
        <f>IF(ISNUMBER(N140)=FALSE,"",SUM(V$132:$V172))</f>
        <v/>
      </c>
      <c r="V140" s="194" t="str">
        <f t="shared" si="654"/>
        <v/>
      </c>
      <c r="W140" s="205" t="str">
        <f t="shared" si="670"/>
        <v/>
      </c>
      <c r="X140" s="207" t="str">
        <f t="shared" si="671"/>
        <v/>
      </c>
      <c r="Y140" s="187">
        <f t="shared" si="511"/>
        <v>0</v>
      </c>
      <c r="Z140" s="189">
        <f t="shared" si="512"/>
        <v>0</v>
      </c>
      <c r="AA140" s="192">
        <f t="shared" si="513"/>
        <v>0</v>
      </c>
      <c r="AB140" s="168"/>
      <c r="AC140" s="212" t="str">
        <f t="shared" si="655"/>
        <v/>
      </c>
      <c r="AD140" s="164"/>
      <c r="AE140" s="171"/>
      <c r="AF140" s="171"/>
      <c r="AG140" s="171"/>
      <c r="AH140" s="172" t="str">
        <f t="shared" si="656"/>
        <v/>
      </c>
      <c r="AI140" s="188"/>
      <c r="AJ140" s="190"/>
      <c r="AK140" s="193" t="str">
        <f>IF(ISNUMBER(AC140)=FALSE,"",SUM(AL140:$AL$164))</f>
        <v/>
      </c>
      <c r="AL140" s="194" t="str">
        <f t="shared" si="657"/>
        <v/>
      </c>
      <c r="AM140" s="206" t="str">
        <f t="shared" si="478"/>
        <v/>
      </c>
      <c r="AN140" s="208" t="str">
        <f t="shared" si="479"/>
        <v/>
      </c>
      <c r="AO140" s="187">
        <f t="shared" si="517"/>
        <v>0</v>
      </c>
      <c r="AP140" s="189">
        <f t="shared" si="518"/>
        <v>0</v>
      </c>
      <c r="AQ140" s="192">
        <f t="shared" si="519"/>
        <v>0</v>
      </c>
      <c r="AR140" s="168"/>
      <c r="AS140" s="213">
        <f t="shared" si="658"/>
        <v>54</v>
      </c>
      <c r="AT140" s="180" t="s">
        <v>106</v>
      </c>
      <c r="AU140" s="180">
        <v>243</v>
      </c>
      <c r="AV140" s="181" t="s">
        <v>64</v>
      </c>
      <c r="AW140" s="173" t="str">
        <f t="shared" si="659"/>
        <v/>
      </c>
      <c r="AX140" s="188"/>
      <c r="AY140" s="190"/>
      <c r="AZ140" s="193">
        <f>IF(ISNUMBER(AS140)=FALSE,"",SUM(BA140:BA$164))</f>
        <v>0</v>
      </c>
      <c r="BA140" s="194"/>
      <c r="BB140" s="205"/>
      <c r="BC140" s="207"/>
      <c r="BD140" s="187">
        <f t="shared" si="523"/>
        <v>0</v>
      </c>
      <c r="BE140" s="189">
        <f t="shared" si="524"/>
        <v>0</v>
      </c>
      <c r="BF140" s="192">
        <f t="shared" si="525"/>
        <v>0</v>
      </c>
      <c r="BG140" s="168"/>
      <c r="BH140" s="212" t="str">
        <f t="shared" si="661"/>
        <v/>
      </c>
      <c r="BI140" s="184"/>
      <c r="BJ140" s="171"/>
      <c r="BK140" s="172" t="str">
        <f t="shared" si="662"/>
        <v/>
      </c>
      <c r="BL140" s="188"/>
      <c r="BM140" s="190"/>
      <c r="BN140" s="193" t="str">
        <f>IF(ISNUMBER(BH140)=FALSE,"",SUM(BO140:BO$164))</f>
        <v/>
      </c>
      <c r="BO140" s="194" t="str">
        <f t="shared" si="663"/>
        <v/>
      </c>
      <c r="BP140" s="206" t="str">
        <f t="shared" si="464"/>
        <v/>
      </c>
      <c r="BQ140" s="208" t="str">
        <f t="shared" si="465"/>
        <v/>
      </c>
      <c r="BR140" s="187">
        <f t="shared" si="529"/>
        <v>0</v>
      </c>
      <c r="BS140" s="189">
        <f t="shared" si="530"/>
        <v>0</v>
      </c>
      <c r="BT140" s="192">
        <f t="shared" si="531"/>
        <v>0</v>
      </c>
      <c r="BU140" s="168"/>
      <c r="BV140" s="213" t="str">
        <f t="shared" si="664"/>
        <v/>
      </c>
      <c r="BW140" s="180"/>
      <c r="BX140" s="181"/>
      <c r="BY140" s="173" t="str">
        <f t="shared" si="665"/>
        <v/>
      </c>
      <c r="BZ140" s="188"/>
      <c r="CA140" s="190"/>
      <c r="CB140" s="193" t="str">
        <f>IF(ISNUMBER(BV140)=FALSE,"",SUM(CC140:CC$164))</f>
        <v/>
      </c>
      <c r="CC140" s="194" t="str">
        <f t="shared" si="666"/>
        <v/>
      </c>
      <c r="CD140" s="205" t="str">
        <f t="shared" si="535"/>
        <v/>
      </c>
      <c r="CE140" s="207" t="str">
        <f t="shared" si="536"/>
        <v/>
      </c>
      <c r="CF140" s="187">
        <f t="shared" si="537"/>
        <v>0</v>
      </c>
      <c r="CG140" s="189">
        <f t="shared" si="538"/>
        <v>0</v>
      </c>
      <c r="CH140" s="192">
        <f t="shared" si="539"/>
        <v>0</v>
      </c>
      <c r="CI140" s="168"/>
      <c r="CJ140" s="214" t="str">
        <f t="shared" si="667"/>
        <v/>
      </c>
      <c r="CK140" s="184"/>
      <c r="CL140" s="171"/>
      <c r="CM140" s="172" t="str">
        <f t="shared" si="668"/>
        <v/>
      </c>
      <c r="CN140" s="188"/>
      <c r="CO140" s="190"/>
      <c r="CP140" s="193" t="str">
        <f>IF(ISNUMBER(CJ140)=FALSE,"",SUM(CQ140:CQ$164))</f>
        <v/>
      </c>
      <c r="CQ140" s="194" t="str">
        <f t="shared" si="669"/>
        <v/>
      </c>
      <c r="CR140" s="206" t="str">
        <f t="shared" si="543"/>
        <v/>
      </c>
      <c r="CS140" s="208" t="str">
        <f t="shared" si="544"/>
        <v/>
      </c>
      <c r="CT140" s="187">
        <f t="shared" si="545"/>
        <v>0</v>
      </c>
      <c r="CU140" s="189">
        <f t="shared" si="546"/>
        <v>0</v>
      </c>
      <c r="CV140" s="192">
        <f t="shared" si="547"/>
        <v>0</v>
      </c>
      <c r="CW140" s="168"/>
      <c r="CX140" s="159"/>
    </row>
    <row r="141" spans="1:102" s="167" customFormat="1" ht="15" customHeight="1">
      <c r="A141" s="169"/>
      <c r="B141" s="253"/>
      <c r="C141" s="222">
        <v>55</v>
      </c>
      <c r="D141" s="223">
        <f>IF(E141="","",C141)</f>
        <v>55</v>
      </c>
      <c r="E141" s="224" t="s">
        <v>89</v>
      </c>
      <c r="F141" s="222">
        <v>1980</v>
      </c>
      <c r="G141" s="222">
        <f>SUMIF($O$87:$O$165,E141,$V$87:$V$165)+SUMIF($AD$87:$AD$165,E141,$AL$87:$AL$165)+SUMIF($AT$87:$AT$165,E141,$BA$87:$BA$165)+SUMIF($BI$87:$BI$165,E141,$BO$87:$BO$165)+SUMIF($BW$87:$BW$165,E141,$CC$87:$CC$165)+SUMIF($CK$87:$CK$165,E141,$CQ$87:$CQ$165)</f>
        <v>1</v>
      </c>
      <c r="H141" s="222"/>
      <c r="I141" s="222">
        <f>SUMIF($O$87:$O$101,E141,$R$87:$R$101)+SUMIF($AD$87:$AD$101,E141,$AH$87:$AH$101)+SUMIF($AT$87:$AT$101,E141,$AW$87:$AW$101)+SUMIF($BI$87:$BI$101,E141,$BK$87:$BK$101)+SUMIF($BW$87:$BW$101,E141,$BY$87:$BY$101)+SUMIF($CK$87:$CK$101,E141,$CM$87:$CM$101)</f>
        <v>0</v>
      </c>
      <c r="J141" s="225">
        <f>SUMIF($O$87:$O$165,E141,$S$87:$S$165)+SUMIF($AD$87:$AD$165,E141,$AI$87:$AI$165)+SUMIF($AT$87:$AT$165,E141,$AX$87:$AX$165)+SUMIF($BI$87:$BI$165,E141,$BL$87:$BL$165)+SUMIF($BW$87:$BW$165,E141,$BZ$87:$BZ$165)+SUMIF($CK$87:$CK$165,E141,$CN$87:$CN$165)</f>
        <v>2.5</v>
      </c>
      <c r="K141" s="226">
        <f>SUMIF($O$87:$O$165,E141,$T$87:$T$165)+SUMIF($AD$87:$AD$165,E141,$AJ$87:$AJ$165)+SUMIF($AT$87:$AT$165,E141,$AY$87:$AY$165)+SUMIF($BI$87:$BI$165,E141,$BM$87:$BM$165)+SUMIF($BW$87:$BW$165,E141,$CA$87:$CA$165)+SUMIF($CK$87:$CK$165,E141,$CO$87:$CO$165)</f>
        <v>0</v>
      </c>
      <c r="L141" s="227">
        <f>SUMIF($O$87:$O$165,E141,$U$87:$U$165)+SUMIF($AD$87:$AD$165,E141,$AK$87:$AK$165)+SUMIF($AT$87:$AT$165,E141,$AZ$87:$AZ$165)+SUMIF($BI$87:$BI$165,E141,$BN$87:$BN$165)+SUMIF($BW$87:$BW$165,E141,$CB$87:$CB$165)+SUMIF($CK$87:$CK$165,E141,$CP$87:$CP$165)</f>
        <v>0</v>
      </c>
      <c r="M141" s="177"/>
      <c r="N141" s="210" t="str">
        <f t="shared" si="652"/>
        <v/>
      </c>
      <c r="O141" s="180"/>
      <c r="P141" s="231"/>
      <c r="Q141" s="181"/>
      <c r="R141" s="173" t="str">
        <f t="shared" si="653"/>
        <v/>
      </c>
      <c r="S141" s="188"/>
      <c r="T141" s="190"/>
      <c r="U141" s="193" t="str">
        <f>IF(ISNUMBER(N141)=FALSE,"",SUM(V$132:$V173))</f>
        <v/>
      </c>
      <c r="V141" s="194" t="str">
        <f t="shared" si="654"/>
        <v/>
      </c>
      <c r="W141" s="205" t="str">
        <f t="shared" si="670"/>
        <v/>
      </c>
      <c r="X141" s="207" t="str">
        <f t="shared" si="671"/>
        <v/>
      </c>
      <c r="Y141" s="187">
        <f t="shared" si="511"/>
        <v>0</v>
      </c>
      <c r="Z141" s="189">
        <f t="shared" si="512"/>
        <v>0</v>
      </c>
      <c r="AA141" s="192">
        <f t="shared" si="513"/>
        <v>0</v>
      </c>
      <c r="AB141" s="168"/>
      <c r="AC141" s="212" t="str">
        <f t="shared" si="655"/>
        <v/>
      </c>
      <c r="AD141" s="164"/>
      <c r="AE141" s="171"/>
      <c r="AF141" s="171"/>
      <c r="AG141" s="171"/>
      <c r="AH141" s="172" t="str">
        <f t="shared" si="656"/>
        <v/>
      </c>
      <c r="AI141" s="188"/>
      <c r="AJ141" s="190"/>
      <c r="AK141" s="193" t="str">
        <f>IF(ISNUMBER(AC141)=FALSE,"",SUM(AL141:$AL$164))</f>
        <v/>
      </c>
      <c r="AL141" s="194" t="str">
        <f t="shared" si="657"/>
        <v/>
      </c>
      <c r="AM141" s="206" t="str">
        <f t="shared" si="478"/>
        <v/>
      </c>
      <c r="AN141" s="208" t="str">
        <f t="shared" si="479"/>
        <v/>
      </c>
      <c r="AO141" s="187">
        <f t="shared" si="517"/>
        <v>0</v>
      </c>
      <c r="AP141" s="189">
        <f t="shared" si="518"/>
        <v>0</v>
      </c>
      <c r="AQ141" s="192">
        <f t="shared" si="519"/>
        <v>0</v>
      </c>
      <c r="AR141" s="168"/>
      <c r="AS141" s="213">
        <f t="shared" si="658"/>
        <v>55</v>
      </c>
      <c r="AT141" s="180" t="s">
        <v>107</v>
      </c>
      <c r="AU141" s="180">
        <v>193</v>
      </c>
      <c r="AV141" s="181" t="s">
        <v>64</v>
      </c>
      <c r="AW141" s="173" t="str">
        <f t="shared" si="659"/>
        <v/>
      </c>
      <c r="AX141" s="188"/>
      <c r="AY141" s="190"/>
      <c r="AZ141" s="193">
        <f>IF(ISNUMBER(AS141)=FALSE,"",SUM(BA141:BA$164))</f>
        <v>0</v>
      </c>
      <c r="BA141" s="194"/>
      <c r="BB141" s="205"/>
      <c r="BC141" s="207"/>
      <c r="BD141" s="187">
        <f t="shared" si="523"/>
        <v>0</v>
      </c>
      <c r="BE141" s="189">
        <f t="shared" si="524"/>
        <v>0</v>
      </c>
      <c r="BF141" s="192">
        <f t="shared" si="525"/>
        <v>0</v>
      </c>
      <c r="BG141" s="168"/>
      <c r="BH141" s="212" t="str">
        <f t="shared" si="661"/>
        <v/>
      </c>
      <c r="BI141" s="184"/>
      <c r="BJ141" s="171"/>
      <c r="BK141" s="172" t="str">
        <f t="shared" si="662"/>
        <v/>
      </c>
      <c r="BL141" s="188"/>
      <c r="BM141" s="190"/>
      <c r="BN141" s="193" t="str">
        <f>IF(ISNUMBER(BH141)=FALSE,"",SUM(BO141:BO$164))</f>
        <v/>
      </c>
      <c r="BO141" s="194" t="str">
        <f t="shared" si="663"/>
        <v/>
      </c>
      <c r="BP141" s="206" t="str">
        <f t="shared" si="464"/>
        <v/>
      </c>
      <c r="BQ141" s="208" t="str">
        <f t="shared" si="465"/>
        <v/>
      </c>
      <c r="BR141" s="187">
        <f t="shared" si="529"/>
        <v>0</v>
      </c>
      <c r="BS141" s="189">
        <f t="shared" si="530"/>
        <v>0</v>
      </c>
      <c r="BT141" s="192">
        <f t="shared" si="531"/>
        <v>0</v>
      </c>
      <c r="BU141" s="168"/>
      <c r="BV141" s="213" t="str">
        <f t="shared" si="664"/>
        <v/>
      </c>
      <c r="BW141" s="180"/>
      <c r="BX141" s="181"/>
      <c r="BY141" s="173" t="str">
        <f t="shared" si="665"/>
        <v/>
      </c>
      <c r="BZ141" s="188"/>
      <c r="CA141" s="190"/>
      <c r="CB141" s="193" t="str">
        <f>IF(ISNUMBER(BV141)=FALSE,"",SUM(CC141:CC$164))</f>
        <v/>
      </c>
      <c r="CC141" s="194" t="str">
        <f t="shared" si="666"/>
        <v/>
      </c>
      <c r="CD141" s="205" t="str">
        <f t="shared" si="535"/>
        <v/>
      </c>
      <c r="CE141" s="207" t="str">
        <f t="shared" si="536"/>
        <v/>
      </c>
      <c r="CF141" s="187">
        <f t="shared" si="537"/>
        <v>0</v>
      </c>
      <c r="CG141" s="189">
        <f t="shared" si="538"/>
        <v>0</v>
      </c>
      <c r="CH141" s="192">
        <f t="shared" si="539"/>
        <v>0</v>
      </c>
      <c r="CI141" s="168"/>
      <c r="CJ141" s="214" t="str">
        <f t="shared" si="667"/>
        <v/>
      </c>
      <c r="CK141" s="184"/>
      <c r="CL141" s="171"/>
      <c r="CM141" s="172" t="str">
        <f t="shared" si="668"/>
        <v/>
      </c>
      <c r="CN141" s="188"/>
      <c r="CO141" s="190"/>
      <c r="CP141" s="193" t="str">
        <f>IF(ISNUMBER(CJ141)=FALSE,"",SUM(CQ141:CQ$164))</f>
        <v/>
      </c>
      <c r="CQ141" s="194" t="str">
        <f t="shared" si="669"/>
        <v/>
      </c>
      <c r="CR141" s="206" t="str">
        <f t="shared" si="543"/>
        <v/>
      </c>
      <c r="CS141" s="208" t="str">
        <f t="shared" si="544"/>
        <v/>
      </c>
      <c r="CT141" s="187">
        <f t="shared" si="545"/>
        <v>0</v>
      </c>
      <c r="CU141" s="189">
        <f t="shared" si="546"/>
        <v>0</v>
      </c>
      <c r="CV141" s="192">
        <f t="shared" si="547"/>
        <v>0</v>
      </c>
      <c r="CW141" s="168"/>
      <c r="CX141" s="159"/>
    </row>
    <row r="142" spans="1:102" s="167" customFormat="1" ht="15" customHeight="1">
      <c r="A142" s="169"/>
      <c r="B142" s="253"/>
      <c r="C142" s="222">
        <v>56</v>
      </c>
      <c r="D142" s="223">
        <f>IF(E142="","",C142)</f>
        <v>56</v>
      </c>
      <c r="E142" s="224" t="s">
        <v>44</v>
      </c>
      <c r="F142" s="222">
        <v>1986</v>
      </c>
      <c r="G142" s="222">
        <f>SUMIF($O$87:$O$165,E142,$V$87:$V$165)+SUMIF($AD$87:$AD$165,E142,$AL$87:$AL$165)+SUMIF($AT$87:$AT$165,E142,$BA$87:$BA$165)+SUMIF($BI$87:$BI$165,E142,$BO$87:$BO$165)+SUMIF($BW$87:$BW$165,E142,$CC$87:$CC$165)+SUMIF($CK$87:$CK$165,E142,$CQ$87:$CQ$165)</f>
        <v>2</v>
      </c>
      <c r="H142" s="222"/>
      <c r="I142" s="222">
        <f>SUMIF($O$87:$O$101,E142,$R$87:$R$101)+SUMIF($AD$87:$AD$101,E142,$AH$87:$AH$101)+SUMIF($AT$87:$AT$101,E142,$AW$87:$AW$101)+SUMIF($BI$87:$BI$101,E142,$BK$87:$BK$101)+SUMIF($BW$87:$BW$101,E142,$BY$87:$BY$101)+SUMIF($CK$87:$CK$101,E142,$CM$87:$CM$101)</f>
        <v>0</v>
      </c>
      <c r="J142" s="225">
        <f>SUMIF($O$87:$O$165,E142,$S$87:$S$165)+SUMIF($AD$87:$AD$165,E142,$AI$87:$AI$165)+SUMIF($AT$87:$AT$165,E142,$AX$87:$AX$165)+SUMIF($BI$87:$BI$165,E142,$BL$87:$BL$165)+SUMIF($BW$87:$BW$165,E142,$BZ$87:$BZ$165)+SUMIF($CK$87:$CK$165,E142,$CN$87:$CN$165)</f>
        <v>2</v>
      </c>
      <c r="K142" s="226">
        <f>SUMIF($O$87:$O$165,E142,$T$87:$T$165)+SUMIF($AD$87:$AD$165,E142,$AJ$87:$AJ$165)+SUMIF($AT$87:$AT$165,E142,$AY$87:$AY$165)+SUMIF($BI$87:$BI$165,E142,$BM$87:$BM$165)+SUMIF($BW$87:$BW$165,E142,$CA$87:$CA$165)+SUMIF($CK$87:$CK$165,E142,$CO$87:$CO$165)</f>
        <v>0</v>
      </c>
      <c r="L142" s="227">
        <f>SUMIF($O$87:$O$165,E142,$U$87:$U$165)+SUMIF($AD$87:$AD$165,E142,$AK$87:$AK$165)+SUMIF($AT$87:$AT$165,E142,$AZ$87:$AZ$165)+SUMIF($BI$87:$BI$165,E142,$BN$87:$BN$165)+SUMIF($BW$87:$BW$165,E142,$CB$87:$CB$165)+SUMIF($CK$87:$CK$165,E142,$CP$87:$CP$165)</f>
        <v>0</v>
      </c>
      <c r="M142" s="177"/>
      <c r="N142" s="210" t="str">
        <f t="shared" si="652"/>
        <v/>
      </c>
      <c r="O142" s="180"/>
      <c r="P142" s="231"/>
      <c r="Q142" s="181"/>
      <c r="R142" s="173" t="str">
        <f t="shared" si="653"/>
        <v/>
      </c>
      <c r="S142" s="188"/>
      <c r="T142" s="190"/>
      <c r="U142" s="193" t="str">
        <f>IF(ISNUMBER(N142)=FALSE,"",SUM(V$132:$V174))</f>
        <v/>
      </c>
      <c r="V142" s="194" t="str">
        <f t="shared" si="654"/>
        <v/>
      </c>
      <c r="W142" s="205" t="str">
        <f t="shared" si="670"/>
        <v/>
      </c>
      <c r="X142" s="207" t="str">
        <f t="shared" si="671"/>
        <v/>
      </c>
      <c r="Y142" s="187">
        <f t="shared" si="511"/>
        <v>0</v>
      </c>
      <c r="Z142" s="189">
        <f t="shared" si="512"/>
        <v>0</v>
      </c>
      <c r="AA142" s="192">
        <f t="shared" si="513"/>
        <v>0</v>
      </c>
      <c r="AB142" s="168"/>
      <c r="AC142" s="212" t="str">
        <f t="shared" si="655"/>
        <v/>
      </c>
      <c r="AD142" s="164"/>
      <c r="AE142" s="171"/>
      <c r="AF142" s="171"/>
      <c r="AG142" s="171"/>
      <c r="AH142" s="172" t="str">
        <f t="shared" si="656"/>
        <v/>
      </c>
      <c r="AI142" s="188"/>
      <c r="AJ142" s="190"/>
      <c r="AK142" s="193" t="str">
        <f>IF(ISNUMBER(AC142)=FALSE,"",SUM(AL142:$AL$164))</f>
        <v/>
      </c>
      <c r="AL142" s="194" t="str">
        <f t="shared" si="657"/>
        <v/>
      </c>
      <c r="AM142" s="206" t="str">
        <f t="shared" si="478"/>
        <v/>
      </c>
      <c r="AN142" s="208" t="str">
        <f t="shared" si="479"/>
        <v/>
      </c>
      <c r="AO142" s="187">
        <f t="shared" si="517"/>
        <v>0</v>
      </c>
      <c r="AP142" s="189">
        <f t="shared" si="518"/>
        <v>0</v>
      </c>
      <c r="AQ142" s="192">
        <f t="shared" si="519"/>
        <v>0</v>
      </c>
      <c r="AR142" s="168"/>
      <c r="AS142" s="213">
        <f t="shared" si="658"/>
        <v>56</v>
      </c>
      <c r="AT142" s="180" t="s">
        <v>108</v>
      </c>
      <c r="AU142" s="180">
        <v>173</v>
      </c>
      <c r="AV142" s="181" t="s">
        <v>64</v>
      </c>
      <c r="AW142" s="173" t="str">
        <f t="shared" si="659"/>
        <v/>
      </c>
      <c r="AX142" s="188"/>
      <c r="AY142" s="190"/>
      <c r="AZ142" s="193">
        <f>IF(ISNUMBER(AS142)=FALSE,"",SUM(BA142:BA$164))</f>
        <v>0</v>
      </c>
      <c r="BA142" s="194"/>
      <c r="BB142" s="205"/>
      <c r="BC142" s="207"/>
      <c r="BD142" s="187">
        <f t="shared" si="523"/>
        <v>0</v>
      </c>
      <c r="BE142" s="189">
        <f t="shared" si="524"/>
        <v>0</v>
      </c>
      <c r="BF142" s="192">
        <f t="shared" si="525"/>
        <v>0</v>
      </c>
      <c r="BG142" s="168"/>
      <c r="BH142" s="212" t="str">
        <f t="shared" si="661"/>
        <v/>
      </c>
      <c r="BI142" s="184"/>
      <c r="BJ142" s="171"/>
      <c r="BK142" s="172" t="str">
        <f t="shared" si="662"/>
        <v/>
      </c>
      <c r="BL142" s="188"/>
      <c r="BM142" s="190"/>
      <c r="BN142" s="193" t="str">
        <f>IF(ISNUMBER(BH142)=FALSE,"",SUM(BO142:BO$164))</f>
        <v/>
      </c>
      <c r="BO142" s="194" t="str">
        <f t="shared" si="663"/>
        <v/>
      </c>
      <c r="BP142" s="206" t="str">
        <f t="shared" si="464"/>
        <v/>
      </c>
      <c r="BQ142" s="208" t="str">
        <f t="shared" si="465"/>
        <v/>
      </c>
      <c r="BR142" s="187">
        <f t="shared" si="529"/>
        <v>0</v>
      </c>
      <c r="BS142" s="189">
        <f t="shared" si="530"/>
        <v>0</v>
      </c>
      <c r="BT142" s="192">
        <f t="shared" si="531"/>
        <v>0</v>
      </c>
      <c r="BU142" s="168"/>
      <c r="BV142" s="213" t="str">
        <f t="shared" si="664"/>
        <v/>
      </c>
      <c r="BW142" s="180"/>
      <c r="BX142" s="181"/>
      <c r="BY142" s="173" t="str">
        <f t="shared" si="665"/>
        <v/>
      </c>
      <c r="BZ142" s="188"/>
      <c r="CA142" s="190"/>
      <c r="CB142" s="193" t="str">
        <f>IF(ISNUMBER(BV142)=FALSE,"",SUM(CC142:CC$164))</f>
        <v/>
      </c>
      <c r="CC142" s="194" t="str">
        <f t="shared" si="666"/>
        <v/>
      </c>
      <c r="CD142" s="205" t="str">
        <f t="shared" si="535"/>
        <v/>
      </c>
      <c r="CE142" s="207" t="str">
        <f t="shared" si="536"/>
        <v/>
      </c>
      <c r="CF142" s="187">
        <f t="shared" si="537"/>
        <v>0</v>
      </c>
      <c r="CG142" s="189">
        <f t="shared" si="538"/>
        <v>0</v>
      </c>
      <c r="CH142" s="192">
        <f t="shared" si="539"/>
        <v>0</v>
      </c>
      <c r="CI142" s="168"/>
      <c r="CJ142" s="214" t="str">
        <f t="shared" si="667"/>
        <v/>
      </c>
      <c r="CK142" s="184"/>
      <c r="CL142" s="171"/>
      <c r="CM142" s="172" t="str">
        <f t="shared" si="668"/>
        <v/>
      </c>
      <c r="CN142" s="188"/>
      <c r="CO142" s="190"/>
      <c r="CP142" s="193" t="str">
        <f>IF(ISNUMBER(CJ142)=FALSE,"",SUM(CQ142:CQ$164))</f>
        <v/>
      </c>
      <c r="CQ142" s="194" t="str">
        <f t="shared" si="669"/>
        <v/>
      </c>
      <c r="CR142" s="206" t="str">
        <f t="shared" si="543"/>
        <v/>
      </c>
      <c r="CS142" s="208" t="str">
        <f t="shared" si="544"/>
        <v/>
      </c>
      <c r="CT142" s="187">
        <f t="shared" si="545"/>
        <v>0</v>
      </c>
      <c r="CU142" s="189">
        <f t="shared" si="546"/>
        <v>0</v>
      </c>
      <c r="CV142" s="192">
        <f t="shared" si="547"/>
        <v>0</v>
      </c>
      <c r="CW142" s="168"/>
      <c r="CX142" s="159"/>
    </row>
    <row r="143" spans="1:102" s="167" customFormat="1" ht="15" customHeight="1">
      <c r="A143" s="169"/>
      <c r="B143" s="253"/>
      <c r="C143" s="222">
        <v>57</v>
      </c>
      <c r="D143" s="223">
        <f>IF(E143="","",C143)</f>
        <v>57</v>
      </c>
      <c r="E143" s="224" t="s">
        <v>117</v>
      </c>
      <c r="F143" s="222"/>
      <c r="G143" s="222">
        <f>SUMIF($O$87:$O$165,E143,$V$87:$V$165)+SUMIF($AD$87:$AD$165,E143,$AL$87:$AL$165)+SUMIF($AT$87:$AT$165,E143,$BA$87:$BA$165)+SUMIF($BI$87:$BI$165,E143,$BO$87:$BO$165)+SUMIF($BW$87:$BW$165,E143,$CC$87:$CC$165)+SUMIF($CK$87:$CK$165,E143,$CQ$87:$CQ$165)</f>
        <v>1</v>
      </c>
      <c r="H143" s="222"/>
      <c r="I143" s="222">
        <f>SUMIF($O$87:$O$101,E143,$R$87:$R$101)+SUMIF($AD$87:$AD$101,E143,$AH$87:$AH$101)+SUMIF($AT$87:$AT$101,E143,$AW$87:$AW$101)+SUMIF($BI$87:$BI$101,E143,$BK$87:$BK$101)+SUMIF($BW$87:$BW$101,E143,$BY$87:$BY$101)+SUMIF($CK$87:$CK$101,E143,$CM$87:$CM$101)</f>
        <v>0</v>
      </c>
      <c r="J143" s="225">
        <f>SUMIF($O$87:$O$165,E143,$S$87:$S$165)+SUMIF($AD$87:$AD$165,E143,$AI$87:$AI$165)+SUMIF($AT$87:$AT$165,E143,$AX$87:$AX$165)+SUMIF($BI$87:$BI$165,E143,$BL$87:$BL$165)+SUMIF($BW$87:$BW$165,E143,$BZ$87:$BZ$165)+SUMIF($CK$87:$CK$165,E143,$CN$87:$CN$165)</f>
        <v>2</v>
      </c>
      <c r="K143" s="226">
        <f>SUMIF($O$87:$O$165,E143,$T$87:$T$165)+SUMIF($AD$87:$AD$165,E143,$AJ$87:$AJ$165)+SUMIF($AT$87:$AT$165,E143,$AY$87:$AY$165)+SUMIF($BI$87:$BI$165,E143,$BM$87:$BM$165)+SUMIF($BW$87:$BW$165,E143,$CA$87:$CA$165)+SUMIF($CK$87:$CK$165,E143,$CO$87:$CO$165)</f>
        <v>0</v>
      </c>
      <c r="L143" s="227">
        <f>SUMIF($O$87:$O$165,E143,$U$87:$U$165)+SUMIF($AD$87:$AD$165,E143,$AK$87:$AK$165)+SUMIF($AT$87:$AT$165,E143,$AZ$87:$AZ$165)+SUMIF($BI$87:$BI$165,E143,$BN$87:$BN$165)+SUMIF($BW$87:$BW$165,E143,$CB$87:$CB$165)+SUMIF($CK$87:$CK$165,E143,$CP$87:$CP$165)</f>
        <v>0</v>
      </c>
      <c r="M143" s="177"/>
      <c r="N143" s="210" t="str">
        <f t="shared" si="652"/>
        <v/>
      </c>
      <c r="O143" s="180"/>
      <c r="P143" s="231"/>
      <c r="Q143" s="181"/>
      <c r="R143" s="173" t="str">
        <f t="shared" si="653"/>
        <v/>
      </c>
      <c r="S143" s="188"/>
      <c r="T143" s="190"/>
      <c r="U143" s="193" t="str">
        <f>IF(ISNUMBER(N143)=FALSE,"",SUM(V$132:$V175))</f>
        <v/>
      </c>
      <c r="V143" s="194" t="str">
        <f t="shared" si="654"/>
        <v/>
      </c>
      <c r="W143" s="205" t="str">
        <f t="shared" si="670"/>
        <v/>
      </c>
      <c r="X143" s="207" t="str">
        <f t="shared" si="671"/>
        <v/>
      </c>
      <c r="Y143" s="187">
        <f t="shared" si="511"/>
        <v>0</v>
      </c>
      <c r="Z143" s="189">
        <f t="shared" si="512"/>
        <v>0</v>
      </c>
      <c r="AA143" s="192">
        <f t="shared" si="513"/>
        <v>0</v>
      </c>
      <c r="AB143" s="168"/>
      <c r="AC143" s="212" t="str">
        <f t="shared" si="655"/>
        <v/>
      </c>
      <c r="AD143" s="164"/>
      <c r="AE143" s="171"/>
      <c r="AF143" s="171"/>
      <c r="AG143" s="171"/>
      <c r="AH143" s="172" t="str">
        <f t="shared" si="656"/>
        <v/>
      </c>
      <c r="AI143" s="188"/>
      <c r="AJ143" s="190"/>
      <c r="AK143" s="193" t="str">
        <f>IF(ISNUMBER(AC143)=FALSE,"",SUM(AL143:$AL$164))</f>
        <v/>
      </c>
      <c r="AL143" s="194" t="str">
        <f t="shared" si="657"/>
        <v/>
      </c>
      <c r="AM143" s="206" t="str">
        <f t="shared" si="478"/>
        <v/>
      </c>
      <c r="AN143" s="208" t="str">
        <f t="shared" si="479"/>
        <v/>
      </c>
      <c r="AO143" s="187">
        <f t="shared" si="517"/>
        <v>0</v>
      </c>
      <c r="AP143" s="189">
        <f t="shared" si="518"/>
        <v>0</v>
      </c>
      <c r="AQ143" s="192">
        <f t="shared" si="519"/>
        <v>0</v>
      </c>
      <c r="AR143" s="168"/>
      <c r="AS143" s="213">
        <f t="shared" si="658"/>
        <v>57</v>
      </c>
      <c r="AT143" s="180" t="s">
        <v>34</v>
      </c>
      <c r="AU143" s="180">
        <v>172</v>
      </c>
      <c r="AV143" s="181" t="s">
        <v>64</v>
      </c>
      <c r="AW143" s="173" t="str">
        <f t="shared" si="659"/>
        <v/>
      </c>
      <c r="AX143" s="188"/>
      <c r="AY143" s="190"/>
      <c r="AZ143" s="193">
        <f>IF(ISNUMBER(AS143)=FALSE,"",SUM(BA143:BA$164))</f>
        <v>0</v>
      </c>
      <c r="BA143" s="194"/>
      <c r="BB143" s="205"/>
      <c r="BC143" s="207"/>
      <c r="BD143" s="187">
        <f t="shared" si="523"/>
        <v>0</v>
      </c>
      <c r="BE143" s="189">
        <f t="shared" si="524"/>
        <v>0</v>
      </c>
      <c r="BF143" s="192">
        <f t="shared" si="525"/>
        <v>0</v>
      </c>
      <c r="BG143" s="168"/>
      <c r="BH143" s="212" t="str">
        <f t="shared" si="661"/>
        <v/>
      </c>
      <c r="BI143" s="184"/>
      <c r="BJ143" s="171"/>
      <c r="BK143" s="172" t="str">
        <f t="shared" si="662"/>
        <v/>
      </c>
      <c r="BL143" s="188"/>
      <c r="BM143" s="190"/>
      <c r="BN143" s="193" t="str">
        <f>IF(ISNUMBER(BH143)=FALSE,"",SUM(BO143:BO$164))</f>
        <v/>
      </c>
      <c r="BO143" s="194" t="str">
        <f t="shared" si="663"/>
        <v/>
      </c>
      <c r="BP143" s="206" t="str">
        <f t="shared" si="464"/>
        <v/>
      </c>
      <c r="BQ143" s="208" t="str">
        <f t="shared" si="465"/>
        <v/>
      </c>
      <c r="BR143" s="187">
        <f t="shared" si="529"/>
        <v>0</v>
      </c>
      <c r="BS143" s="189">
        <f t="shared" si="530"/>
        <v>0</v>
      </c>
      <c r="BT143" s="192">
        <f t="shared" si="531"/>
        <v>0</v>
      </c>
      <c r="BU143" s="168"/>
      <c r="BV143" s="213" t="str">
        <f t="shared" si="664"/>
        <v/>
      </c>
      <c r="BW143" s="180"/>
      <c r="BX143" s="181"/>
      <c r="BY143" s="173" t="str">
        <f t="shared" si="665"/>
        <v/>
      </c>
      <c r="BZ143" s="188"/>
      <c r="CA143" s="190"/>
      <c r="CB143" s="193" t="str">
        <f>IF(ISNUMBER(BV143)=FALSE,"",SUM(CC143:CC$164))</f>
        <v/>
      </c>
      <c r="CC143" s="194" t="str">
        <f t="shared" si="666"/>
        <v/>
      </c>
      <c r="CD143" s="205" t="str">
        <f t="shared" si="535"/>
        <v/>
      </c>
      <c r="CE143" s="207" t="str">
        <f t="shared" si="536"/>
        <v/>
      </c>
      <c r="CF143" s="187">
        <f t="shared" si="537"/>
        <v>0</v>
      </c>
      <c r="CG143" s="189">
        <f t="shared" si="538"/>
        <v>0</v>
      </c>
      <c r="CH143" s="192">
        <f t="shared" si="539"/>
        <v>0</v>
      </c>
      <c r="CI143" s="168"/>
      <c r="CJ143" s="214" t="str">
        <f t="shared" si="667"/>
        <v/>
      </c>
      <c r="CK143" s="184"/>
      <c r="CL143" s="171"/>
      <c r="CM143" s="172" t="str">
        <f t="shared" si="668"/>
        <v/>
      </c>
      <c r="CN143" s="188"/>
      <c r="CO143" s="190"/>
      <c r="CP143" s="193" t="str">
        <f>IF(ISNUMBER(CJ143)=FALSE,"",SUM(CQ143:CQ$164))</f>
        <v/>
      </c>
      <c r="CQ143" s="194" t="str">
        <f t="shared" si="669"/>
        <v/>
      </c>
      <c r="CR143" s="206" t="str">
        <f t="shared" si="543"/>
        <v/>
      </c>
      <c r="CS143" s="208" t="str">
        <f t="shared" si="544"/>
        <v/>
      </c>
      <c r="CT143" s="187">
        <f t="shared" si="545"/>
        <v>0</v>
      </c>
      <c r="CU143" s="189">
        <f t="shared" si="546"/>
        <v>0</v>
      </c>
      <c r="CV143" s="192">
        <f t="shared" si="547"/>
        <v>0</v>
      </c>
      <c r="CW143" s="168"/>
      <c r="CX143" s="159"/>
    </row>
    <row r="144" spans="1:102" s="167" customFormat="1" ht="15" customHeight="1">
      <c r="A144" s="169"/>
      <c r="B144" s="253"/>
      <c r="C144" s="222">
        <v>58</v>
      </c>
      <c r="D144" s="223">
        <f>IF(E144="","",C144)</f>
        <v>58</v>
      </c>
      <c r="E144" s="224" t="s">
        <v>118</v>
      </c>
      <c r="F144" s="222"/>
      <c r="G144" s="222">
        <f>SUMIF($O$87:$O$165,E144,$V$87:$V$165)+SUMIF($AD$87:$AD$165,E144,$AL$87:$AL$165)+SUMIF($AT$87:$AT$165,E144,$BA$87:$BA$165)+SUMIF($BI$87:$BI$165,E144,$BO$87:$BO$165)+SUMIF($BW$87:$BW$165,E144,$CC$87:$CC$165)+SUMIF($CK$87:$CK$165,E144,$CQ$87:$CQ$165)</f>
        <v>1</v>
      </c>
      <c r="H144" s="222"/>
      <c r="I144" s="222">
        <f>SUMIF($O$87:$O$101,E144,$R$87:$R$101)+SUMIF($AD$87:$AD$101,E144,$AH$87:$AH$101)+SUMIF($AT$87:$AT$101,E144,$AW$87:$AW$101)+SUMIF($BI$87:$BI$101,E144,$BK$87:$BK$101)+SUMIF($BW$87:$BW$101,E144,$BY$87:$BY$101)+SUMIF($CK$87:$CK$101,E144,$CM$87:$CM$101)</f>
        <v>0</v>
      </c>
      <c r="J144" s="225">
        <f>SUMIF($O$87:$O$165,E144,$S$87:$S$165)+SUMIF($AD$87:$AD$165,E144,$AI$87:$AI$165)+SUMIF($AT$87:$AT$165,E144,$AX$87:$AX$165)+SUMIF($BI$87:$BI$165,E144,$BL$87:$BL$165)+SUMIF($BW$87:$BW$165,E144,$BZ$87:$BZ$165)+SUMIF($CK$87:$CK$165,E144,$CN$87:$CN$165)</f>
        <v>1</v>
      </c>
      <c r="K144" s="226">
        <f>SUMIF($O$87:$O$165,E144,$T$87:$T$165)+SUMIF($AD$87:$AD$165,E144,$AJ$87:$AJ$165)+SUMIF($AT$87:$AT$165,E144,$AY$87:$AY$165)+SUMIF($BI$87:$BI$165,E144,$BM$87:$BM$165)+SUMIF($BW$87:$BW$165,E144,$CA$87:$CA$165)+SUMIF($CK$87:$CK$165,E144,$CO$87:$CO$165)</f>
        <v>0</v>
      </c>
      <c r="L144" s="227">
        <f>SUMIF($O$87:$O$165,E144,$U$87:$U$165)+SUMIF($AD$87:$AD$165,E144,$AK$87:$AK$165)+SUMIF($AT$87:$AT$165,E144,$AZ$87:$AZ$165)+SUMIF($BI$87:$BI$165,E144,$BN$87:$BN$165)+SUMIF($BW$87:$BW$165,E144,$CB$87:$CB$165)+SUMIF($CK$87:$CK$165,E144,$CP$87:$CP$165)</f>
        <v>0</v>
      </c>
      <c r="M144" s="177"/>
      <c r="N144" s="210" t="str">
        <f t="shared" si="652"/>
        <v/>
      </c>
      <c r="O144" s="180"/>
      <c r="P144" s="231"/>
      <c r="Q144" s="181"/>
      <c r="R144" s="173" t="str">
        <f t="shared" si="653"/>
        <v/>
      </c>
      <c r="S144" s="188"/>
      <c r="T144" s="190"/>
      <c r="U144" s="193" t="str">
        <f>IF(ISNUMBER(N144)=FALSE,"",SUM(V$132:$V176))</f>
        <v/>
      </c>
      <c r="V144" s="194" t="str">
        <f t="shared" si="654"/>
        <v/>
      </c>
      <c r="W144" s="205" t="str">
        <f t="shared" si="670"/>
        <v/>
      </c>
      <c r="X144" s="207" t="str">
        <f t="shared" si="671"/>
        <v/>
      </c>
      <c r="Y144" s="187">
        <f t="shared" si="511"/>
        <v>0</v>
      </c>
      <c r="Z144" s="189">
        <f t="shared" si="512"/>
        <v>0</v>
      </c>
      <c r="AA144" s="192">
        <f t="shared" si="513"/>
        <v>0</v>
      </c>
      <c r="AB144" s="168"/>
      <c r="AC144" s="212" t="str">
        <f t="shared" si="655"/>
        <v/>
      </c>
      <c r="AD144" s="164"/>
      <c r="AE144" s="171"/>
      <c r="AF144" s="171"/>
      <c r="AG144" s="171"/>
      <c r="AH144" s="172" t="str">
        <f t="shared" si="656"/>
        <v/>
      </c>
      <c r="AI144" s="188"/>
      <c r="AJ144" s="190"/>
      <c r="AK144" s="193" t="str">
        <f>IF(ISNUMBER(AC144)=FALSE,"",SUM(AL144:$AL$164))</f>
        <v/>
      </c>
      <c r="AL144" s="194" t="str">
        <f t="shared" si="657"/>
        <v/>
      </c>
      <c r="AM144" s="206" t="str">
        <f t="shared" si="478"/>
        <v/>
      </c>
      <c r="AN144" s="208" t="str">
        <f t="shared" si="479"/>
        <v/>
      </c>
      <c r="AO144" s="187">
        <f t="shared" si="517"/>
        <v>0</v>
      </c>
      <c r="AP144" s="189">
        <f t="shared" si="518"/>
        <v>0</v>
      </c>
      <c r="AQ144" s="192">
        <f t="shared" si="519"/>
        <v>0</v>
      </c>
      <c r="AR144" s="168"/>
      <c r="AS144" s="213">
        <f t="shared" si="658"/>
        <v>58</v>
      </c>
      <c r="AT144" s="180" t="s">
        <v>31</v>
      </c>
      <c r="AU144" s="180">
        <v>172</v>
      </c>
      <c r="AV144" s="181" t="s">
        <v>64</v>
      </c>
      <c r="AW144" s="173" t="str">
        <f t="shared" si="659"/>
        <v/>
      </c>
      <c r="AX144" s="188"/>
      <c r="AY144" s="190"/>
      <c r="AZ144" s="193">
        <f>IF(ISNUMBER(AS144)=FALSE,"",SUM(BA144:BA$164))</f>
        <v>0</v>
      </c>
      <c r="BA144" s="194"/>
      <c r="BB144" s="205"/>
      <c r="BC144" s="207"/>
      <c r="BD144" s="187">
        <f t="shared" si="523"/>
        <v>0</v>
      </c>
      <c r="BE144" s="189">
        <f t="shared" si="524"/>
        <v>0</v>
      </c>
      <c r="BF144" s="192">
        <f t="shared" si="525"/>
        <v>0</v>
      </c>
      <c r="BG144" s="168"/>
      <c r="BH144" s="212" t="str">
        <f t="shared" si="661"/>
        <v/>
      </c>
      <c r="BI144" s="184"/>
      <c r="BJ144" s="171"/>
      <c r="BK144" s="172" t="str">
        <f t="shared" si="662"/>
        <v/>
      </c>
      <c r="BL144" s="188"/>
      <c r="BM144" s="190"/>
      <c r="BN144" s="193" t="str">
        <f>IF(ISNUMBER(BH144)=FALSE,"",SUM(BO144:BO$164))</f>
        <v/>
      </c>
      <c r="BO144" s="194" t="str">
        <f t="shared" si="663"/>
        <v/>
      </c>
      <c r="BP144" s="206" t="str">
        <f t="shared" si="464"/>
        <v/>
      </c>
      <c r="BQ144" s="208" t="str">
        <f t="shared" si="465"/>
        <v/>
      </c>
      <c r="BR144" s="187">
        <f t="shared" si="529"/>
        <v>0</v>
      </c>
      <c r="BS144" s="189">
        <f t="shared" si="530"/>
        <v>0</v>
      </c>
      <c r="BT144" s="192">
        <f t="shared" si="531"/>
        <v>0</v>
      </c>
      <c r="BU144" s="168"/>
      <c r="BV144" s="213" t="str">
        <f t="shared" si="664"/>
        <v/>
      </c>
      <c r="BW144" s="180"/>
      <c r="BX144" s="181"/>
      <c r="BY144" s="173" t="str">
        <f t="shared" si="665"/>
        <v/>
      </c>
      <c r="BZ144" s="188"/>
      <c r="CA144" s="190"/>
      <c r="CB144" s="193" t="str">
        <f>IF(ISNUMBER(BV144)=FALSE,"",SUM(CC144:CC$164))</f>
        <v/>
      </c>
      <c r="CC144" s="194" t="str">
        <f t="shared" si="666"/>
        <v/>
      </c>
      <c r="CD144" s="205" t="str">
        <f t="shared" si="535"/>
        <v/>
      </c>
      <c r="CE144" s="207" t="str">
        <f t="shared" si="536"/>
        <v/>
      </c>
      <c r="CF144" s="187">
        <f t="shared" si="537"/>
        <v>0</v>
      </c>
      <c r="CG144" s="189">
        <f t="shared" si="538"/>
        <v>0</v>
      </c>
      <c r="CH144" s="192">
        <f t="shared" si="539"/>
        <v>0</v>
      </c>
      <c r="CI144" s="168"/>
      <c r="CJ144" s="214" t="str">
        <f t="shared" si="667"/>
        <v/>
      </c>
      <c r="CK144" s="184"/>
      <c r="CL144" s="171"/>
      <c r="CM144" s="172" t="str">
        <f t="shared" si="668"/>
        <v/>
      </c>
      <c r="CN144" s="188"/>
      <c r="CO144" s="190"/>
      <c r="CP144" s="193" t="str">
        <f>IF(ISNUMBER(CJ144)=FALSE,"",SUM(CQ144:CQ$164))</f>
        <v/>
      </c>
      <c r="CQ144" s="194" t="str">
        <f t="shared" si="669"/>
        <v/>
      </c>
      <c r="CR144" s="206" t="str">
        <f t="shared" si="543"/>
        <v/>
      </c>
      <c r="CS144" s="208" t="str">
        <f t="shared" si="544"/>
        <v/>
      </c>
      <c r="CT144" s="187">
        <f t="shared" si="545"/>
        <v>0</v>
      </c>
      <c r="CU144" s="189">
        <f t="shared" si="546"/>
        <v>0</v>
      </c>
      <c r="CV144" s="192">
        <f t="shared" si="547"/>
        <v>0</v>
      </c>
      <c r="CW144" s="168"/>
      <c r="CX144" s="159"/>
    </row>
    <row r="145" spans="1:102" s="167" customFormat="1" ht="15" customHeight="1">
      <c r="A145" s="169"/>
      <c r="B145" s="253"/>
      <c r="C145" s="222">
        <v>59</v>
      </c>
      <c r="D145" s="223">
        <f>IF(E145="","",C145)</f>
        <v>59</v>
      </c>
      <c r="E145" s="224" t="s">
        <v>43</v>
      </c>
      <c r="F145" s="222">
        <v>1970</v>
      </c>
      <c r="G145" s="222">
        <f>SUMIF($O$87:$O$165,E145,$V$87:$V$165)+SUMIF($AD$87:$AD$165,E145,$AL$87:$AL$165)+SUMIF($AT$87:$AT$165,E145,$BA$87:$BA$165)+SUMIF($BI$87:$BI$165,E145,$BO$87:$BO$165)+SUMIF($BW$87:$BW$165,E145,$CC$87:$CC$165)+SUMIF($CK$87:$CK$165,E145,$CQ$87:$CQ$165)</f>
        <v>1</v>
      </c>
      <c r="H145" s="222"/>
      <c r="I145" s="222">
        <f>SUMIF($O$87:$O$101,E145,$R$87:$R$101)+SUMIF($AD$87:$AD$101,E145,$AH$87:$AH$101)+SUMIF($AT$87:$AT$101,E145,$AW$87:$AW$101)+SUMIF($BI$87:$BI$101,E145,$BK$87:$BK$101)+SUMIF($BW$87:$BW$101,E145,$BY$87:$BY$101)+SUMIF($CK$87:$CK$101,E145,$CM$87:$CM$101)</f>
        <v>0</v>
      </c>
      <c r="J145" s="225">
        <f>SUMIF($O$87:$O$165,E145,$S$87:$S$165)+SUMIF($AD$87:$AD$165,E145,$AI$87:$AI$165)+SUMIF($AT$87:$AT$165,E145,$AX$87:$AX$165)+SUMIF($BI$87:$BI$165,E145,$BL$87:$BL$165)+SUMIF($BW$87:$BW$165,E145,$BZ$87:$BZ$165)+SUMIF($CK$87:$CK$165,E145,$CN$87:$CN$165)</f>
        <v>0</v>
      </c>
      <c r="K145" s="226">
        <f>SUMIF($O$87:$O$165,E145,$T$87:$T$165)+SUMIF($AD$87:$AD$165,E145,$AJ$87:$AJ$165)+SUMIF($AT$87:$AT$165,E145,$AY$87:$AY$165)+SUMIF($BI$87:$BI$165,E145,$BM$87:$BM$165)+SUMIF($BW$87:$BW$165,E145,$CA$87:$CA$165)+SUMIF($CK$87:$CK$165,E145,$CO$87:$CO$165)</f>
        <v>15</v>
      </c>
      <c r="L145" s="227">
        <f>SUMIF($O$87:$O$165,E145,$U$87:$U$165)+SUMIF($AD$87:$AD$165,E145,$AK$87:$AK$165)+SUMIF($AT$87:$AT$165,E145,$AZ$87:$AZ$165)+SUMIF($BI$87:$BI$165,E145,$BN$87:$BN$165)+SUMIF($BW$87:$BW$165,E145,$CB$87:$CB$165)+SUMIF($CK$87:$CK$165,E145,$CP$87:$CP$165)</f>
        <v>0</v>
      </c>
      <c r="M145" s="177"/>
      <c r="N145" s="210" t="str">
        <f t="shared" si="652"/>
        <v/>
      </c>
      <c r="O145" s="180"/>
      <c r="P145" s="231"/>
      <c r="Q145" s="181"/>
      <c r="R145" s="173" t="str">
        <f t="shared" si="653"/>
        <v/>
      </c>
      <c r="S145" s="188"/>
      <c r="T145" s="190"/>
      <c r="U145" s="193" t="str">
        <f>IF(ISNUMBER(N145)=FALSE,"",SUM(V$132:$V177))</f>
        <v/>
      </c>
      <c r="V145" s="194" t="str">
        <f t="shared" si="654"/>
        <v/>
      </c>
      <c r="W145" s="205" t="str">
        <f t="shared" si="670"/>
        <v/>
      </c>
      <c r="X145" s="207" t="str">
        <f t="shared" si="671"/>
        <v/>
      </c>
      <c r="Y145" s="187">
        <f t="shared" si="511"/>
        <v>0</v>
      </c>
      <c r="Z145" s="189">
        <f t="shared" si="512"/>
        <v>0</v>
      </c>
      <c r="AA145" s="192">
        <f t="shared" si="513"/>
        <v>0</v>
      </c>
      <c r="AB145" s="168"/>
      <c r="AC145" s="212" t="str">
        <f t="shared" si="655"/>
        <v/>
      </c>
      <c r="AD145" s="164"/>
      <c r="AE145" s="171"/>
      <c r="AF145" s="171"/>
      <c r="AG145" s="171"/>
      <c r="AH145" s="172" t="str">
        <f t="shared" si="656"/>
        <v/>
      </c>
      <c r="AI145" s="188"/>
      <c r="AJ145" s="190"/>
      <c r="AK145" s="193" t="str">
        <f>IF(ISNUMBER(AC145)=FALSE,"",SUM(AL145:$AL$164))</f>
        <v/>
      </c>
      <c r="AL145" s="194" t="str">
        <f t="shared" si="657"/>
        <v/>
      </c>
      <c r="AM145" s="206" t="str">
        <f t="shared" si="478"/>
        <v/>
      </c>
      <c r="AN145" s="208" t="str">
        <f t="shared" si="479"/>
        <v/>
      </c>
      <c r="AO145" s="187">
        <f t="shared" si="517"/>
        <v>0</v>
      </c>
      <c r="AP145" s="189">
        <f t="shared" si="518"/>
        <v>0</v>
      </c>
      <c r="AQ145" s="192">
        <f t="shared" si="519"/>
        <v>0</v>
      </c>
      <c r="AR145" s="168"/>
      <c r="AS145" s="213">
        <f t="shared" si="658"/>
        <v>59</v>
      </c>
      <c r="AT145" s="180" t="s">
        <v>109</v>
      </c>
      <c r="AU145" s="180">
        <v>150</v>
      </c>
      <c r="AV145" s="181" t="s">
        <v>64</v>
      </c>
      <c r="AW145" s="173" t="str">
        <f t="shared" si="659"/>
        <v/>
      </c>
      <c r="AX145" s="188"/>
      <c r="AY145" s="190"/>
      <c r="AZ145" s="193">
        <f>IF(ISNUMBER(AS145)=FALSE,"",SUM(BA145:BA$164))</f>
        <v>0</v>
      </c>
      <c r="BA145" s="194"/>
      <c r="BB145" s="205"/>
      <c r="BC145" s="207"/>
      <c r="BD145" s="187">
        <f t="shared" si="523"/>
        <v>0</v>
      </c>
      <c r="BE145" s="189">
        <f t="shared" si="524"/>
        <v>0</v>
      </c>
      <c r="BF145" s="192">
        <f t="shared" si="525"/>
        <v>0</v>
      </c>
      <c r="BG145" s="168"/>
      <c r="BH145" s="212" t="str">
        <f t="shared" si="661"/>
        <v/>
      </c>
      <c r="BI145" s="184"/>
      <c r="BJ145" s="171"/>
      <c r="BK145" s="172" t="str">
        <f t="shared" si="662"/>
        <v/>
      </c>
      <c r="BL145" s="188"/>
      <c r="BM145" s="190"/>
      <c r="BN145" s="193" t="str">
        <f>IF(ISNUMBER(BH145)=FALSE,"",SUM(BO145:BO$164))</f>
        <v/>
      </c>
      <c r="BO145" s="194" t="str">
        <f t="shared" si="663"/>
        <v/>
      </c>
      <c r="BP145" s="206" t="str">
        <f t="shared" si="464"/>
        <v/>
      </c>
      <c r="BQ145" s="208" t="str">
        <f t="shared" si="465"/>
        <v/>
      </c>
      <c r="BR145" s="187">
        <f t="shared" si="529"/>
        <v>0</v>
      </c>
      <c r="BS145" s="189">
        <f t="shared" si="530"/>
        <v>0</v>
      </c>
      <c r="BT145" s="192">
        <f t="shared" si="531"/>
        <v>0</v>
      </c>
      <c r="BU145" s="168"/>
      <c r="BV145" s="213" t="str">
        <f t="shared" si="664"/>
        <v/>
      </c>
      <c r="BW145" s="180"/>
      <c r="BX145" s="181"/>
      <c r="BY145" s="173" t="str">
        <f t="shared" si="665"/>
        <v/>
      </c>
      <c r="BZ145" s="188"/>
      <c r="CA145" s="190"/>
      <c r="CB145" s="193" t="str">
        <f>IF(ISNUMBER(BV145)=FALSE,"",SUM(CC145:CC$164))</f>
        <v/>
      </c>
      <c r="CC145" s="194" t="str">
        <f t="shared" si="666"/>
        <v/>
      </c>
      <c r="CD145" s="205" t="str">
        <f t="shared" si="535"/>
        <v/>
      </c>
      <c r="CE145" s="207" t="str">
        <f t="shared" si="536"/>
        <v/>
      </c>
      <c r="CF145" s="187">
        <f t="shared" si="537"/>
        <v>0</v>
      </c>
      <c r="CG145" s="189">
        <f t="shared" si="538"/>
        <v>0</v>
      </c>
      <c r="CH145" s="192">
        <f t="shared" si="539"/>
        <v>0</v>
      </c>
      <c r="CI145" s="168"/>
      <c r="CJ145" s="214" t="str">
        <f t="shared" si="667"/>
        <v/>
      </c>
      <c r="CK145" s="184"/>
      <c r="CL145" s="171"/>
      <c r="CM145" s="172" t="str">
        <f t="shared" si="668"/>
        <v/>
      </c>
      <c r="CN145" s="188"/>
      <c r="CO145" s="190"/>
      <c r="CP145" s="193" t="str">
        <f>IF(ISNUMBER(CJ145)=FALSE,"",SUM(CQ145:CQ$164))</f>
        <v/>
      </c>
      <c r="CQ145" s="194" t="str">
        <f t="shared" si="669"/>
        <v/>
      </c>
      <c r="CR145" s="206" t="str">
        <f t="shared" si="543"/>
        <v/>
      </c>
      <c r="CS145" s="208" t="str">
        <f t="shared" si="544"/>
        <v/>
      </c>
      <c r="CT145" s="187">
        <f t="shared" si="545"/>
        <v>0</v>
      </c>
      <c r="CU145" s="189">
        <f t="shared" si="546"/>
        <v>0</v>
      </c>
      <c r="CV145" s="192">
        <f t="shared" si="547"/>
        <v>0</v>
      </c>
      <c r="CW145" s="168"/>
      <c r="CX145" s="159"/>
    </row>
    <row r="146" spans="1:102" s="167" customFormat="1" ht="15" customHeight="1">
      <c r="A146" s="169"/>
      <c r="B146" s="253"/>
      <c r="C146" s="222">
        <v>60</v>
      </c>
      <c r="D146" s="223">
        <f>IF(E146="","",C146)</f>
        <v>60</v>
      </c>
      <c r="E146" s="224" t="s">
        <v>68</v>
      </c>
      <c r="F146" s="222">
        <v>1979</v>
      </c>
      <c r="G146" s="222">
        <f>SUMIF($O$87:$O$165,E146,$V$87:$V$165)+SUMIF($AD$87:$AD$165,E146,$AL$87:$AL$165)+SUMIF($AT$87:$AT$165,E146,$BA$87:$BA$165)+SUMIF($BI$87:$BI$165,E146,$BO$87:$BO$165)+SUMIF($BW$87:$BW$165,E146,$CC$87:$CC$165)+SUMIF($CK$87:$CK$165,E146,$CQ$87:$CQ$165)</f>
        <v>1</v>
      </c>
      <c r="H146" s="222"/>
      <c r="I146" s="222">
        <f>SUMIF($O$87:$O$101,E146,$R$87:$R$101)+SUMIF($AD$87:$AD$101,E146,$AH$87:$AH$101)+SUMIF($AT$87:$AT$101,E146,$AW$87:$AW$101)+SUMIF($BI$87:$BI$101,E146,$BK$87:$BK$101)+SUMIF($BW$87:$BW$101,E146,$BY$87:$BY$101)+SUMIF($CK$87:$CK$101,E146,$CM$87:$CM$101)</f>
        <v>0</v>
      </c>
      <c r="J146" s="225">
        <f>SUMIF($O$87:$O$165,E146,$S$87:$S$165)+SUMIF($AD$87:$AD$165,E146,$AI$87:$AI$165)+SUMIF($AT$87:$AT$165,E146,$AX$87:$AX$165)+SUMIF($BI$87:$BI$165,E146,$BL$87:$BL$165)+SUMIF($BW$87:$BW$165,E146,$BZ$87:$BZ$165)+SUMIF($CK$87:$CK$165,E146,$CN$87:$CN$165)</f>
        <v>0</v>
      </c>
      <c r="K146" s="226">
        <f>SUMIF($O$87:$O$165,E146,$T$87:$T$165)+SUMIF($AD$87:$AD$165,E146,$AJ$87:$AJ$165)+SUMIF($AT$87:$AT$165,E146,$AY$87:$AY$165)+SUMIF($BI$87:$BI$165,E146,$BM$87:$BM$165)+SUMIF($BW$87:$BW$165,E146,$CA$87:$CA$165)+SUMIF($CK$87:$CK$165,E146,$CO$87:$CO$165)</f>
        <v>14</v>
      </c>
      <c r="L146" s="227">
        <f>SUMIF($O$87:$O$165,E146,$U$87:$U$165)+SUMIF($AD$87:$AD$165,E146,$AK$87:$AK$165)+SUMIF($AT$87:$AT$165,E146,$AZ$87:$AZ$165)+SUMIF($BI$87:$BI$165,E146,$BN$87:$BN$165)+SUMIF($BW$87:$BW$165,E146,$CB$87:$CB$165)+SUMIF($CK$87:$CK$165,E146,$CP$87:$CP$165)</f>
        <v>0</v>
      </c>
      <c r="M146" s="177"/>
      <c r="N146" s="210" t="str">
        <f t="shared" si="652"/>
        <v/>
      </c>
      <c r="O146" s="180"/>
      <c r="P146" s="231"/>
      <c r="Q146" s="181"/>
      <c r="R146" s="173" t="str">
        <f t="shared" si="653"/>
        <v/>
      </c>
      <c r="S146" s="188"/>
      <c r="T146" s="190"/>
      <c r="U146" s="193" t="str">
        <f>IF(ISNUMBER(N146)=FALSE,"",SUM(V$132:$V178))</f>
        <v/>
      </c>
      <c r="V146" s="194" t="str">
        <f t="shared" si="654"/>
        <v/>
      </c>
      <c r="W146" s="205" t="str">
        <f t="shared" si="670"/>
        <v/>
      </c>
      <c r="X146" s="207" t="str">
        <f t="shared" si="671"/>
        <v/>
      </c>
      <c r="Y146" s="187">
        <f t="shared" si="511"/>
        <v>0</v>
      </c>
      <c r="Z146" s="189">
        <f t="shared" si="512"/>
        <v>0</v>
      </c>
      <c r="AA146" s="192">
        <f t="shared" si="513"/>
        <v>0</v>
      </c>
      <c r="AB146" s="168"/>
      <c r="AC146" s="212" t="str">
        <f t="shared" si="655"/>
        <v/>
      </c>
      <c r="AD146" s="164"/>
      <c r="AE146" s="171"/>
      <c r="AF146" s="171"/>
      <c r="AG146" s="171"/>
      <c r="AH146" s="172" t="str">
        <f t="shared" si="656"/>
        <v/>
      </c>
      <c r="AI146" s="188"/>
      <c r="AJ146" s="190"/>
      <c r="AK146" s="193" t="str">
        <f>IF(ISNUMBER(AC146)=FALSE,"",SUM(AL146:$AL$164))</f>
        <v/>
      </c>
      <c r="AL146" s="194" t="str">
        <f t="shared" si="657"/>
        <v/>
      </c>
      <c r="AM146" s="206" t="str">
        <f t="shared" si="478"/>
        <v/>
      </c>
      <c r="AN146" s="208" t="str">
        <f t="shared" si="479"/>
        <v/>
      </c>
      <c r="AO146" s="187">
        <f t="shared" si="517"/>
        <v>0</v>
      </c>
      <c r="AP146" s="189">
        <f t="shared" si="518"/>
        <v>0</v>
      </c>
      <c r="AQ146" s="192">
        <f t="shared" si="519"/>
        <v>0</v>
      </c>
      <c r="AR146" s="168"/>
      <c r="AS146" s="213">
        <f t="shared" si="658"/>
        <v>60</v>
      </c>
      <c r="AT146" s="180" t="s">
        <v>28</v>
      </c>
      <c r="AU146" s="180">
        <v>136</v>
      </c>
      <c r="AV146" s="181" t="s">
        <v>64</v>
      </c>
      <c r="AW146" s="173" t="str">
        <f t="shared" si="659"/>
        <v/>
      </c>
      <c r="AX146" s="188"/>
      <c r="AY146" s="190"/>
      <c r="AZ146" s="193">
        <f>IF(ISNUMBER(AS146)=FALSE,"",SUM(BA146:BA$164))</f>
        <v>0</v>
      </c>
      <c r="BA146" s="194"/>
      <c r="BB146" s="205">
        <f>IF(ISNUMBER(AS146)=FALSE,"",SUMIF($E$87:$E$164,AT146,$D$87:$D$164))</f>
        <v>21</v>
      </c>
      <c r="BC146" s="207">
        <f>IF(ISNUMBER(AS146)=FALSE,"",IF(SUMIF($E$87:$E$164,AT146,$I$87:$I$164)&gt;0,SUMIF($E$87:$E$164,AT146,$I$87:$I$164),IF(SUMIF($E$87:$E$164,AT146,$J$87:$J$164)&gt;0,SUMIF($E$87:$E$164,AT146,$J$87:$J$164),IF(SUMIF($E$87:$E$164,AT146,$K$87:$K$164)&gt;0,SUMIF($E$87:$E$164,AT146,$K$87:$K$164),SUMIF($E$87:$E$164,AT146,$L$87:$L$164)))))</f>
        <v>9.5</v>
      </c>
      <c r="BD146" s="187">
        <f t="shared" si="523"/>
        <v>0</v>
      </c>
      <c r="BE146" s="189">
        <f t="shared" si="524"/>
        <v>0</v>
      </c>
      <c r="BF146" s="192">
        <f t="shared" si="525"/>
        <v>0</v>
      </c>
      <c r="BG146" s="168"/>
      <c r="BH146" s="212" t="str">
        <f t="shared" si="661"/>
        <v/>
      </c>
      <c r="BI146" s="184"/>
      <c r="BJ146" s="171"/>
      <c r="BK146" s="172" t="str">
        <f t="shared" si="662"/>
        <v/>
      </c>
      <c r="BL146" s="188"/>
      <c r="BM146" s="190"/>
      <c r="BN146" s="193" t="str">
        <f>IF(ISNUMBER(BH146)=FALSE,"",SUM(BO146:BO$164))</f>
        <v/>
      </c>
      <c r="BO146" s="194" t="str">
        <f t="shared" si="663"/>
        <v/>
      </c>
      <c r="BP146" s="206" t="str">
        <f t="shared" si="464"/>
        <v/>
      </c>
      <c r="BQ146" s="208" t="str">
        <f t="shared" si="465"/>
        <v/>
      </c>
      <c r="BR146" s="187">
        <f t="shared" si="529"/>
        <v>0</v>
      </c>
      <c r="BS146" s="189">
        <f t="shared" si="530"/>
        <v>0</v>
      </c>
      <c r="BT146" s="192">
        <f t="shared" si="531"/>
        <v>0</v>
      </c>
      <c r="BU146" s="168"/>
      <c r="BV146" s="213" t="str">
        <f t="shared" si="664"/>
        <v/>
      </c>
      <c r="BW146" s="180"/>
      <c r="BX146" s="181"/>
      <c r="BY146" s="173" t="str">
        <f t="shared" si="665"/>
        <v/>
      </c>
      <c r="BZ146" s="188"/>
      <c r="CA146" s="190"/>
      <c r="CB146" s="193" t="str">
        <f>IF(ISNUMBER(BV146)=FALSE,"",SUM(CC146:CC$164))</f>
        <v/>
      </c>
      <c r="CC146" s="194" t="str">
        <f t="shared" si="666"/>
        <v/>
      </c>
      <c r="CD146" s="205" t="str">
        <f t="shared" si="535"/>
        <v/>
      </c>
      <c r="CE146" s="207" t="str">
        <f t="shared" si="536"/>
        <v/>
      </c>
      <c r="CF146" s="187">
        <f t="shared" si="537"/>
        <v>0</v>
      </c>
      <c r="CG146" s="189">
        <f t="shared" si="538"/>
        <v>0</v>
      </c>
      <c r="CH146" s="192">
        <f t="shared" si="539"/>
        <v>0</v>
      </c>
      <c r="CI146" s="168"/>
      <c r="CJ146" s="214" t="str">
        <f t="shared" si="667"/>
        <v/>
      </c>
      <c r="CK146" s="184"/>
      <c r="CL146" s="171"/>
      <c r="CM146" s="172" t="str">
        <f t="shared" si="668"/>
        <v/>
      </c>
      <c r="CN146" s="188"/>
      <c r="CO146" s="190"/>
      <c r="CP146" s="193" t="str">
        <f>IF(ISNUMBER(CJ146)=FALSE,"",SUM(CQ146:CQ$164))</f>
        <v/>
      </c>
      <c r="CQ146" s="194" t="str">
        <f t="shared" si="669"/>
        <v/>
      </c>
      <c r="CR146" s="206" t="str">
        <f t="shared" si="543"/>
        <v/>
      </c>
      <c r="CS146" s="208" t="str">
        <f t="shared" si="544"/>
        <v/>
      </c>
      <c r="CT146" s="187">
        <f t="shared" si="545"/>
        <v>0</v>
      </c>
      <c r="CU146" s="189">
        <f t="shared" si="546"/>
        <v>0</v>
      </c>
      <c r="CV146" s="192">
        <f t="shared" si="547"/>
        <v>0</v>
      </c>
      <c r="CW146" s="168"/>
      <c r="CX146" s="159"/>
    </row>
    <row r="147" spans="1:102" s="167" customFormat="1" ht="15" customHeight="1">
      <c r="A147" s="169"/>
      <c r="B147" s="253"/>
      <c r="C147" s="222">
        <v>61</v>
      </c>
      <c r="D147" s="223">
        <f>IF(E147="","",C147)</f>
        <v>61</v>
      </c>
      <c r="E147" s="224" t="s">
        <v>91</v>
      </c>
      <c r="F147" s="222">
        <v>1981</v>
      </c>
      <c r="G147" s="222">
        <f>SUMIF($O$87:$O$165,E147,$V$87:$V$165)+SUMIF($AD$87:$AD$165,E147,$AL$87:$AL$165)+SUMIF($AT$87:$AT$165,E147,$BA$87:$BA$165)+SUMIF($BI$87:$BI$165,E147,$BO$87:$BO$165)+SUMIF($BW$87:$BW$165,E147,$CC$87:$CC$165)+SUMIF($CK$87:$CK$165,E147,$CQ$87:$CQ$165)</f>
        <v>1</v>
      </c>
      <c r="H147" s="222"/>
      <c r="I147" s="222">
        <f>SUMIF($O$87:$O$101,E147,$R$87:$R$101)+SUMIF($AD$87:$AD$101,E147,$AH$87:$AH$101)+SUMIF($AT$87:$AT$101,E147,$AW$87:$AW$101)+SUMIF($BI$87:$BI$101,E147,$BK$87:$BK$101)+SUMIF($BW$87:$BW$101,E147,$BY$87:$BY$101)+SUMIF($CK$87:$CK$101,E147,$CM$87:$CM$101)</f>
        <v>0</v>
      </c>
      <c r="J147" s="225">
        <f>SUMIF($O$87:$O$165,E147,$S$87:$S$165)+SUMIF($AD$87:$AD$165,E147,$AI$87:$AI$165)+SUMIF($AT$87:$AT$165,E147,$AX$87:$AX$165)+SUMIF($BI$87:$BI$165,E147,$BL$87:$BL$165)+SUMIF($BW$87:$BW$165,E147,$BZ$87:$BZ$165)+SUMIF($CK$87:$CK$165,E147,$CN$87:$CN$165)</f>
        <v>0</v>
      </c>
      <c r="K147" s="226">
        <f>SUMIF($O$87:$O$165,E147,$T$87:$T$165)+SUMIF($AD$87:$AD$165,E147,$AJ$87:$AJ$165)+SUMIF($AT$87:$AT$165,E147,$AY$87:$AY$165)+SUMIF($BI$87:$BI$165,E147,$BM$87:$BM$165)+SUMIF($BW$87:$BW$165,E147,$CA$87:$CA$165)+SUMIF($CK$87:$CK$165,E147,$CO$87:$CO$165)</f>
        <v>13</v>
      </c>
      <c r="L147" s="227">
        <f>SUMIF($O$87:$O$165,E147,$U$87:$U$165)+SUMIF($AD$87:$AD$165,E147,$AK$87:$AK$165)+SUMIF($AT$87:$AT$165,E147,$AZ$87:$AZ$165)+SUMIF($BI$87:$BI$165,E147,$BN$87:$BN$165)+SUMIF($BW$87:$BW$165,E147,$CB$87:$CB$165)+SUMIF($CK$87:$CK$165,E147,$CP$87:$CP$165)</f>
        <v>0</v>
      </c>
      <c r="M147" s="177"/>
      <c r="N147" s="210" t="str">
        <f t="shared" si="652"/>
        <v/>
      </c>
      <c r="O147" s="180"/>
      <c r="P147" s="231"/>
      <c r="Q147" s="181"/>
      <c r="R147" s="173" t="str">
        <f t="shared" si="653"/>
        <v/>
      </c>
      <c r="S147" s="188"/>
      <c r="T147" s="190"/>
      <c r="U147" s="193" t="str">
        <f>IF(ISNUMBER(N147)=FALSE,"",SUM(V$132:$V179))</f>
        <v/>
      </c>
      <c r="V147" s="194" t="str">
        <f t="shared" si="654"/>
        <v/>
      </c>
      <c r="W147" s="205" t="str">
        <f t="shared" si="670"/>
        <v/>
      </c>
      <c r="X147" s="207" t="str">
        <f t="shared" si="671"/>
        <v/>
      </c>
      <c r="Y147" s="187">
        <f t="shared" si="511"/>
        <v>0</v>
      </c>
      <c r="Z147" s="189">
        <f t="shared" si="512"/>
        <v>0</v>
      </c>
      <c r="AA147" s="192">
        <f t="shared" si="513"/>
        <v>0</v>
      </c>
      <c r="AB147" s="168"/>
      <c r="AC147" s="212" t="str">
        <f t="shared" si="655"/>
        <v/>
      </c>
      <c r="AD147" s="164"/>
      <c r="AE147" s="171"/>
      <c r="AF147" s="171"/>
      <c r="AG147" s="171"/>
      <c r="AH147" s="172" t="str">
        <f t="shared" si="656"/>
        <v/>
      </c>
      <c r="AI147" s="188"/>
      <c r="AJ147" s="190"/>
      <c r="AK147" s="193" t="str">
        <f>IF(ISNUMBER(AC147)=FALSE,"",SUM(AL147:$AL$164))</f>
        <v/>
      </c>
      <c r="AL147" s="194" t="str">
        <f t="shared" si="657"/>
        <v/>
      </c>
      <c r="AM147" s="206" t="str">
        <f t="shared" si="478"/>
        <v/>
      </c>
      <c r="AN147" s="208" t="str">
        <f t="shared" si="479"/>
        <v/>
      </c>
      <c r="AO147" s="187">
        <f t="shared" si="517"/>
        <v>0</v>
      </c>
      <c r="AP147" s="189">
        <f t="shared" si="518"/>
        <v>0</v>
      </c>
      <c r="AQ147" s="192">
        <f t="shared" si="519"/>
        <v>0</v>
      </c>
      <c r="AR147" s="168"/>
      <c r="AS147" s="213">
        <f t="shared" si="658"/>
        <v>61</v>
      </c>
      <c r="AT147" s="180" t="s">
        <v>75</v>
      </c>
      <c r="AU147" s="180">
        <v>325</v>
      </c>
      <c r="AV147" s="181" t="s">
        <v>48</v>
      </c>
      <c r="AW147" s="173" t="str">
        <f t="shared" si="659"/>
        <v/>
      </c>
      <c r="AX147" s="188"/>
      <c r="AY147" s="190"/>
      <c r="AZ147" s="193">
        <f>IF(ISNUMBER(AS147)=FALSE,"",SUM(BA147:BA$164))</f>
        <v>0</v>
      </c>
      <c r="BA147" s="194"/>
      <c r="BB147" s="205"/>
      <c r="BC147" s="207"/>
      <c r="BD147" s="187">
        <f t="shared" si="523"/>
        <v>0</v>
      </c>
      <c r="BE147" s="189">
        <f t="shared" si="524"/>
        <v>0</v>
      </c>
      <c r="BF147" s="192">
        <f t="shared" si="525"/>
        <v>0</v>
      </c>
      <c r="BG147" s="168"/>
      <c r="BH147" s="212" t="str">
        <f t="shared" si="661"/>
        <v/>
      </c>
      <c r="BI147" s="184"/>
      <c r="BJ147" s="171"/>
      <c r="BK147" s="172" t="str">
        <f t="shared" si="662"/>
        <v/>
      </c>
      <c r="BL147" s="188"/>
      <c r="BM147" s="190"/>
      <c r="BN147" s="193" t="str">
        <f>IF(ISNUMBER(BH147)=FALSE,"",SUM(BO147:BO$164))</f>
        <v/>
      </c>
      <c r="BO147" s="194" t="str">
        <f t="shared" si="663"/>
        <v/>
      </c>
      <c r="BP147" s="206" t="str">
        <f t="shared" si="464"/>
        <v/>
      </c>
      <c r="BQ147" s="208" t="str">
        <f t="shared" si="465"/>
        <v/>
      </c>
      <c r="BR147" s="187">
        <f t="shared" si="529"/>
        <v>0</v>
      </c>
      <c r="BS147" s="189">
        <f t="shared" si="530"/>
        <v>0</v>
      </c>
      <c r="BT147" s="192">
        <f t="shared" si="531"/>
        <v>0</v>
      </c>
      <c r="BU147" s="168"/>
      <c r="BV147" s="213" t="str">
        <f t="shared" si="664"/>
        <v/>
      </c>
      <c r="BW147" s="180"/>
      <c r="BX147" s="181"/>
      <c r="BY147" s="173" t="str">
        <f t="shared" si="665"/>
        <v/>
      </c>
      <c r="BZ147" s="188"/>
      <c r="CA147" s="190"/>
      <c r="CB147" s="193" t="str">
        <f>IF(ISNUMBER(BV147)=FALSE,"",SUM(CC147:CC$164))</f>
        <v/>
      </c>
      <c r="CC147" s="194" t="str">
        <f t="shared" si="666"/>
        <v/>
      </c>
      <c r="CD147" s="205" t="str">
        <f t="shared" si="535"/>
        <v/>
      </c>
      <c r="CE147" s="207" t="str">
        <f t="shared" si="536"/>
        <v/>
      </c>
      <c r="CF147" s="187">
        <f t="shared" si="537"/>
        <v>0</v>
      </c>
      <c r="CG147" s="189">
        <f t="shared" si="538"/>
        <v>0</v>
      </c>
      <c r="CH147" s="192">
        <f t="shared" si="539"/>
        <v>0</v>
      </c>
      <c r="CI147" s="168"/>
      <c r="CJ147" s="214" t="str">
        <f t="shared" si="667"/>
        <v/>
      </c>
      <c r="CK147" s="184"/>
      <c r="CL147" s="171"/>
      <c r="CM147" s="172" t="str">
        <f t="shared" si="668"/>
        <v/>
      </c>
      <c r="CN147" s="188"/>
      <c r="CO147" s="190"/>
      <c r="CP147" s="193" t="str">
        <f>IF(ISNUMBER(CJ147)=FALSE,"",SUM(CQ147:CQ$164))</f>
        <v/>
      </c>
      <c r="CQ147" s="194" t="str">
        <f t="shared" si="669"/>
        <v/>
      </c>
      <c r="CR147" s="206" t="str">
        <f t="shared" si="543"/>
        <v/>
      </c>
      <c r="CS147" s="208" t="str">
        <f t="shared" si="544"/>
        <v/>
      </c>
      <c r="CT147" s="187">
        <f t="shared" si="545"/>
        <v>0</v>
      </c>
      <c r="CU147" s="189">
        <f t="shared" si="546"/>
        <v>0</v>
      </c>
      <c r="CV147" s="192">
        <f t="shared" si="547"/>
        <v>0</v>
      </c>
      <c r="CW147" s="168"/>
      <c r="CX147" s="159"/>
    </row>
    <row r="148" spans="1:102" s="167" customFormat="1" ht="15" customHeight="1">
      <c r="A148" s="169"/>
      <c r="B148" s="253"/>
      <c r="C148" s="222">
        <v>62</v>
      </c>
      <c r="D148" s="223">
        <f>IF(E148="","",C148)</f>
        <v>62</v>
      </c>
      <c r="E148" s="224" t="s">
        <v>92</v>
      </c>
      <c r="F148" s="222">
        <v>1957</v>
      </c>
      <c r="G148" s="222">
        <f>SUMIF($O$87:$O$165,E148,$V$87:$V$165)+SUMIF($AD$87:$AD$165,E148,$AL$87:$AL$165)+SUMIF($AT$87:$AT$165,E148,$BA$87:$BA$165)+SUMIF($BI$87:$BI$165,E148,$BO$87:$BO$165)+SUMIF($BW$87:$BW$165,E148,$CC$87:$CC$165)+SUMIF($CK$87:$CK$165,E148,$CQ$87:$CQ$165)</f>
        <v>1</v>
      </c>
      <c r="H148" s="222"/>
      <c r="I148" s="222">
        <f>SUMIF($O$87:$O$101,E148,$R$87:$R$101)+SUMIF($AD$87:$AD$101,E148,$AH$87:$AH$101)+SUMIF($AT$87:$AT$101,E148,$AW$87:$AW$101)+SUMIF($BI$87:$BI$101,E148,$BK$87:$BK$101)+SUMIF($BW$87:$BW$101,E148,$BY$87:$BY$101)+SUMIF($CK$87:$CK$101,E148,$CM$87:$CM$101)</f>
        <v>0</v>
      </c>
      <c r="J148" s="225">
        <f>SUMIF($O$87:$O$165,E148,$S$87:$S$165)+SUMIF($AD$87:$AD$165,E148,$AI$87:$AI$165)+SUMIF($AT$87:$AT$165,E148,$AX$87:$AX$165)+SUMIF($BI$87:$BI$165,E148,$BL$87:$BL$165)+SUMIF($BW$87:$BW$165,E148,$BZ$87:$BZ$165)+SUMIF($CK$87:$CK$165,E148,$CN$87:$CN$165)</f>
        <v>0</v>
      </c>
      <c r="K148" s="226">
        <f>SUMIF($O$87:$O$165,E148,$T$87:$T$165)+SUMIF($AD$87:$AD$165,E148,$AJ$87:$AJ$165)+SUMIF($AT$87:$AT$165,E148,$AY$87:$AY$165)+SUMIF($BI$87:$BI$165,E148,$BM$87:$BM$165)+SUMIF($BW$87:$BW$165,E148,$CA$87:$CA$165)+SUMIF($CK$87:$CK$165,E148,$CO$87:$CO$165)</f>
        <v>12</v>
      </c>
      <c r="L148" s="227">
        <f>SUMIF($O$87:$O$165,E148,$U$87:$U$165)+SUMIF($AD$87:$AD$165,E148,$AK$87:$AK$165)+SUMIF($AT$87:$AT$165,E148,$AZ$87:$AZ$165)+SUMIF($BI$87:$BI$165,E148,$BN$87:$BN$165)+SUMIF($BW$87:$BW$165,E148,$CB$87:$CB$165)+SUMIF($CK$87:$CK$165,E148,$CP$87:$CP$165)</f>
        <v>0</v>
      </c>
      <c r="M148" s="177"/>
      <c r="N148" s="210" t="str">
        <f t="shared" si="652"/>
        <v/>
      </c>
      <c r="O148" s="180"/>
      <c r="P148" s="231"/>
      <c r="Q148" s="181"/>
      <c r="R148" s="173" t="str">
        <f t="shared" si="653"/>
        <v/>
      </c>
      <c r="S148" s="188"/>
      <c r="T148" s="190"/>
      <c r="U148" s="193" t="str">
        <f>IF(ISNUMBER(N148)=FALSE,"",SUM(V$132:$V180))</f>
        <v/>
      </c>
      <c r="V148" s="194" t="str">
        <f t="shared" si="654"/>
        <v/>
      </c>
      <c r="W148" s="205" t="str">
        <f t="shared" si="670"/>
        <v/>
      </c>
      <c r="X148" s="207" t="str">
        <f t="shared" si="671"/>
        <v/>
      </c>
      <c r="Y148" s="187">
        <f t="shared" si="511"/>
        <v>0</v>
      </c>
      <c r="Z148" s="189">
        <f t="shared" si="512"/>
        <v>0</v>
      </c>
      <c r="AA148" s="192">
        <f t="shared" si="513"/>
        <v>0</v>
      </c>
      <c r="AB148" s="168"/>
      <c r="AC148" s="212" t="str">
        <f t="shared" si="655"/>
        <v/>
      </c>
      <c r="AD148" s="164"/>
      <c r="AE148" s="171"/>
      <c r="AF148" s="171"/>
      <c r="AG148" s="171"/>
      <c r="AH148" s="172" t="str">
        <f t="shared" si="656"/>
        <v/>
      </c>
      <c r="AI148" s="188"/>
      <c r="AJ148" s="190"/>
      <c r="AK148" s="193" t="str">
        <f>IF(ISNUMBER(AC148)=FALSE,"",SUM(AL148:$AL$164))</f>
        <v/>
      </c>
      <c r="AL148" s="194" t="str">
        <f t="shared" si="657"/>
        <v/>
      </c>
      <c r="AM148" s="206" t="str">
        <f t="shared" si="478"/>
        <v/>
      </c>
      <c r="AN148" s="208" t="str">
        <f t="shared" si="479"/>
        <v/>
      </c>
      <c r="AO148" s="187">
        <f t="shared" si="517"/>
        <v>0</v>
      </c>
      <c r="AP148" s="189">
        <f t="shared" si="518"/>
        <v>0</v>
      </c>
      <c r="AQ148" s="192">
        <f t="shared" si="519"/>
        <v>0</v>
      </c>
      <c r="AR148" s="168"/>
      <c r="AS148" s="213">
        <f t="shared" si="658"/>
        <v>62</v>
      </c>
      <c r="AT148" s="180" t="s">
        <v>73</v>
      </c>
      <c r="AU148" s="180">
        <v>175</v>
      </c>
      <c r="AV148" s="181" t="s">
        <v>48</v>
      </c>
      <c r="AW148" s="173" t="str">
        <f t="shared" si="659"/>
        <v/>
      </c>
      <c r="AX148" s="188"/>
      <c r="AY148" s="190"/>
      <c r="AZ148" s="193">
        <f>IF(ISNUMBER(AS148)=FALSE,"",SUM(BA148:BA$164))</f>
        <v>0</v>
      </c>
      <c r="BA148" s="194"/>
      <c r="BB148" s="205"/>
      <c r="BC148" s="207"/>
      <c r="BD148" s="187">
        <f t="shared" si="523"/>
        <v>0</v>
      </c>
      <c r="BE148" s="189">
        <f t="shared" si="524"/>
        <v>0</v>
      </c>
      <c r="BF148" s="192">
        <f t="shared" si="525"/>
        <v>0</v>
      </c>
      <c r="BG148" s="168"/>
      <c r="BH148" s="212" t="str">
        <f t="shared" si="661"/>
        <v/>
      </c>
      <c r="BI148" s="184"/>
      <c r="BJ148" s="171"/>
      <c r="BK148" s="172" t="str">
        <f t="shared" si="662"/>
        <v/>
      </c>
      <c r="BL148" s="188"/>
      <c r="BM148" s="190"/>
      <c r="BN148" s="193" t="str">
        <f>IF(ISNUMBER(BH148)=FALSE,"",SUM(BO148:BO$164))</f>
        <v/>
      </c>
      <c r="BO148" s="194" t="str">
        <f t="shared" si="663"/>
        <v/>
      </c>
      <c r="BP148" s="206" t="str">
        <f t="shared" si="464"/>
        <v/>
      </c>
      <c r="BQ148" s="208" t="str">
        <f t="shared" si="465"/>
        <v/>
      </c>
      <c r="BR148" s="187">
        <f t="shared" si="529"/>
        <v>0</v>
      </c>
      <c r="BS148" s="189">
        <f t="shared" si="530"/>
        <v>0</v>
      </c>
      <c r="BT148" s="192">
        <f t="shared" si="531"/>
        <v>0</v>
      </c>
      <c r="BU148" s="168"/>
      <c r="BV148" s="213" t="str">
        <f t="shared" si="664"/>
        <v/>
      </c>
      <c r="BW148" s="180"/>
      <c r="BX148" s="181"/>
      <c r="BY148" s="173" t="str">
        <f t="shared" si="665"/>
        <v/>
      </c>
      <c r="BZ148" s="188"/>
      <c r="CA148" s="190"/>
      <c r="CB148" s="193" t="str">
        <f>IF(ISNUMBER(BV148)=FALSE,"",SUM(CC148:CC$164))</f>
        <v/>
      </c>
      <c r="CC148" s="194" t="str">
        <f t="shared" si="666"/>
        <v/>
      </c>
      <c r="CD148" s="205" t="str">
        <f t="shared" si="535"/>
        <v/>
      </c>
      <c r="CE148" s="207" t="str">
        <f t="shared" si="536"/>
        <v/>
      </c>
      <c r="CF148" s="187">
        <f t="shared" si="537"/>
        <v>0</v>
      </c>
      <c r="CG148" s="189">
        <f t="shared" si="538"/>
        <v>0</v>
      </c>
      <c r="CH148" s="192">
        <f t="shared" si="539"/>
        <v>0</v>
      </c>
      <c r="CI148" s="168"/>
      <c r="CJ148" s="214" t="str">
        <f t="shared" si="667"/>
        <v/>
      </c>
      <c r="CK148" s="184"/>
      <c r="CL148" s="171"/>
      <c r="CM148" s="172" t="str">
        <f t="shared" si="668"/>
        <v/>
      </c>
      <c r="CN148" s="188"/>
      <c r="CO148" s="190"/>
      <c r="CP148" s="193" t="str">
        <f>IF(ISNUMBER(CJ148)=FALSE,"",SUM(CQ148:CQ$164))</f>
        <v/>
      </c>
      <c r="CQ148" s="194" t="str">
        <f t="shared" si="669"/>
        <v/>
      </c>
      <c r="CR148" s="206" t="str">
        <f t="shared" si="543"/>
        <v/>
      </c>
      <c r="CS148" s="208" t="str">
        <f t="shared" si="544"/>
        <v/>
      </c>
      <c r="CT148" s="187">
        <f t="shared" si="545"/>
        <v>0</v>
      </c>
      <c r="CU148" s="189">
        <f t="shared" si="546"/>
        <v>0</v>
      </c>
      <c r="CV148" s="192">
        <f t="shared" si="547"/>
        <v>0</v>
      </c>
      <c r="CW148" s="168"/>
      <c r="CX148" s="159"/>
    </row>
    <row r="149" spans="1:102" s="167" customFormat="1" ht="15" customHeight="1">
      <c r="A149" s="169"/>
      <c r="B149" s="253"/>
      <c r="C149" s="222">
        <v>63</v>
      </c>
      <c r="D149" s="223">
        <f>IF(E149="","",C149)</f>
        <v>63</v>
      </c>
      <c r="E149" s="224" t="s">
        <v>93</v>
      </c>
      <c r="F149" s="222">
        <v>1980</v>
      </c>
      <c r="G149" s="222">
        <f>SUMIF($O$87:$O$165,E149,$V$87:$V$165)+SUMIF($AD$87:$AD$165,E149,$AL$87:$AL$165)+SUMIF($AT$87:$AT$165,E149,$BA$87:$BA$165)+SUMIF($BI$87:$BI$165,E149,$BO$87:$BO$165)+SUMIF($BW$87:$BW$165,E149,$CC$87:$CC$165)+SUMIF($CK$87:$CK$165,E149,$CQ$87:$CQ$165)</f>
        <v>1</v>
      </c>
      <c r="H149" s="222"/>
      <c r="I149" s="222">
        <f>SUMIF($O$87:$O$101,E149,$R$87:$R$101)+SUMIF($AD$87:$AD$101,E149,$AH$87:$AH$101)+SUMIF($AT$87:$AT$101,E149,$AW$87:$AW$101)+SUMIF($BI$87:$BI$101,E149,$BK$87:$BK$101)+SUMIF($BW$87:$BW$101,E149,$BY$87:$BY$101)+SUMIF($CK$87:$CK$101,E149,$CM$87:$CM$101)</f>
        <v>0</v>
      </c>
      <c r="J149" s="225">
        <f>SUMIF($O$87:$O$165,E149,$S$87:$S$165)+SUMIF($AD$87:$AD$165,E149,$AI$87:$AI$165)+SUMIF($AT$87:$AT$165,E149,$AX$87:$AX$165)+SUMIF($BI$87:$BI$165,E149,$BL$87:$BL$165)+SUMIF($BW$87:$BW$165,E149,$BZ$87:$BZ$165)+SUMIF($CK$87:$CK$165,E149,$CN$87:$CN$165)</f>
        <v>0</v>
      </c>
      <c r="K149" s="226">
        <f>SUMIF($O$87:$O$165,E149,$T$87:$T$165)+SUMIF($AD$87:$AD$165,E149,$AJ$87:$AJ$165)+SUMIF($AT$87:$AT$165,E149,$AY$87:$AY$165)+SUMIF($BI$87:$BI$165,E149,$BM$87:$BM$165)+SUMIF($BW$87:$BW$165,E149,$CA$87:$CA$165)+SUMIF($CK$87:$CK$165,E149,$CO$87:$CO$165)</f>
        <v>11</v>
      </c>
      <c r="L149" s="227">
        <f>SUMIF($O$87:$O$165,E149,$U$87:$U$165)+SUMIF($AD$87:$AD$165,E149,$AK$87:$AK$165)+SUMIF($AT$87:$AT$165,E149,$AZ$87:$AZ$165)+SUMIF($BI$87:$BI$165,E149,$BN$87:$BN$165)+SUMIF($BW$87:$BW$165,E149,$CB$87:$CB$165)+SUMIF($CK$87:$CK$165,E149,$CP$87:$CP$165)</f>
        <v>0</v>
      </c>
      <c r="M149" s="177"/>
      <c r="N149" s="210" t="str">
        <f t="shared" si="652"/>
        <v/>
      </c>
      <c r="O149" s="180"/>
      <c r="P149" s="231"/>
      <c r="Q149" s="181"/>
      <c r="R149" s="173" t="str">
        <f t="shared" si="653"/>
        <v/>
      </c>
      <c r="S149" s="188"/>
      <c r="T149" s="190"/>
      <c r="U149" s="193" t="str">
        <f>IF(ISNUMBER(N149)=FALSE,"",SUM(V$132:$V181))</f>
        <v/>
      </c>
      <c r="V149" s="194" t="str">
        <f t="shared" si="654"/>
        <v/>
      </c>
      <c r="W149" s="205" t="str">
        <f t="shared" si="670"/>
        <v/>
      </c>
      <c r="X149" s="207" t="str">
        <f t="shared" si="671"/>
        <v/>
      </c>
      <c r="Y149" s="187">
        <f t="shared" si="511"/>
        <v>0</v>
      </c>
      <c r="Z149" s="189">
        <f t="shared" si="512"/>
        <v>0</v>
      </c>
      <c r="AA149" s="192">
        <f t="shared" si="513"/>
        <v>0</v>
      </c>
      <c r="AB149" s="168"/>
      <c r="AC149" s="212" t="str">
        <f t="shared" si="655"/>
        <v/>
      </c>
      <c r="AD149" s="164"/>
      <c r="AE149" s="171"/>
      <c r="AF149" s="171"/>
      <c r="AG149" s="171"/>
      <c r="AH149" s="172" t="str">
        <f t="shared" si="656"/>
        <v/>
      </c>
      <c r="AI149" s="188"/>
      <c r="AJ149" s="190"/>
      <c r="AK149" s="193" t="str">
        <f>IF(ISNUMBER(AC149)=FALSE,"",SUM(AL149:$AL$164))</f>
        <v/>
      </c>
      <c r="AL149" s="194" t="str">
        <f t="shared" si="657"/>
        <v/>
      </c>
      <c r="AM149" s="206" t="str">
        <f t="shared" si="478"/>
        <v/>
      </c>
      <c r="AN149" s="208" t="str">
        <f t="shared" si="479"/>
        <v/>
      </c>
      <c r="AO149" s="187">
        <f t="shared" si="517"/>
        <v>0</v>
      </c>
      <c r="AP149" s="189">
        <f t="shared" si="518"/>
        <v>0</v>
      </c>
      <c r="AQ149" s="192">
        <f t="shared" si="519"/>
        <v>0</v>
      </c>
      <c r="AR149" s="168"/>
      <c r="AS149" s="213">
        <f t="shared" si="658"/>
        <v>63</v>
      </c>
      <c r="AT149" s="180" t="s">
        <v>74</v>
      </c>
      <c r="AU149" s="180">
        <v>150</v>
      </c>
      <c r="AV149" s="181" t="s">
        <v>48</v>
      </c>
      <c r="AW149" s="173" t="str">
        <f t="shared" si="659"/>
        <v/>
      </c>
      <c r="AX149" s="188"/>
      <c r="AY149" s="190"/>
      <c r="AZ149" s="193">
        <f>IF(ISNUMBER(AS149)=FALSE,"",SUM(BA149:BA$164))</f>
        <v>0</v>
      </c>
      <c r="BA149" s="194"/>
      <c r="BB149" s="205"/>
      <c r="BC149" s="207"/>
      <c r="BD149" s="187">
        <f t="shared" si="523"/>
        <v>0</v>
      </c>
      <c r="BE149" s="189">
        <f t="shared" si="524"/>
        <v>0</v>
      </c>
      <c r="BF149" s="192">
        <f t="shared" si="525"/>
        <v>0</v>
      </c>
      <c r="BG149" s="168"/>
      <c r="BH149" s="212" t="str">
        <f t="shared" si="661"/>
        <v/>
      </c>
      <c r="BI149" s="184"/>
      <c r="BJ149" s="171"/>
      <c r="BK149" s="172" t="str">
        <f t="shared" si="662"/>
        <v/>
      </c>
      <c r="BL149" s="188"/>
      <c r="BM149" s="190"/>
      <c r="BN149" s="193" t="str">
        <f>IF(ISNUMBER(BH149)=FALSE,"",SUM(BO149:BO$164))</f>
        <v/>
      </c>
      <c r="BO149" s="194" t="str">
        <f t="shared" si="663"/>
        <v/>
      </c>
      <c r="BP149" s="206" t="str">
        <f t="shared" si="464"/>
        <v/>
      </c>
      <c r="BQ149" s="208" t="str">
        <f t="shared" si="465"/>
        <v/>
      </c>
      <c r="BR149" s="187">
        <f t="shared" si="529"/>
        <v>0</v>
      </c>
      <c r="BS149" s="189">
        <f t="shared" si="530"/>
        <v>0</v>
      </c>
      <c r="BT149" s="192">
        <f t="shared" si="531"/>
        <v>0</v>
      </c>
      <c r="BU149" s="168"/>
      <c r="BV149" s="213" t="str">
        <f t="shared" si="664"/>
        <v/>
      </c>
      <c r="BW149" s="180"/>
      <c r="BX149" s="181"/>
      <c r="BY149" s="173" t="str">
        <f t="shared" si="665"/>
        <v/>
      </c>
      <c r="BZ149" s="188"/>
      <c r="CA149" s="190"/>
      <c r="CB149" s="193" t="str">
        <f>IF(ISNUMBER(BV149)=FALSE,"",SUM(CC149:CC$164))</f>
        <v/>
      </c>
      <c r="CC149" s="194" t="str">
        <f t="shared" si="666"/>
        <v/>
      </c>
      <c r="CD149" s="205" t="str">
        <f t="shared" si="535"/>
        <v/>
      </c>
      <c r="CE149" s="207" t="str">
        <f t="shared" si="536"/>
        <v/>
      </c>
      <c r="CF149" s="187">
        <f t="shared" si="537"/>
        <v>0</v>
      </c>
      <c r="CG149" s="189">
        <f t="shared" si="538"/>
        <v>0</v>
      </c>
      <c r="CH149" s="192">
        <f t="shared" si="539"/>
        <v>0</v>
      </c>
      <c r="CI149" s="168"/>
      <c r="CJ149" s="214" t="str">
        <f t="shared" si="667"/>
        <v/>
      </c>
      <c r="CK149" s="184"/>
      <c r="CL149" s="171"/>
      <c r="CM149" s="172" t="str">
        <f t="shared" si="668"/>
        <v/>
      </c>
      <c r="CN149" s="188"/>
      <c r="CO149" s="190"/>
      <c r="CP149" s="193" t="str">
        <f>IF(ISNUMBER(CJ149)=FALSE,"",SUM(CQ149:CQ$164))</f>
        <v/>
      </c>
      <c r="CQ149" s="194" t="str">
        <f t="shared" si="669"/>
        <v/>
      </c>
      <c r="CR149" s="206" t="str">
        <f t="shared" si="543"/>
        <v/>
      </c>
      <c r="CS149" s="208" t="str">
        <f t="shared" si="544"/>
        <v/>
      </c>
      <c r="CT149" s="187">
        <f t="shared" si="545"/>
        <v>0</v>
      </c>
      <c r="CU149" s="189">
        <f t="shared" si="546"/>
        <v>0</v>
      </c>
      <c r="CV149" s="192">
        <f t="shared" si="547"/>
        <v>0</v>
      </c>
      <c r="CW149" s="168"/>
      <c r="CX149" s="159"/>
    </row>
    <row r="150" spans="1:102" s="167" customFormat="1" ht="15" customHeight="1">
      <c r="A150" s="169"/>
      <c r="B150" s="253"/>
      <c r="C150" s="222">
        <v>64</v>
      </c>
      <c r="D150" s="223">
        <f>IF(E150="","",C150)</f>
        <v>64</v>
      </c>
      <c r="E150" s="224" t="s">
        <v>94</v>
      </c>
      <c r="F150" s="222">
        <v>1974</v>
      </c>
      <c r="G150" s="222">
        <f>SUMIF($O$87:$O$165,E150,$V$87:$V$165)+SUMIF($AD$87:$AD$165,E150,$AL$87:$AL$165)+SUMIF($AT$87:$AT$165,E150,$BA$87:$BA$165)+SUMIF($BI$87:$BI$165,E150,$BO$87:$BO$165)+SUMIF($BW$87:$BW$165,E150,$CC$87:$CC$165)+SUMIF($CK$87:$CK$165,E150,$CQ$87:$CQ$165)</f>
        <v>1</v>
      </c>
      <c r="H150" s="222"/>
      <c r="I150" s="222">
        <f>SUMIF($O$87:$O$101,E150,$R$87:$R$101)+SUMIF($AD$87:$AD$101,E150,$AH$87:$AH$101)+SUMIF($AT$87:$AT$101,E150,$AW$87:$AW$101)+SUMIF($BI$87:$BI$101,E150,$BK$87:$BK$101)+SUMIF($BW$87:$BW$101,E150,$BY$87:$BY$101)+SUMIF($CK$87:$CK$101,E150,$CM$87:$CM$101)</f>
        <v>0</v>
      </c>
      <c r="J150" s="225">
        <f>SUMIF($O$87:$O$165,E150,$S$87:$S$165)+SUMIF($AD$87:$AD$165,E150,$AI$87:$AI$165)+SUMIF($AT$87:$AT$165,E150,$AX$87:$AX$165)+SUMIF($BI$87:$BI$165,E150,$BL$87:$BL$165)+SUMIF($BW$87:$BW$165,E150,$BZ$87:$BZ$165)+SUMIF($CK$87:$CK$165,E150,$CN$87:$CN$165)</f>
        <v>0</v>
      </c>
      <c r="K150" s="226">
        <f>SUMIF($O$87:$O$165,E150,$T$87:$T$165)+SUMIF($AD$87:$AD$165,E150,$AJ$87:$AJ$165)+SUMIF($AT$87:$AT$165,E150,$AY$87:$AY$165)+SUMIF($BI$87:$BI$165,E150,$BM$87:$BM$165)+SUMIF($BW$87:$BW$165,E150,$CA$87:$CA$165)+SUMIF($CK$87:$CK$165,E150,$CO$87:$CO$165)</f>
        <v>10</v>
      </c>
      <c r="L150" s="227">
        <f>SUMIF($O$87:$O$165,E150,$U$87:$U$165)+SUMIF($AD$87:$AD$165,E150,$AK$87:$AK$165)+SUMIF($AT$87:$AT$165,E150,$AZ$87:$AZ$165)+SUMIF($BI$87:$BI$165,E150,$BN$87:$BN$165)+SUMIF($BW$87:$BW$165,E150,$CB$87:$CB$165)+SUMIF($CK$87:$CK$165,E150,$CP$87:$CP$165)</f>
        <v>0</v>
      </c>
      <c r="M150" s="177"/>
      <c r="N150" s="210" t="str">
        <f t="shared" si="652"/>
        <v/>
      </c>
      <c r="O150" s="180"/>
      <c r="P150" s="231"/>
      <c r="Q150" s="181"/>
      <c r="R150" s="173" t="str">
        <f t="shared" si="653"/>
        <v/>
      </c>
      <c r="S150" s="188"/>
      <c r="T150" s="190"/>
      <c r="U150" s="193" t="str">
        <f>IF(ISNUMBER(N150)=FALSE,"",SUM(V$132:$V182))</f>
        <v/>
      </c>
      <c r="V150" s="194" t="str">
        <f t="shared" si="654"/>
        <v/>
      </c>
      <c r="W150" s="205" t="str">
        <f t="shared" si="670"/>
        <v/>
      </c>
      <c r="X150" s="207" t="str">
        <f t="shared" si="671"/>
        <v/>
      </c>
      <c r="Y150" s="187">
        <f t="shared" si="511"/>
        <v>0</v>
      </c>
      <c r="Z150" s="189">
        <f t="shared" si="512"/>
        <v>0</v>
      </c>
      <c r="AA150" s="192">
        <f t="shared" si="513"/>
        <v>0</v>
      </c>
      <c r="AB150" s="168"/>
      <c r="AC150" s="212" t="str">
        <f t="shared" si="655"/>
        <v/>
      </c>
      <c r="AD150" s="164"/>
      <c r="AE150" s="171"/>
      <c r="AF150" s="171"/>
      <c r="AG150" s="171"/>
      <c r="AH150" s="172" t="str">
        <f t="shared" si="656"/>
        <v/>
      </c>
      <c r="AI150" s="188"/>
      <c r="AJ150" s="190"/>
      <c r="AK150" s="193" t="str">
        <f>IF(ISNUMBER(AC150)=FALSE,"",SUM(AL150:$AL$164))</f>
        <v/>
      </c>
      <c r="AL150" s="194" t="str">
        <f t="shared" si="657"/>
        <v/>
      </c>
      <c r="AM150" s="206" t="str">
        <f t="shared" si="478"/>
        <v/>
      </c>
      <c r="AN150" s="208" t="str">
        <f t="shared" si="479"/>
        <v/>
      </c>
      <c r="AO150" s="187">
        <f t="shared" si="517"/>
        <v>0</v>
      </c>
      <c r="AP150" s="189">
        <f t="shared" si="518"/>
        <v>0</v>
      </c>
      <c r="AQ150" s="192">
        <f t="shared" si="519"/>
        <v>0</v>
      </c>
      <c r="AR150" s="168"/>
      <c r="AS150" s="213" t="str">
        <f t="shared" si="658"/>
        <v/>
      </c>
      <c r="AT150" s="180"/>
      <c r="AU150" s="180"/>
      <c r="AV150" s="181"/>
      <c r="AW150" s="173" t="str">
        <f t="shared" si="659"/>
        <v/>
      </c>
      <c r="AX150" s="188"/>
      <c r="AY150" s="190"/>
      <c r="AZ150" s="193" t="str">
        <f>IF(ISNUMBER(AS150)=FALSE,"",SUM(BA150:BA$164))</f>
        <v/>
      </c>
      <c r="BA150" s="194" t="str">
        <f t="shared" si="660"/>
        <v/>
      </c>
      <c r="BB150" s="205" t="str">
        <f t="shared" ref="BB150:BB164" si="672">IF(ISNUMBER(AS150)=FALSE,"",SUMIF($E$87:$E$164,AT150,$D$87:$D$164))</f>
        <v/>
      </c>
      <c r="BC150" s="207" t="str">
        <f t="shared" ref="BC150:BC164" si="673">IF(ISNUMBER(AS150)=FALSE,"",IF(SUMIF($E$87:$E$164,AT150,$I$87:$I$164)&gt;0,SUMIF($E$87:$E$164,AT150,$I$87:$I$164),IF(SUMIF($E$87:$E$164,AT150,$J$87:$J$164)&gt;0,SUMIF($E$87:$E$164,AT150,$J$87:$J$164),IF(SUMIF($E$87:$E$164,AT150,$K$87:$K$164)&gt;0,SUMIF($E$87:$E$164,AT150,$K$87:$K$164),SUMIF($E$87:$E$164,AT150,$L$87:$L$164)))))</f>
        <v/>
      </c>
      <c r="BD150" s="187">
        <f t="shared" si="523"/>
        <v>0</v>
      </c>
      <c r="BE150" s="189">
        <f t="shared" si="524"/>
        <v>0</v>
      </c>
      <c r="BF150" s="192">
        <f t="shared" si="525"/>
        <v>0</v>
      </c>
      <c r="BG150" s="168"/>
      <c r="BH150" s="212" t="str">
        <f t="shared" si="661"/>
        <v/>
      </c>
      <c r="BI150" s="184"/>
      <c r="BJ150" s="171"/>
      <c r="BK150" s="172" t="str">
        <f t="shared" si="662"/>
        <v/>
      </c>
      <c r="BL150" s="188"/>
      <c r="BM150" s="190"/>
      <c r="BN150" s="193" t="str">
        <f>IF(ISNUMBER(BH150)=FALSE,"",SUM(BO150:BO$164))</f>
        <v/>
      </c>
      <c r="BO150" s="194" t="str">
        <f t="shared" si="663"/>
        <v/>
      </c>
      <c r="BP150" s="206" t="str">
        <f t="shared" si="464"/>
        <v/>
      </c>
      <c r="BQ150" s="208" t="str">
        <f t="shared" si="465"/>
        <v/>
      </c>
      <c r="BR150" s="187">
        <f t="shared" si="529"/>
        <v>0</v>
      </c>
      <c r="BS150" s="189">
        <f t="shared" si="530"/>
        <v>0</v>
      </c>
      <c r="BT150" s="192">
        <f t="shared" si="531"/>
        <v>0</v>
      </c>
      <c r="BU150" s="168"/>
      <c r="BV150" s="213" t="str">
        <f t="shared" si="664"/>
        <v/>
      </c>
      <c r="BW150" s="180"/>
      <c r="BX150" s="181"/>
      <c r="BY150" s="173" t="str">
        <f t="shared" si="665"/>
        <v/>
      </c>
      <c r="BZ150" s="188"/>
      <c r="CA150" s="190"/>
      <c r="CB150" s="193" t="str">
        <f>IF(ISNUMBER(BV150)=FALSE,"",SUM(CC150:CC$164))</f>
        <v/>
      </c>
      <c r="CC150" s="194" t="str">
        <f t="shared" si="666"/>
        <v/>
      </c>
      <c r="CD150" s="205" t="str">
        <f t="shared" si="535"/>
        <v/>
      </c>
      <c r="CE150" s="207" t="str">
        <f t="shared" si="536"/>
        <v/>
      </c>
      <c r="CF150" s="187">
        <f t="shared" si="537"/>
        <v>0</v>
      </c>
      <c r="CG150" s="189">
        <f t="shared" si="538"/>
        <v>0</v>
      </c>
      <c r="CH150" s="192">
        <f t="shared" si="539"/>
        <v>0</v>
      </c>
      <c r="CI150" s="168"/>
      <c r="CJ150" s="214" t="str">
        <f t="shared" si="667"/>
        <v/>
      </c>
      <c r="CK150" s="184"/>
      <c r="CL150" s="171"/>
      <c r="CM150" s="172" t="str">
        <f t="shared" si="668"/>
        <v/>
      </c>
      <c r="CN150" s="188"/>
      <c r="CO150" s="190"/>
      <c r="CP150" s="193" t="str">
        <f>IF(ISNUMBER(CJ150)=FALSE,"",SUM(CQ150:CQ$164))</f>
        <v/>
      </c>
      <c r="CQ150" s="194" t="str">
        <f t="shared" si="669"/>
        <v/>
      </c>
      <c r="CR150" s="206" t="str">
        <f t="shared" si="543"/>
        <v/>
      </c>
      <c r="CS150" s="208" t="str">
        <f t="shared" si="544"/>
        <v/>
      </c>
      <c r="CT150" s="187">
        <f t="shared" si="545"/>
        <v>0</v>
      </c>
      <c r="CU150" s="189">
        <f t="shared" si="546"/>
        <v>0</v>
      </c>
      <c r="CV150" s="192">
        <f t="shared" si="547"/>
        <v>0</v>
      </c>
      <c r="CW150" s="168"/>
      <c r="CX150" s="159"/>
    </row>
    <row r="151" spans="1:102" s="167" customFormat="1" ht="15" customHeight="1">
      <c r="A151" s="169"/>
      <c r="B151" s="253"/>
      <c r="C151" s="222">
        <v>65</v>
      </c>
      <c r="D151" s="223">
        <f>IF(E151="","",C151)</f>
        <v>65</v>
      </c>
      <c r="E151" s="224" t="s">
        <v>69</v>
      </c>
      <c r="F151" s="222">
        <v>1971</v>
      </c>
      <c r="G151" s="222">
        <f>SUMIF($O$87:$O$165,E151,$V$87:$V$165)+SUMIF($AD$87:$AD$165,E151,$AL$87:$AL$165)+SUMIF($AT$87:$AT$165,E151,$BA$87:$BA$165)+SUMIF($BI$87:$BI$165,E151,$BO$87:$BO$165)+SUMIF($BW$87:$BW$165,E151,$CC$87:$CC$165)+SUMIF($CK$87:$CK$165,E151,$CQ$87:$CQ$165)</f>
        <v>1</v>
      </c>
      <c r="H151" s="222"/>
      <c r="I151" s="222">
        <f>SUMIF($O$87:$O$101,E151,$R$87:$R$101)+SUMIF($AD$87:$AD$101,E151,$AH$87:$AH$101)+SUMIF($AT$87:$AT$101,E151,$AW$87:$AW$101)+SUMIF($BI$87:$BI$101,E151,$BK$87:$BK$101)+SUMIF($BW$87:$BW$101,E151,$BY$87:$BY$101)+SUMIF($CK$87:$CK$101,E151,$CM$87:$CM$101)</f>
        <v>0</v>
      </c>
      <c r="J151" s="225">
        <f>SUMIF($O$87:$O$165,E151,$S$87:$S$165)+SUMIF($AD$87:$AD$165,E151,$AI$87:$AI$165)+SUMIF($AT$87:$AT$165,E151,$AX$87:$AX$165)+SUMIF($BI$87:$BI$165,E151,$BL$87:$BL$165)+SUMIF($BW$87:$BW$165,E151,$BZ$87:$BZ$165)+SUMIF($CK$87:$CK$165,E151,$CN$87:$CN$165)</f>
        <v>0</v>
      </c>
      <c r="K151" s="226">
        <f>SUMIF($O$87:$O$165,E151,$T$87:$T$165)+SUMIF($AD$87:$AD$165,E151,$AJ$87:$AJ$165)+SUMIF($AT$87:$AT$165,E151,$AY$87:$AY$165)+SUMIF($BI$87:$BI$165,E151,$BM$87:$BM$165)+SUMIF($BW$87:$BW$165,E151,$CA$87:$CA$165)+SUMIF($CK$87:$CK$165,E151,$CO$87:$CO$165)</f>
        <v>9</v>
      </c>
      <c r="L151" s="227">
        <f>SUMIF($O$87:$O$165,E151,$U$87:$U$165)+SUMIF($AD$87:$AD$165,E151,$AK$87:$AK$165)+SUMIF($AT$87:$AT$165,E151,$AZ$87:$AZ$165)+SUMIF($BI$87:$BI$165,E151,$BN$87:$BN$165)+SUMIF($BW$87:$BW$165,E151,$CB$87:$CB$165)+SUMIF($CK$87:$CK$165,E151,$CP$87:$CP$165)</f>
        <v>0</v>
      </c>
      <c r="M151" s="177"/>
      <c r="N151" s="210" t="str">
        <f t="shared" si="652"/>
        <v/>
      </c>
      <c r="O151" s="180"/>
      <c r="P151" s="231"/>
      <c r="Q151" s="181"/>
      <c r="R151" s="173" t="str">
        <f t="shared" si="653"/>
        <v/>
      </c>
      <c r="S151" s="188"/>
      <c r="T151" s="190"/>
      <c r="U151" s="193" t="str">
        <f>IF(ISNUMBER(N151)=FALSE,"",SUM(V$132:$V183))</f>
        <v/>
      </c>
      <c r="V151" s="194" t="str">
        <f t="shared" si="654"/>
        <v/>
      </c>
      <c r="W151" s="205" t="str">
        <f t="shared" si="670"/>
        <v/>
      </c>
      <c r="X151" s="207" t="str">
        <f t="shared" si="671"/>
        <v/>
      </c>
      <c r="Y151" s="187">
        <f t="shared" ref="Y151:Y164" si="674">SUMIF($O$30:$O$85,O151,$S$30:$S$85)</f>
        <v>0</v>
      </c>
      <c r="Z151" s="189">
        <f t="shared" ref="Z151:Z164" si="675">SUMIF($O$30:$O$85,O151,$T$30:$T$85)</f>
        <v>0</v>
      </c>
      <c r="AA151" s="192">
        <f t="shared" ref="AA151:AA164" si="676">SUMIF($O$30:$O$85,O151,$U$30:$U$85)</f>
        <v>0</v>
      </c>
      <c r="AB151" s="168"/>
      <c r="AC151" s="212" t="str">
        <f t="shared" si="655"/>
        <v/>
      </c>
      <c r="AD151" s="164"/>
      <c r="AE151" s="171"/>
      <c r="AF151" s="171"/>
      <c r="AG151" s="171"/>
      <c r="AH151" s="172" t="str">
        <f t="shared" si="656"/>
        <v/>
      </c>
      <c r="AI151" s="188"/>
      <c r="AJ151" s="190"/>
      <c r="AK151" s="193" t="str">
        <f>IF(ISNUMBER(AC151)=FALSE,"",SUM(AL151:$AL$164))</f>
        <v/>
      </c>
      <c r="AL151" s="194" t="str">
        <f t="shared" si="657"/>
        <v/>
      </c>
      <c r="AM151" s="206" t="str">
        <f t="shared" si="478"/>
        <v/>
      </c>
      <c r="AN151" s="208" t="str">
        <f t="shared" si="479"/>
        <v/>
      </c>
      <c r="AO151" s="187">
        <f t="shared" ref="AO151:AO164" si="677">SUMIF($O$30:$O$85,AD151,$S$30:$S$85)+SUMIF($AD$30:$AD$85,AD151,$AI$30:$AI$85)</f>
        <v>0</v>
      </c>
      <c r="AP151" s="189">
        <f t="shared" ref="AP151:AP164" si="678">SUMIF($O$30:$O$85,AD151,$T$30:$T$85)+SUMIF($AD$30:$AD$85,AD151,$AJ$30:$AJ$85)</f>
        <v>0</v>
      </c>
      <c r="AQ151" s="192">
        <f t="shared" ref="AQ151:AQ164" si="679">SUMIF($O$30:$O$85,AD151,$U$30:$U$85)+SUMIF($AD$30:$AD$85,AD151,$AK$30:$AK$85)</f>
        <v>0</v>
      </c>
      <c r="AR151" s="168"/>
      <c r="AS151" s="213" t="str">
        <f t="shared" si="658"/>
        <v/>
      </c>
      <c r="AT151" s="180"/>
      <c r="AU151" s="180"/>
      <c r="AV151" s="181"/>
      <c r="AW151" s="173" t="str">
        <f t="shared" si="659"/>
        <v/>
      </c>
      <c r="AX151" s="188"/>
      <c r="AY151" s="190"/>
      <c r="AZ151" s="193" t="str">
        <f>IF(ISNUMBER(AS151)=FALSE,"",SUM(BA151:BA$164))</f>
        <v/>
      </c>
      <c r="BA151" s="194" t="str">
        <f t="shared" si="660"/>
        <v/>
      </c>
      <c r="BB151" s="205" t="str">
        <f t="shared" si="672"/>
        <v/>
      </c>
      <c r="BC151" s="207" t="str">
        <f t="shared" si="673"/>
        <v/>
      </c>
      <c r="BD151" s="187">
        <f t="shared" ref="BD151:BD164" si="680">SUMIF($O$30:$O$85,AT151,$S$30:$S$85)+SUMIF($AD$30:$AD$85,AT151,$AI$30:$AI$85)+SUMIF($AT$30:$AT$85,AT151,$AX$30:$AX$85)</f>
        <v>0</v>
      </c>
      <c r="BE151" s="189">
        <f t="shared" ref="BE151:BE164" si="681">SUMIF($O$30:$O$85,AT151,$T$30:$T$85)+SUMIF($AD$30:$AD$85,AT151,$AJ$30:$AJ$85)+SUMIF($AT$30:$AT$85,AT151,$AY$30:$AY$85)</f>
        <v>0</v>
      </c>
      <c r="BF151" s="192">
        <f t="shared" ref="BF151:BF164" si="682">SUMIF($O$30:$O$85,AT151,$U$30:$U$85)+SUMIF($AD$30:$AD$85,AT151,$AK$30:$AK$85)+SUMIF($AT$30:$AT$85,AT151,$AZ$30:$AZ$85)</f>
        <v>0</v>
      </c>
      <c r="BG151" s="168"/>
      <c r="BH151" s="212" t="str">
        <f t="shared" si="661"/>
        <v/>
      </c>
      <c r="BI151" s="184"/>
      <c r="BJ151" s="171"/>
      <c r="BK151" s="172" t="str">
        <f t="shared" si="662"/>
        <v/>
      </c>
      <c r="BL151" s="188"/>
      <c r="BM151" s="190"/>
      <c r="BN151" s="193" t="str">
        <f>IF(ISNUMBER(BH151)=FALSE,"",SUM(BO151:BO$164))</f>
        <v/>
      </c>
      <c r="BO151" s="194" t="str">
        <f t="shared" si="663"/>
        <v/>
      </c>
      <c r="BP151" s="206" t="str">
        <f t="shared" si="464"/>
        <v/>
      </c>
      <c r="BQ151" s="208" t="str">
        <f t="shared" si="465"/>
        <v/>
      </c>
      <c r="BR151" s="187">
        <f t="shared" ref="BR151:BR164" si="683">SUMIF($O$30:$O$85,BI151,$S$30:$S$85)+SUMIF($AD$30:$AD$85,BI151,$AI$30:$AI$85)+SUMIF($AT$30:$AT$85,BI151,$AX$30:$AX$85)+SUMIF($BI$30:$BI$85,BI151,$BL$30:$BL$85)</f>
        <v>0</v>
      </c>
      <c r="BS151" s="189">
        <f t="shared" ref="BS151:BS164" si="684">SUMIF($O$30:$O$85,BI151,$T$30:$T$85)+SUMIF($AD$30:$AD$85,BI151,$AJ$30:$AJ$85)+SUMIF($AT$30:$AT$85,BI151,$AY$30:$AY$85)+SUMIF($BI$30:$BI$85,BI151,$BM$30:$BM$85)</f>
        <v>0</v>
      </c>
      <c r="BT151" s="192">
        <f t="shared" ref="BT151:BT164" si="685">SUMIF($O$30:$O$85,BI151,$U$30:$U$85)+SUMIF($AD$30:$AD$85,BI151,$AK$30:$AK$85)+SUMIF($AT$30:$AT$85,BI151,$AZ$30:$AZ$85)+SUMIF($BI$30:$BI$85,BI151,$BN$30:$BN$85)</f>
        <v>0</v>
      </c>
      <c r="BU151" s="168"/>
      <c r="BV151" s="213" t="str">
        <f t="shared" si="664"/>
        <v/>
      </c>
      <c r="BW151" s="180"/>
      <c r="BX151" s="181"/>
      <c r="BY151" s="173" t="str">
        <f t="shared" si="665"/>
        <v/>
      </c>
      <c r="BZ151" s="188"/>
      <c r="CA151" s="190"/>
      <c r="CB151" s="193" t="str">
        <f>IF(ISNUMBER(BV151)=FALSE,"",SUM(CC151:CC$164))</f>
        <v/>
      </c>
      <c r="CC151" s="194" t="str">
        <f t="shared" si="666"/>
        <v/>
      </c>
      <c r="CD151" s="205" t="str">
        <f t="shared" ref="CD151:CD164" si="686">IF(ISNUMBER(BV151)=FALSE,"",SUMIF($E$87:$E$164,BW151,$D$87:$D$164))</f>
        <v/>
      </c>
      <c r="CE151" s="207" t="str">
        <f t="shared" ref="CE151:CE164" si="687">IF(ISNUMBER(BV151)=FALSE,"",IF(SUMIF($E$87:$E$164,BW151,$I$87:$I$164)&gt;0,SUMIF($E$87:$E$164,BW151,$I$87:$I$164),IF(SUMIF($E$87:$E$164,BW151,$J$87:$J$164)&gt;0,SUMIF($E$87:$E$164,BW151,$J$87:$J$164),IF(SUMIF($E$87:$E$164,BW151,$K$87:$K$164)&gt;0,SUMIF($E$87:$E$164,BW151,$K$87:$K$164),SUMIF($E$87:$E$164,BW151,$L$87:$L$164)))))</f>
        <v/>
      </c>
      <c r="CF151" s="187">
        <f t="shared" ref="CF151:CF164" si="688">SUMIF($O$30:$O$85,BW151,$S$30:$S$85)+SUMIF($AD$30:$AD$85,BW151,$AI$30:$AI$85)+SUMIF($AT$30:$AT$85,BW151,$AX$30:$AX$85)+SUMIF($BI$30:$BI$85,BW151,$BL$30:$BL$85)+SUMIF($BW$30:$BW$85,BW151,$BZ$30:$BZ$85)</f>
        <v>0</v>
      </c>
      <c r="CG151" s="189">
        <f t="shared" ref="CG151:CG164" si="689">SUMIF($O$30:$O$85,BW151,$T$30:$T$85)+SUMIF($AD$30:$AD$85,BW151,$AJ$30:$AJ$85)+SUMIF($AT$30:$AT$85,BW151,$AY$30:$AY$85)+SUMIF($BI$30:$BI$85,BW151,$BM$30:$BM$85)+SUMIF($BW$30:$BW$85,BW151,$CA$30:$CA$85)</f>
        <v>0</v>
      </c>
      <c r="CH151" s="192">
        <f t="shared" ref="CH151:CH164" si="690">SUMIF($O$30:$O$85,BW151,$U$30:$U$85)+SUMIF($AD$30:$AD$85,BW151,$AK$30:$AK$85)+SUMIF($AT$30:$AT$85,BW151,$AZ$30:$AZ$85)+SUMIF($BI$30:$BI$85,BW151,$BN$30:$BN$85)+SUMIF($BW$30:$BW$85,BW151,$CB$30:$CB$85)</f>
        <v>0</v>
      </c>
      <c r="CI151" s="168"/>
      <c r="CJ151" s="214" t="str">
        <f t="shared" si="667"/>
        <v/>
      </c>
      <c r="CK151" s="184"/>
      <c r="CL151" s="171"/>
      <c r="CM151" s="172" t="str">
        <f t="shared" si="668"/>
        <v/>
      </c>
      <c r="CN151" s="188"/>
      <c r="CO151" s="190"/>
      <c r="CP151" s="193" t="str">
        <f>IF(ISNUMBER(CJ151)=FALSE,"",SUM(CQ151:CQ$164))</f>
        <v/>
      </c>
      <c r="CQ151" s="194" t="str">
        <f t="shared" si="669"/>
        <v/>
      </c>
      <c r="CR151" s="206" t="str">
        <f t="shared" ref="CR151:CR164" si="691">IF(ISNUMBER(CJ151)=FALSE,"",SUMIF($E$87:$E$164,CK151,$D$87:$D$164))</f>
        <v/>
      </c>
      <c r="CS151" s="208" t="str">
        <f t="shared" ref="CS151:CS164" si="692">IF(ISNUMBER(CJ151)=FALSE,"",IF(SUMIF($E$87:$E$164,CK151,$I$87:$I$164)&gt;0,SUMIF($E$87:$E$164,CK151,$I$87:$I$164),IF(SUMIF($E$87:$E$164,CK151,$J$87:$J$164)&gt;0,SUMIF($E$87:$E$164,CK151,$J$87:$J$164),IF(SUMIF($E$87:$E$164,CK151,$K$87:$K$164)&gt;0,SUMIF($E$87:$E$164,CK151,$K$87:$K$164),SUMIF($E$87:$E$164,CK151,$L$87:$L$164)))))</f>
        <v/>
      </c>
      <c r="CT151" s="187">
        <f t="shared" si="545"/>
        <v>0</v>
      </c>
      <c r="CU151" s="189">
        <f t="shared" si="546"/>
        <v>0</v>
      </c>
      <c r="CV151" s="192">
        <f t="shared" si="547"/>
        <v>0</v>
      </c>
      <c r="CW151" s="168"/>
      <c r="CX151" s="159"/>
    </row>
    <row r="152" spans="1:102" s="167" customFormat="1" ht="15" customHeight="1">
      <c r="A152" s="169"/>
      <c r="B152" s="253"/>
      <c r="C152" s="222">
        <v>66</v>
      </c>
      <c r="D152" s="223">
        <f>IF(E152="","",C152)</f>
        <v>66</v>
      </c>
      <c r="E152" s="224" t="s">
        <v>95</v>
      </c>
      <c r="F152" s="222">
        <v>1963</v>
      </c>
      <c r="G152" s="222">
        <f>SUMIF($O$87:$O$165,E152,$V$87:$V$165)+SUMIF($AD$87:$AD$165,E152,$AL$87:$AL$165)+SUMIF($AT$87:$AT$165,E152,$BA$87:$BA$165)+SUMIF($BI$87:$BI$165,E152,$BO$87:$BO$165)+SUMIF($BW$87:$BW$165,E152,$CC$87:$CC$165)+SUMIF($CK$87:$CK$165,E152,$CQ$87:$CQ$165)</f>
        <v>1</v>
      </c>
      <c r="H152" s="222"/>
      <c r="I152" s="222">
        <f>SUMIF($O$87:$O$101,E152,$R$87:$R$101)+SUMIF($AD$87:$AD$101,E152,$AH$87:$AH$101)+SUMIF($AT$87:$AT$101,E152,$AW$87:$AW$101)+SUMIF($BI$87:$BI$101,E152,$BK$87:$BK$101)+SUMIF($BW$87:$BW$101,E152,$BY$87:$BY$101)+SUMIF($CK$87:$CK$101,E152,$CM$87:$CM$101)</f>
        <v>0</v>
      </c>
      <c r="J152" s="225">
        <f>SUMIF($O$87:$O$165,E152,$S$87:$S$165)+SUMIF($AD$87:$AD$165,E152,$AI$87:$AI$165)+SUMIF($AT$87:$AT$165,E152,$AX$87:$AX$165)+SUMIF($BI$87:$BI$165,E152,$BL$87:$BL$165)+SUMIF($BW$87:$BW$165,E152,$BZ$87:$BZ$165)+SUMIF($CK$87:$CK$165,E152,$CN$87:$CN$165)</f>
        <v>0</v>
      </c>
      <c r="K152" s="226">
        <f>SUMIF($O$87:$O$165,E152,$T$87:$T$165)+SUMIF($AD$87:$AD$165,E152,$AJ$87:$AJ$165)+SUMIF($AT$87:$AT$165,E152,$AY$87:$AY$165)+SUMIF($BI$87:$BI$165,E152,$BM$87:$BM$165)+SUMIF($BW$87:$BW$165,E152,$CA$87:$CA$165)+SUMIF($CK$87:$CK$165,E152,$CO$87:$CO$165)</f>
        <v>8</v>
      </c>
      <c r="L152" s="227">
        <f>SUMIF($O$87:$O$165,E152,$U$87:$U$165)+SUMIF($AD$87:$AD$165,E152,$AK$87:$AK$165)+SUMIF($AT$87:$AT$165,E152,$AZ$87:$AZ$165)+SUMIF($BI$87:$BI$165,E152,$BN$87:$BN$165)+SUMIF($BW$87:$BW$165,E152,$CB$87:$CB$165)+SUMIF($CK$87:$CK$165,E152,$CP$87:$CP$165)</f>
        <v>0</v>
      </c>
      <c r="M152" s="177"/>
      <c r="N152" s="210" t="str">
        <f t="shared" si="652"/>
        <v/>
      </c>
      <c r="O152" s="180"/>
      <c r="P152" s="231"/>
      <c r="Q152" s="181"/>
      <c r="R152" s="173" t="str">
        <f t="shared" si="653"/>
        <v/>
      </c>
      <c r="S152" s="188"/>
      <c r="T152" s="190"/>
      <c r="U152" s="193" t="str">
        <f>IF(ISNUMBER(N152)=FALSE,"",SUM(V$132:$V184))</f>
        <v/>
      </c>
      <c r="V152" s="194" t="str">
        <f t="shared" si="654"/>
        <v/>
      </c>
      <c r="W152" s="205" t="str">
        <f t="shared" si="670"/>
        <v/>
      </c>
      <c r="X152" s="207" t="str">
        <f t="shared" si="671"/>
        <v/>
      </c>
      <c r="Y152" s="187">
        <f t="shared" si="674"/>
        <v>0</v>
      </c>
      <c r="Z152" s="189">
        <f t="shared" si="675"/>
        <v>0</v>
      </c>
      <c r="AA152" s="192">
        <f t="shared" si="676"/>
        <v>0</v>
      </c>
      <c r="AB152" s="168"/>
      <c r="AC152" s="212" t="str">
        <f t="shared" si="655"/>
        <v/>
      </c>
      <c r="AD152" s="164"/>
      <c r="AE152" s="171"/>
      <c r="AF152" s="171"/>
      <c r="AG152" s="171"/>
      <c r="AH152" s="172" t="str">
        <f t="shared" si="656"/>
        <v/>
      </c>
      <c r="AI152" s="188"/>
      <c r="AJ152" s="190"/>
      <c r="AK152" s="193" t="str">
        <f>IF(ISNUMBER(AC152)=FALSE,"",SUM(AL152:$AL$164))</f>
        <v/>
      </c>
      <c r="AL152" s="194" t="str">
        <f t="shared" si="657"/>
        <v/>
      </c>
      <c r="AM152" s="206" t="str">
        <f t="shared" si="478"/>
        <v/>
      </c>
      <c r="AN152" s="208" t="str">
        <f t="shared" si="479"/>
        <v/>
      </c>
      <c r="AO152" s="187">
        <f t="shared" si="677"/>
        <v>0</v>
      </c>
      <c r="AP152" s="189">
        <f t="shared" si="678"/>
        <v>0</v>
      </c>
      <c r="AQ152" s="192">
        <f t="shared" si="679"/>
        <v>0</v>
      </c>
      <c r="AR152" s="168"/>
      <c r="AS152" s="213" t="str">
        <f t="shared" si="658"/>
        <v/>
      </c>
      <c r="AT152" s="180"/>
      <c r="AU152" s="180"/>
      <c r="AV152" s="181"/>
      <c r="AW152" s="173" t="str">
        <f t="shared" si="659"/>
        <v/>
      </c>
      <c r="AX152" s="188"/>
      <c r="AY152" s="190"/>
      <c r="AZ152" s="193" t="str">
        <f>IF(ISNUMBER(AS152)=FALSE,"",SUM(BA152:BA$164))</f>
        <v/>
      </c>
      <c r="BA152" s="194" t="str">
        <f t="shared" si="660"/>
        <v/>
      </c>
      <c r="BB152" s="205" t="str">
        <f t="shared" si="672"/>
        <v/>
      </c>
      <c r="BC152" s="207" t="str">
        <f t="shared" si="673"/>
        <v/>
      </c>
      <c r="BD152" s="187">
        <f t="shared" si="680"/>
        <v>0</v>
      </c>
      <c r="BE152" s="189">
        <f t="shared" si="681"/>
        <v>0</v>
      </c>
      <c r="BF152" s="192">
        <f t="shared" si="682"/>
        <v>0</v>
      </c>
      <c r="BG152" s="168"/>
      <c r="BH152" s="212" t="str">
        <f t="shared" si="661"/>
        <v/>
      </c>
      <c r="BI152" s="184"/>
      <c r="BJ152" s="171"/>
      <c r="BK152" s="172" t="str">
        <f t="shared" si="662"/>
        <v/>
      </c>
      <c r="BL152" s="188"/>
      <c r="BM152" s="190"/>
      <c r="BN152" s="193" t="str">
        <f>IF(ISNUMBER(BH152)=FALSE,"",SUM(BO152:BO$164))</f>
        <v/>
      </c>
      <c r="BO152" s="194" t="str">
        <f t="shared" si="663"/>
        <v/>
      </c>
      <c r="BP152" s="206" t="str">
        <f t="shared" si="464"/>
        <v/>
      </c>
      <c r="BQ152" s="208" t="str">
        <f t="shared" si="465"/>
        <v/>
      </c>
      <c r="BR152" s="187">
        <f t="shared" si="683"/>
        <v>0</v>
      </c>
      <c r="BS152" s="189">
        <f t="shared" si="684"/>
        <v>0</v>
      </c>
      <c r="BT152" s="192">
        <f t="shared" si="685"/>
        <v>0</v>
      </c>
      <c r="BU152" s="168"/>
      <c r="BV152" s="213" t="str">
        <f t="shared" si="664"/>
        <v/>
      </c>
      <c r="BW152" s="180"/>
      <c r="BX152" s="181"/>
      <c r="BY152" s="173" t="str">
        <f t="shared" si="665"/>
        <v/>
      </c>
      <c r="BZ152" s="188"/>
      <c r="CA152" s="190"/>
      <c r="CB152" s="193" t="str">
        <f>IF(ISNUMBER(BV152)=FALSE,"",SUM(CC152:CC$164))</f>
        <v/>
      </c>
      <c r="CC152" s="194" t="str">
        <f t="shared" si="666"/>
        <v/>
      </c>
      <c r="CD152" s="205" t="str">
        <f t="shared" si="686"/>
        <v/>
      </c>
      <c r="CE152" s="207" t="str">
        <f t="shared" si="687"/>
        <v/>
      </c>
      <c r="CF152" s="187">
        <f t="shared" si="688"/>
        <v>0</v>
      </c>
      <c r="CG152" s="189">
        <f t="shared" si="689"/>
        <v>0</v>
      </c>
      <c r="CH152" s="192">
        <f t="shared" si="690"/>
        <v>0</v>
      </c>
      <c r="CI152" s="168"/>
      <c r="CJ152" s="214" t="str">
        <f t="shared" si="667"/>
        <v/>
      </c>
      <c r="CK152" s="184"/>
      <c r="CL152" s="171"/>
      <c r="CM152" s="172" t="str">
        <f t="shared" si="668"/>
        <v/>
      </c>
      <c r="CN152" s="188"/>
      <c r="CO152" s="190"/>
      <c r="CP152" s="193" t="str">
        <f>IF(ISNUMBER(CJ152)=FALSE,"",SUM(CQ152:CQ$164))</f>
        <v/>
      </c>
      <c r="CQ152" s="194" t="str">
        <f t="shared" si="669"/>
        <v/>
      </c>
      <c r="CR152" s="206" t="str">
        <f t="shared" si="691"/>
        <v/>
      </c>
      <c r="CS152" s="208" t="str">
        <f t="shared" si="692"/>
        <v/>
      </c>
      <c r="CT152" s="187">
        <f t="shared" si="545"/>
        <v>0</v>
      </c>
      <c r="CU152" s="189">
        <f t="shared" si="546"/>
        <v>0</v>
      </c>
      <c r="CV152" s="192">
        <f t="shared" si="547"/>
        <v>0</v>
      </c>
      <c r="CW152" s="168"/>
      <c r="CX152" s="159"/>
    </row>
    <row r="153" spans="1:102" s="167" customFormat="1" ht="15" customHeight="1">
      <c r="A153" s="169"/>
      <c r="B153" s="253"/>
      <c r="C153" s="222">
        <v>67</v>
      </c>
      <c r="D153" s="223">
        <f>IF(E153="","",C153)</f>
        <v>67</v>
      </c>
      <c r="E153" s="224" t="s">
        <v>96</v>
      </c>
      <c r="F153" s="222">
        <v>1969</v>
      </c>
      <c r="G153" s="222">
        <f>SUMIF($O$87:$O$165,E153,$V$87:$V$165)+SUMIF($AD$87:$AD$165,E153,$AL$87:$AL$165)+SUMIF($AT$87:$AT$165,E153,$BA$87:$BA$165)+SUMIF($BI$87:$BI$165,E153,$BO$87:$BO$165)+SUMIF($BW$87:$BW$165,E153,$CC$87:$CC$165)+SUMIF($CK$87:$CK$165,E153,$CQ$87:$CQ$165)</f>
        <v>1</v>
      </c>
      <c r="H153" s="222"/>
      <c r="I153" s="222">
        <f>SUMIF($O$87:$O$101,E153,$R$87:$R$101)+SUMIF($AD$87:$AD$101,E153,$AH$87:$AH$101)+SUMIF($AT$87:$AT$101,E153,$AW$87:$AW$101)+SUMIF($BI$87:$BI$101,E153,$BK$87:$BK$101)+SUMIF($BW$87:$BW$101,E153,$BY$87:$BY$101)+SUMIF($CK$87:$CK$101,E153,$CM$87:$CM$101)</f>
        <v>0</v>
      </c>
      <c r="J153" s="225">
        <f>SUMIF($O$87:$O$165,E153,$S$87:$S$165)+SUMIF($AD$87:$AD$165,E153,$AI$87:$AI$165)+SUMIF($AT$87:$AT$165,E153,$AX$87:$AX$165)+SUMIF($BI$87:$BI$165,E153,$BL$87:$BL$165)+SUMIF($BW$87:$BW$165,E153,$BZ$87:$BZ$165)+SUMIF($CK$87:$CK$165,E153,$CN$87:$CN$165)</f>
        <v>0</v>
      </c>
      <c r="K153" s="226">
        <f>SUMIF($O$87:$O$165,E153,$T$87:$T$165)+SUMIF($AD$87:$AD$165,E153,$AJ$87:$AJ$165)+SUMIF($AT$87:$AT$165,E153,$AY$87:$AY$165)+SUMIF($BI$87:$BI$165,E153,$BM$87:$BM$165)+SUMIF($BW$87:$BW$165,E153,$CA$87:$CA$165)+SUMIF($CK$87:$CK$165,E153,$CO$87:$CO$165)</f>
        <v>7</v>
      </c>
      <c r="L153" s="227">
        <f>SUMIF($O$87:$O$165,E153,$U$87:$U$165)+SUMIF($AD$87:$AD$165,E153,$AK$87:$AK$165)+SUMIF($AT$87:$AT$165,E153,$AZ$87:$AZ$165)+SUMIF($BI$87:$BI$165,E153,$BN$87:$BN$165)+SUMIF($BW$87:$BW$165,E153,$CB$87:$CB$165)+SUMIF($CK$87:$CK$165,E153,$CP$87:$CP$165)</f>
        <v>0</v>
      </c>
      <c r="M153" s="177"/>
      <c r="N153" s="210" t="str">
        <f t="shared" si="652"/>
        <v/>
      </c>
      <c r="O153" s="180"/>
      <c r="P153" s="231"/>
      <c r="Q153" s="181"/>
      <c r="R153" s="173" t="str">
        <f t="shared" si="653"/>
        <v/>
      </c>
      <c r="S153" s="188"/>
      <c r="T153" s="190"/>
      <c r="U153" s="193" t="str">
        <f>IF(ISNUMBER(N153)=FALSE,"",SUM(V$132:$V185))</f>
        <v/>
      </c>
      <c r="V153" s="194" t="str">
        <f t="shared" si="654"/>
        <v/>
      </c>
      <c r="W153" s="205" t="str">
        <f t="shared" si="670"/>
        <v/>
      </c>
      <c r="X153" s="207" t="str">
        <f t="shared" si="671"/>
        <v/>
      </c>
      <c r="Y153" s="187">
        <f t="shared" si="674"/>
        <v>0</v>
      </c>
      <c r="Z153" s="189">
        <f t="shared" si="675"/>
        <v>0</v>
      </c>
      <c r="AA153" s="192">
        <f t="shared" si="676"/>
        <v>0</v>
      </c>
      <c r="AB153" s="168"/>
      <c r="AC153" s="212" t="str">
        <f t="shared" si="655"/>
        <v/>
      </c>
      <c r="AD153" s="164"/>
      <c r="AE153" s="171"/>
      <c r="AF153" s="171"/>
      <c r="AG153" s="171"/>
      <c r="AH153" s="172" t="str">
        <f t="shared" si="656"/>
        <v/>
      </c>
      <c r="AI153" s="188"/>
      <c r="AJ153" s="190"/>
      <c r="AK153" s="193" t="str">
        <f>IF(ISNUMBER(AC153)=FALSE,"",SUM(AL153:$AL$164))</f>
        <v/>
      </c>
      <c r="AL153" s="194" t="str">
        <f t="shared" si="657"/>
        <v/>
      </c>
      <c r="AM153" s="206" t="str">
        <f t="shared" si="478"/>
        <v/>
      </c>
      <c r="AN153" s="208" t="str">
        <f t="shared" si="479"/>
        <v/>
      </c>
      <c r="AO153" s="187">
        <f t="shared" si="677"/>
        <v>0</v>
      </c>
      <c r="AP153" s="189">
        <f t="shared" si="678"/>
        <v>0</v>
      </c>
      <c r="AQ153" s="192">
        <f t="shared" si="679"/>
        <v>0</v>
      </c>
      <c r="AR153" s="168"/>
      <c r="AS153" s="213" t="str">
        <f t="shared" si="658"/>
        <v/>
      </c>
      <c r="AT153" s="180"/>
      <c r="AU153" s="180"/>
      <c r="AV153" s="181"/>
      <c r="AW153" s="173" t="str">
        <f t="shared" si="659"/>
        <v/>
      </c>
      <c r="AX153" s="188"/>
      <c r="AY153" s="190"/>
      <c r="AZ153" s="193" t="str">
        <f>IF(ISNUMBER(AS153)=FALSE,"",SUM(BA153:BA$164))</f>
        <v/>
      </c>
      <c r="BA153" s="194" t="str">
        <f t="shared" si="660"/>
        <v/>
      </c>
      <c r="BB153" s="205" t="str">
        <f t="shared" si="672"/>
        <v/>
      </c>
      <c r="BC153" s="207" t="str">
        <f t="shared" si="673"/>
        <v/>
      </c>
      <c r="BD153" s="187">
        <f t="shared" si="680"/>
        <v>0</v>
      </c>
      <c r="BE153" s="189">
        <f t="shared" si="681"/>
        <v>0</v>
      </c>
      <c r="BF153" s="192">
        <f t="shared" si="682"/>
        <v>0</v>
      </c>
      <c r="BG153" s="168"/>
      <c r="BH153" s="212" t="str">
        <f t="shared" si="661"/>
        <v/>
      </c>
      <c r="BI153" s="184"/>
      <c r="BJ153" s="171"/>
      <c r="BK153" s="172" t="str">
        <f t="shared" si="662"/>
        <v/>
      </c>
      <c r="BL153" s="188"/>
      <c r="BM153" s="190"/>
      <c r="BN153" s="193" t="str">
        <f>IF(ISNUMBER(BH153)=FALSE,"",SUM(BO153:BO$164))</f>
        <v/>
      </c>
      <c r="BO153" s="194" t="str">
        <f t="shared" si="663"/>
        <v/>
      </c>
      <c r="BP153" s="206" t="str">
        <f t="shared" si="464"/>
        <v/>
      </c>
      <c r="BQ153" s="208" t="str">
        <f t="shared" si="465"/>
        <v/>
      </c>
      <c r="BR153" s="187">
        <f t="shared" si="683"/>
        <v>0</v>
      </c>
      <c r="BS153" s="189">
        <f t="shared" si="684"/>
        <v>0</v>
      </c>
      <c r="BT153" s="192">
        <f t="shared" si="685"/>
        <v>0</v>
      </c>
      <c r="BU153" s="168"/>
      <c r="BV153" s="213" t="str">
        <f t="shared" si="664"/>
        <v/>
      </c>
      <c r="BW153" s="180"/>
      <c r="BX153" s="181"/>
      <c r="BY153" s="173" t="str">
        <f t="shared" si="665"/>
        <v/>
      </c>
      <c r="BZ153" s="188"/>
      <c r="CA153" s="190"/>
      <c r="CB153" s="193" t="str">
        <f>IF(ISNUMBER(BV153)=FALSE,"",SUM(CC153:CC$164))</f>
        <v/>
      </c>
      <c r="CC153" s="194" t="str">
        <f t="shared" si="666"/>
        <v/>
      </c>
      <c r="CD153" s="205" t="str">
        <f t="shared" si="686"/>
        <v/>
      </c>
      <c r="CE153" s="207" t="str">
        <f t="shared" si="687"/>
        <v/>
      </c>
      <c r="CF153" s="187">
        <f t="shared" si="688"/>
        <v>0</v>
      </c>
      <c r="CG153" s="189">
        <f t="shared" si="689"/>
        <v>0</v>
      </c>
      <c r="CH153" s="192">
        <f t="shared" si="690"/>
        <v>0</v>
      </c>
      <c r="CI153" s="168"/>
      <c r="CJ153" s="214" t="str">
        <f t="shared" si="667"/>
        <v/>
      </c>
      <c r="CK153" s="184"/>
      <c r="CL153" s="171"/>
      <c r="CM153" s="172" t="str">
        <f t="shared" si="668"/>
        <v/>
      </c>
      <c r="CN153" s="188"/>
      <c r="CO153" s="190"/>
      <c r="CP153" s="193" t="str">
        <f>IF(ISNUMBER(CJ153)=FALSE,"",SUM(CQ153:CQ$164))</f>
        <v/>
      </c>
      <c r="CQ153" s="194" t="str">
        <f t="shared" si="669"/>
        <v/>
      </c>
      <c r="CR153" s="206" t="str">
        <f t="shared" si="691"/>
        <v/>
      </c>
      <c r="CS153" s="208" t="str">
        <f t="shared" si="692"/>
        <v/>
      </c>
      <c r="CT153" s="187">
        <f t="shared" si="545"/>
        <v>0</v>
      </c>
      <c r="CU153" s="189">
        <f t="shared" si="546"/>
        <v>0</v>
      </c>
      <c r="CV153" s="192">
        <f t="shared" si="547"/>
        <v>0</v>
      </c>
      <c r="CW153" s="168"/>
      <c r="CX153" s="159"/>
    </row>
    <row r="154" spans="1:102" s="167" customFormat="1" ht="15" customHeight="1">
      <c r="A154" s="169"/>
      <c r="B154" s="253"/>
      <c r="C154" s="222">
        <v>68</v>
      </c>
      <c r="D154" s="223">
        <f>IF(E154="","",C154)</f>
        <v>68</v>
      </c>
      <c r="E154" s="224" t="s">
        <v>97</v>
      </c>
      <c r="F154" s="222">
        <v>1973</v>
      </c>
      <c r="G154" s="222">
        <f>SUMIF($O$87:$O$165,E154,$V$87:$V$165)+SUMIF($AD$87:$AD$165,E154,$AL$87:$AL$165)+SUMIF($AT$87:$AT$165,E154,$BA$87:$BA$165)+SUMIF($BI$87:$BI$165,E154,$BO$87:$BO$165)+SUMIF($BW$87:$BW$165,E154,$CC$87:$CC$165)+SUMIF($CK$87:$CK$165,E154,$CQ$87:$CQ$165)</f>
        <v>1</v>
      </c>
      <c r="H154" s="222"/>
      <c r="I154" s="222">
        <f>SUMIF($O$87:$O$101,E154,$R$87:$R$101)+SUMIF($AD$87:$AD$101,E154,$AH$87:$AH$101)+SUMIF($AT$87:$AT$101,E154,$AW$87:$AW$101)+SUMIF($BI$87:$BI$101,E154,$BK$87:$BK$101)+SUMIF($BW$87:$BW$101,E154,$BY$87:$BY$101)+SUMIF($CK$87:$CK$101,E154,$CM$87:$CM$101)</f>
        <v>0</v>
      </c>
      <c r="J154" s="225">
        <f>SUMIF($O$87:$O$165,E154,$S$87:$S$165)+SUMIF($AD$87:$AD$165,E154,$AI$87:$AI$165)+SUMIF($AT$87:$AT$165,E154,$AX$87:$AX$165)+SUMIF($BI$87:$BI$165,E154,$BL$87:$BL$165)+SUMIF($BW$87:$BW$165,E154,$BZ$87:$BZ$165)+SUMIF($CK$87:$CK$165,E154,$CN$87:$CN$165)</f>
        <v>0</v>
      </c>
      <c r="K154" s="226">
        <f>SUMIF($O$87:$O$165,E154,$T$87:$T$165)+SUMIF($AD$87:$AD$165,E154,$AJ$87:$AJ$165)+SUMIF($AT$87:$AT$165,E154,$AY$87:$AY$165)+SUMIF($BI$87:$BI$165,E154,$BM$87:$BM$165)+SUMIF($BW$87:$BW$165,E154,$CA$87:$CA$165)+SUMIF($CK$87:$CK$165,E154,$CO$87:$CO$165)</f>
        <v>5</v>
      </c>
      <c r="L154" s="227">
        <f>SUMIF($O$87:$O$165,E154,$U$87:$U$165)+SUMIF($AD$87:$AD$165,E154,$AK$87:$AK$165)+SUMIF($AT$87:$AT$165,E154,$AZ$87:$AZ$165)+SUMIF($BI$87:$BI$165,E154,$BN$87:$BN$165)+SUMIF($BW$87:$BW$165,E154,$CB$87:$CB$165)+SUMIF($CK$87:$CK$165,E154,$CP$87:$CP$165)</f>
        <v>0</v>
      </c>
      <c r="M154" s="177"/>
      <c r="N154" s="210" t="str">
        <f t="shared" si="652"/>
        <v/>
      </c>
      <c r="O154" s="180"/>
      <c r="P154" s="231"/>
      <c r="Q154" s="181"/>
      <c r="R154" s="173" t="str">
        <f t="shared" si="653"/>
        <v/>
      </c>
      <c r="S154" s="188"/>
      <c r="T154" s="190"/>
      <c r="U154" s="193" t="str">
        <f>IF(ISNUMBER(N154)=FALSE,"",SUM(V$132:$V186))</f>
        <v/>
      </c>
      <c r="V154" s="194" t="str">
        <f t="shared" si="654"/>
        <v/>
      </c>
      <c r="W154" s="205" t="str">
        <f t="shared" si="670"/>
        <v/>
      </c>
      <c r="X154" s="207" t="str">
        <f t="shared" si="671"/>
        <v/>
      </c>
      <c r="Y154" s="187">
        <f t="shared" si="674"/>
        <v>0</v>
      </c>
      <c r="Z154" s="189">
        <f t="shared" si="675"/>
        <v>0</v>
      </c>
      <c r="AA154" s="192">
        <f t="shared" si="676"/>
        <v>0</v>
      </c>
      <c r="AB154" s="168"/>
      <c r="AC154" s="212" t="str">
        <f t="shared" si="655"/>
        <v/>
      </c>
      <c r="AD154" s="164"/>
      <c r="AE154" s="171"/>
      <c r="AF154" s="171"/>
      <c r="AG154" s="171"/>
      <c r="AH154" s="172" t="str">
        <f t="shared" si="656"/>
        <v/>
      </c>
      <c r="AI154" s="188"/>
      <c r="AJ154" s="190"/>
      <c r="AK154" s="193" t="str">
        <f>IF(ISNUMBER(AC154)=FALSE,"",SUM(AL154:$AL$164))</f>
        <v/>
      </c>
      <c r="AL154" s="194" t="str">
        <f t="shared" si="657"/>
        <v/>
      </c>
      <c r="AM154" s="206" t="str">
        <f t="shared" si="478"/>
        <v/>
      </c>
      <c r="AN154" s="208" t="str">
        <f t="shared" si="479"/>
        <v/>
      </c>
      <c r="AO154" s="187">
        <f t="shared" si="677"/>
        <v>0</v>
      </c>
      <c r="AP154" s="189">
        <f t="shared" si="678"/>
        <v>0</v>
      </c>
      <c r="AQ154" s="192">
        <f t="shared" si="679"/>
        <v>0</v>
      </c>
      <c r="AR154" s="168"/>
      <c r="AS154" s="213" t="str">
        <f t="shared" si="658"/>
        <v/>
      </c>
      <c r="AT154" s="180"/>
      <c r="AU154" s="180"/>
      <c r="AV154" s="181"/>
      <c r="AW154" s="173" t="str">
        <f t="shared" si="659"/>
        <v/>
      </c>
      <c r="AX154" s="188"/>
      <c r="AY154" s="190"/>
      <c r="AZ154" s="193" t="str">
        <f>IF(ISNUMBER(AS154)=FALSE,"",SUM(BA154:BA$164))</f>
        <v/>
      </c>
      <c r="BA154" s="194" t="str">
        <f t="shared" si="660"/>
        <v/>
      </c>
      <c r="BB154" s="205" t="str">
        <f t="shared" si="672"/>
        <v/>
      </c>
      <c r="BC154" s="207" t="str">
        <f t="shared" si="673"/>
        <v/>
      </c>
      <c r="BD154" s="187">
        <f t="shared" si="680"/>
        <v>0</v>
      </c>
      <c r="BE154" s="189">
        <f t="shared" si="681"/>
        <v>0</v>
      </c>
      <c r="BF154" s="192">
        <f t="shared" si="682"/>
        <v>0</v>
      </c>
      <c r="BG154" s="168"/>
      <c r="BH154" s="212" t="str">
        <f t="shared" si="661"/>
        <v/>
      </c>
      <c r="BI154" s="184"/>
      <c r="BJ154" s="171"/>
      <c r="BK154" s="172" t="str">
        <f t="shared" si="662"/>
        <v/>
      </c>
      <c r="BL154" s="188"/>
      <c r="BM154" s="190"/>
      <c r="BN154" s="193" t="str">
        <f>IF(ISNUMBER(BH154)=FALSE,"",SUM(BO154:BO$164))</f>
        <v/>
      </c>
      <c r="BO154" s="194" t="str">
        <f t="shared" si="663"/>
        <v/>
      </c>
      <c r="BP154" s="206" t="str">
        <f t="shared" si="464"/>
        <v/>
      </c>
      <c r="BQ154" s="208" t="str">
        <f t="shared" si="465"/>
        <v/>
      </c>
      <c r="BR154" s="187">
        <f t="shared" si="683"/>
        <v>0</v>
      </c>
      <c r="BS154" s="189">
        <f t="shared" si="684"/>
        <v>0</v>
      </c>
      <c r="BT154" s="192">
        <f t="shared" si="685"/>
        <v>0</v>
      </c>
      <c r="BU154" s="168"/>
      <c r="BV154" s="213" t="str">
        <f t="shared" si="664"/>
        <v/>
      </c>
      <c r="BW154" s="180"/>
      <c r="BX154" s="181"/>
      <c r="BY154" s="173" t="str">
        <f t="shared" si="665"/>
        <v/>
      </c>
      <c r="BZ154" s="188"/>
      <c r="CA154" s="190"/>
      <c r="CB154" s="193" t="str">
        <f>IF(ISNUMBER(BV154)=FALSE,"",SUM(CC154:CC$164))</f>
        <v/>
      </c>
      <c r="CC154" s="194" t="str">
        <f t="shared" si="666"/>
        <v/>
      </c>
      <c r="CD154" s="205" t="str">
        <f t="shared" si="686"/>
        <v/>
      </c>
      <c r="CE154" s="207" t="str">
        <f t="shared" si="687"/>
        <v/>
      </c>
      <c r="CF154" s="187">
        <f t="shared" si="688"/>
        <v>0</v>
      </c>
      <c r="CG154" s="189">
        <f t="shared" si="689"/>
        <v>0</v>
      </c>
      <c r="CH154" s="192">
        <f t="shared" si="690"/>
        <v>0</v>
      </c>
      <c r="CI154" s="168"/>
      <c r="CJ154" s="214" t="str">
        <f t="shared" si="667"/>
        <v/>
      </c>
      <c r="CK154" s="184"/>
      <c r="CL154" s="171"/>
      <c r="CM154" s="172" t="str">
        <f t="shared" si="668"/>
        <v/>
      </c>
      <c r="CN154" s="188"/>
      <c r="CO154" s="190"/>
      <c r="CP154" s="193" t="str">
        <f>IF(ISNUMBER(CJ154)=FALSE,"",SUM(CQ154:CQ$164))</f>
        <v/>
      </c>
      <c r="CQ154" s="194" t="str">
        <f t="shared" si="669"/>
        <v/>
      </c>
      <c r="CR154" s="206" t="str">
        <f t="shared" si="691"/>
        <v/>
      </c>
      <c r="CS154" s="208" t="str">
        <f t="shared" si="692"/>
        <v/>
      </c>
      <c r="CT154" s="187">
        <f t="shared" si="545"/>
        <v>0</v>
      </c>
      <c r="CU154" s="189">
        <f t="shared" si="546"/>
        <v>0</v>
      </c>
      <c r="CV154" s="192">
        <f t="shared" si="547"/>
        <v>0</v>
      </c>
      <c r="CW154" s="168"/>
      <c r="CX154" s="159"/>
    </row>
    <row r="155" spans="1:102" s="167" customFormat="1" ht="15" customHeight="1">
      <c r="A155" s="169"/>
      <c r="B155" s="253"/>
      <c r="C155" s="222">
        <v>69</v>
      </c>
      <c r="D155" s="223">
        <f>IF(E155="","",C155)</f>
        <v>69</v>
      </c>
      <c r="E155" s="224" t="s">
        <v>71</v>
      </c>
      <c r="F155" s="222">
        <v>1987</v>
      </c>
      <c r="G155" s="222">
        <f>SUMIF($O$87:$O$165,E155,$V$87:$V$165)+SUMIF($AD$87:$AD$165,E155,$AL$87:$AL$165)+SUMIF($AT$87:$AT$165,E155,$BA$87:$BA$165)+SUMIF($BI$87:$BI$165,E155,$BO$87:$BO$165)+SUMIF($BW$87:$BW$165,E155,$CC$87:$CC$165)+SUMIF($CK$87:$CK$165,E155,$CQ$87:$CQ$165)</f>
        <v>1</v>
      </c>
      <c r="H155" s="222"/>
      <c r="I155" s="222">
        <f>SUMIF($O$87:$O$101,E155,$R$87:$R$101)+SUMIF($AD$87:$AD$101,E155,$AH$87:$AH$101)+SUMIF($AT$87:$AT$101,E155,$AW$87:$AW$101)+SUMIF($BI$87:$BI$101,E155,$BK$87:$BK$101)+SUMIF($BW$87:$BW$101,E155,$BY$87:$BY$101)+SUMIF($CK$87:$CK$101,E155,$CM$87:$CM$101)</f>
        <v>0</v>
      </c>
      <c r="J155" s="225">
        <f>SUMIF($O$87:$O$165,E155,$S$87:$S$165)+SUMIF($AD$87:$AD$165,E155,$AI$87:$AI$165)+SUMIF($AT$87:$AT$165,E155,$AX$87:$AX$165)+SUMIF($BI$87:$BI$165,E155,$BL$87:$BL$165)+SUMIF($BW$87:$BW$165,E155,$BZ$87:$BZ$165)+SUMIF($CK$87:$CK$165,E155,$CN$87:$CN$165)</f>
        <v>0</v>
      </c>
      <c r="K155" s="226">
        <f>SUMIF($O$87:$O$165,E155,$T$87:$T$165)+SUMIF($AD$87:$AD$165,E155,$AJ$87:$AJ$165)+SUMIF($AT$87:$AT$165,E155,$AY$87:$AY$165)+SUMIF($BI$87:$BI$165,E155,$BM$87:$BM$165)+SUMIF($BW$87:$BW$165,E155,$CA$87:$CA$165)+SUMIF($CK$87:$CK$165,E155,$CO$87:$CO$165)</f>
        <v>4</v>
      </c>
      <c r="L155" s="227">
        <f>SUMIF($O$87:$O$165,E155,$U$87:$U$165)+SUMIF($AD$87:$AD$165,E155,$AK$87:$AK$165)+SUMIF($AT$87:$AT$165,E155,$AZ$87:$AZ$165)+SUMIF($BI$87:$BI$165,E155,$BN$87:$BN$165)+SUMIF($BW$87:$BW$165,E155,$CB$87:$CB$165)+SUMIF($CK$87:$CK$165,E155,$CP$87:$CP$165)</f>
        <v>0</v>
      </c>
      <c r="M155" s="177"/>
      <c r="N155" s="210" t="str">
        <f t="shared" si="652"/>
        <v/>
      </c>
      <c r="O155" s="180"/>
      <c r="P155" s="231"/>
      <c r="Q155" s="181"/>
      <c r="R155" s="173" t="str">
        <f t="shared" si="653"/>
        <v/>
      </c>
      <c r="S155" s="188"/>
      <c r="T155" s="190"/>
      <c r="U155" s="193" t="str">
        <f>IF(ISNUMBER(N155)=FALSE,"",SUM(V$132:$V187))</f>
        <v/>
      </c>
      <c r="V155" s="194" t="str">
        <f t="shared" si="654"/>
        <v/>
      </c>
      <c r="W155" s="205" t="str">
        <f t="shared" si="670"/>
        <v/>
      </c>
      <c r="X155" s="207" t="str">
        <f t="shared" si="671"/>
        <v/>
      </c>
      <c r="Y155" s="187">
        <f t="shared" si="674"/>
        <v>0</v>
      </c>
      <c r="Z155" s="189">
        <f t="shared" si="675"/>
        <v>0</v>
      </c>
      <c r="AA155" s="192">
        <f t="shared" si="676"/>
        <v>0</v>
      </c>
      <c r="AB155" s="168"/>
      <c r="AC155" s="212" t="str">
        <f t="shared" si="655"/>
        <v/>
      </c>
      <c r="AD155" s="164"/>
      <c r="AE155" s="171"/>
      <c r="AF155" s="171"/>
      <c r="AG155" s="171"/>
      <c r="AH155" s="172" t="str">
        <f t="shared" si="656"/>
        <v/>
      </c>
      <c r="AI155" s="188"/>
      <c r="AJ155" s="190"/>
      <c r="AK155" s="193" t="str">
        <f>IF(ISNUMBER(AC155)=FALSE,"",SUM(AL155:$AL$164))</f>
        <v/>
      </c>
      <c r="AL155" s="194" t="str">
        <f t="shared" si="657"/>
        <v/>
      </c>
      <c r="AM155" s="206" t="str">
        <f t="shared" si="478"/>
        <v/>
      </c>
      <c r="AN155" s="208" t="str">
        <f t="shared" si="479"/>
        <v/>
      </c>
      <c r="AO155" s="187">
        <f t="shared" si="677"/>
        <v>0</v>
      </c>
      <c r="AP155" s="189">
        <f t="shared" si="678"/>
        <v>0</v>
      </c>
      <c r="AQ155" s="192">
        <f t="shared" si="679"/>
        <v>0</v>
      </c>
      <c r="AR155" s="168"/>
      <c r="AS155" s="213" t="str">
        <f t="shared" si="658"/>
        <v/>
      </c>
      <c r="AT155" s="180"/>
      <c r="AU155" s="180"/>
      <c r="AV155" s="181"/>
      <c r="AW155" s="173" t="str">
        <f t="shared" si="659"/>
        <v/>
      </c>
      <c r="AX155" s="188"/>
      <c r="AY155" s="190"/>
      <c r="AZ155" s="193" t="str">
        <f>IF(ISNUMBER(AS155)=FALSE,"",SUM(BA155:BA$164))</f>
        <v/>
      </c>
      <c r="BA155" s="194" t="str">
        <f t="shared" si="660"/>
        <v/>
      </c>
      <c r="BB155" s="205" t="str">
        <f t="shared" si="672"/>
        <v/>
      </c>
      <c r="BC155" s="207" t="str">
        <f t="shared" si="673"/>
        <v/>
      </c>
      <c r="BD155" s="187">
        <f t="shared" si="680"/>
        <v>0</v>
      </c>
      <c r="BE155" s="189">
        <f t="shared" si="681"/>
        <v>0</v>
      </c>
      <c r="BF155" s="192">
        <f t="shared" si="682"/>
        <v>0</v>
      </c>
      <c r="BG155" s="168"/>
      <c r="BH155" s="212" t="str">
        <f t="shared" si="661"/>
        <v/>
      </c>
      <c r="BI155" s="184"/>
      <c r="BJ155" s="171"/>
      <c r="BK155" s="172" t="str">
        <f t="shared" si="662"/>
        <v/>
      </c>
      <c r="BL155" s="188"/>
      <c r="BM155" s="190"/>
      <c r="BN155" s="193" t="str">
        <f>IF(ISNUMBER(BH155)=FALSE,"",SUM(BO155:BO$164))</f>
        <v/>
      </c>
      <c r="BO155" s="194" t="str">
        <f t="shared" si="663"/>
        <v/>
      </c>
      <c r="BP155" s="206" t="str">
        <f t="shared" si="464"/>
        <v/>
      </c>
      <c r="BQ155" s="208" t="str">
        <f t="shared" si="465"/>
        <v/>
      </c>
      <c r="BR155" s="187">
        <f t="shared" si="683"/>
        <v>0</v>
      </c>
      <c r="BS155" s="189">
        <f t="shared" si="684"/>
        <v>0</v>
      </c>
      <c r="BT155" s="192">
        <f t="shared" si="685"/>
        <v>0</v>
      </c>
      <c r="BU155" s="168"/>
      <c r="BV155" s="213" t="str">
        <f t="shared" si="664"/>
        <v/>
      </c>
      <c r="BW155" s="180"/>
      <c r="BX155" s="181"/>
      <c r="BY155" s="173" t="str">
        <f t="shared" si="665"/>
        <v/>
      </c>
      <c r="BZ155" s="188"/>
      <c r="CA155" s="190"/>
      <c r="CB155" s="193" t="str">
        <f>IF(ISNUMBER(BV155)=FALSE,"",SUM(CC155:CC$164))</f>
        <v/>
      </c>
      <c r="CC155" s="194" t="str">
        <f t="shared" si="666"/>
        <v/>
      </c>
      <c r="CD155" s="205" t="str">
        <f t="shared" si="686"/>
        <v/>
      </c>
      <c r="CE155" s="207" t="str">
        <f t="shared" si="687"/>
        <v/>
      </c>
      <c r="CF155" s="187">
        <f t="shared" si="688"/>
        <v>0</v>
      </c>
      <c r="CG155" s="189">
        <f t="shared" si="689"/>
        <v>0</v>
      </c>
      <c r="CH155" s="192">
        <f t="shared" si="690"/>
        <v>0</v>
      </c>
      <c r="CI155" s="168"/>
      <c r="CJ155" s="214" t="str">
        <f t="shared" si="667"/>
        <v/>
      </c>
      <c r="CK155" s="184"/>
      <c r="CL155" s="171"/>
      <c r="CM155" s="172" t="str">
        <f t="shared" si="668"/>
        <v/>
      </c>
      <c r="CN155" s="188"/>
      <c r="CO155" s="190"/>
      <c r="CP155" s="193" t="str">
        <f>IF(ISNUMBER(CJ155)=FALSE,"",SUM(CQ155:CQ$164))</f>
        <v/>
      </c>
      <c r="CQ155" s="194" t="str">
        <f t="shared" si="669"/>
        <v/>
      </c>
      <c r="CR155" s="206" t="str">
        <f t="shared" si="691"/>
        <v/>
      </c>
      <c r="CS155" s="208" t="str">
        <f t="shared" si="692"/>
        <v/>
      </c>
      <c r="CT155" s="187"/>
      <c r="CU155" s="189"/>
      <c r="CV155" s="192"/>
      <c r="CW155" s="168"/>
      <c r="CX155" s="159"/>
    </row>
    <row r="156" spans="1:102" s="167" customFormat="1" ht="15" customHeight="1">
      <c r="A156" s="169"/>
      <c r="B156" s="253"/>
      <c r="C156" s="222">
        <v>70</v>
      </c>
      <c r="D156" s="223">
        <f>IF(E156="","",C156)</f>
        <v>70</v>
      </c>
      <c r="E156" s="224" t="s">
        <v>98</v>
      </c>
      <c r="F156" s="222">
        <v>1976</v>
      </c>
      <c r="G156" s="222">
        <f>SUMIF($O$87:$O$165,E156,$V$87:$V$165)+SUMIF($AD$87:$AD$165,E156,$AL$87:$AL$165)+SUMIF($AT$87:$AT$165,E156,$BA$87:$BA$165)+SUMIF($BI$87:$BI$165,E156,$BO$87:$BO$165)+SUMIF($BW$87:$BW$165,E156,$CC$87:$CC$165)+SUMIF($CK$87:$CK$165,E156,$CQ$87:$CQ$165)</f>
        <v>1</v>
      </c>
      <c r="H156" s="222"/>
      <c r="I156" s="222">
        <f>SUMIF($O$87:$O$101,E156,$R$87:$R$101)+SUMIF($AD$87:$AD$101,E156,$AH$87:$AH$101)+SUMIF($AT$87:$AT$101,E156,$AW$87:$AW$101)+SUMIF($BI$87:$BI$101,E156,$BK$87:$BK$101)+SUMIF($BW$87:$BW$101,E156,$BY$87:$BY$101)+SUMIF($CK$87:$CK$101,E156,$CM$87:$CM$101)</f>
        <v>0</v>
      </c>
      <c r="J156" s="225">
        <f>SUMIF($O$87:$O$165,E156,$S$87:$S$165)+SUMIF($AD$87:$AD$165,E156,$AI$87:$AI$165)+SUMIF($AT$87:$AT$165,E156,$AX$87:$AX$165)+SUMIF($BI$87:$BI$165,E156,$BL$87:$BL$165)+SUMIF($BW$87:$BW$165,E156,$BZ$87:$BZ$165)+SUMIF($CK$87:$CK$165,E156,$CN$87:$CN$165)</f>
        <v>0</v>
      </c>
      <c r="K156" s="226">
        <f>SUMIF($O$87:$O$165,E156,$T$87:$T$165)+SUMIF($AD$87:$AD$165,E156,$AJ$87:$AJ$165)+SUMIF($AT$87:$AT$165,E156,$AY$87:$AY$165)+SUMIF($BI$87:$BI$165,E156,$BM$87:$BM$165)+SUMIF($BW$87:$BW$165,E156,$CA$87:$CA$165)+SUMIF($CK$87:$CK$165,E156,$CO$87:$CO$165)</f>
        <v>3</v>
      </c>
      <c r="L156" s="227">
        <f>SUMIF($O$87:$O$165,E156,$U$87:$U$165)+SUMIF($AD$87:$AD$165,E156,$AK$87:$AK$165)+SUMIF($AT$87:$AT$165,E156,$AZ$87:$AZ$165)+SUMIF($BI$87:$BI$165,E156,$BN$87:$BN$165)+SUMIF($BW$87:$BW$165,E156,$CB$87:$CB$165)+SUMIF($CK$87:$CK$165,E156,$CP$87:$CP$165)</f>
        <v>0</v>
      </c>
      <c r="M156" s="177"/>
      <c r="N156" s="210"/>
      <c r="O156" s="180"/>
      <c r="P156" s="231"/>
      <c r="Q156" s="181"/>
      <c r="R156" s="173"/>
      <c r="S156" s="188"/>
      <c r="T156" s="190"/>
      <c r="U156" s="193"/>
      <c r="V156" s="194"/>
      <c r="W156" s="205"/>
      <c r="X156" s="207"/>
      <c r="Y156" s="187"/>
      <c r="Z156" s="189"/>
      <c r="AA156" s="192"/>
      <c r="AB156" s="168"/>
      <c r="AC156" s="212"/>
      <c r="AD156" s="164"/>
      <c r="AE156" s="171"/>
      <c r="AF156" s="171"/>
      <c r="AG156" s="171"/>
      <c r="AH156" s="172"/>
      <c r="AI156" s="188"/>
      <c r="AJ156" s="190"/>
      <c r="AK156" s="193"/>
      <c r="AL156" s="194"/>
      <c r="AM156" s="206"/>
      <c r="AN156" s="208"/>
      <c r="AO156" s="187"/>
      <c r="AP156" s="189"/>
      <c r="AQ156" s="192"/>
      <c r="AR156" s="168"/>
      <c r="AS156" s="213"/>
      <c r="AT156" s="180"/>
      <c r="AU156" s="180"/>
      <c r="AV156" s="181"/>
      <c r="AW156" s="173"/>
      <c r="AX156" s="188"/>
      <c r="AY156" s="190"/>
      <c r="AZ156" s="193"/>
      <c r="BA156" s="194"/>
      <c r="BB156" s="205"/>
      <c r="BC156" s="207"/>
      <c r="BD156" s="187"/>
      <c r="BE156" s="189"/>
      <c r="BF156" s="192"/>
      <c r="BG156" s="168"/>
      <c r="BH156" s="212"/>
      <c r="BI156" s="184"/>
      <c r="BJ156" s="171"/>
      <c r="BK156" s="172"/>
      <c r="BL156" s="188"/>
      <c r="BM156" s="190"/>
      <c r="BN156" s="193"/>
      <c r="BO156" s="194"/>
      <c r="BP156" s="206"/>
      <c r="BQ156" s="208"/>
      <c r="BR156" s="187"/>
      <c r="BS156" s="189"/>
      <c r="BT156" s="192"/>
      <c r="BU156" s="168"/>
      <c r="BV156" s="213"/>
      <c r="BW156" s="180"/>
      <c r="BX156" s="181"/>
      <c r="BY156" s="173"/>
      <c r="BZ156" s="188"/>
      <c r="CA156" s="190"/>
      <c r="CB156" s="193"/>
      <c r="CC156" s="194"/>
      <c r="CD156" s="205"/>
      <c r="CE156" s="207"/>
      <c r="CF156" s="187"/>
      <c r="CG156" s="189"/>
      <c r="CH156" s="192"/>
      <c r="CI156" s="168"/>
      <c r="CJ156" s="214"/>
      <c r="CK156" s="184"/>
      <c r="CL156" s="171"/>
      <c r="CM156" s="172"/>
      <c r="CN156" s="188"/>
      <c r="CO156" s="190"/>
      <c r="CP156" s="193"/>
      <c r="CQ156" s="194"/>
      <c r="CR156" s="206"/>
      <c r="CS156" s="208"/>
      <c r="CT156" s="187"/>
      <c r="CU156" s="189"/>
      <c r="CV156" s="192"/>
      <c r="CW156" s="168"/>
      <c r="CX156" s="159"/>
    </row>
    <row r="157" spans="1:102" s="167" customFormat="1" ht="15" customHeight="1">
      <c r="A157" s="169"/>
      <c r="B157" s="253"/>
      <c r="C157" s="222">
        <v>71</v>
      </c>
      <c r="D157" s="223">
        <f>IF(E157="","",C157)</f>
        <v>71</v>
      </c>
      <c r="E157" s="224" t="s">
        <v>99</v>
      </c>
      <c r="F157" s="222">
        <v>1981</v>
      </c>
      <c r="G157" s="222">
        <f>SUMIF($O$87:$O$165,E157,$V$87:$V$165)+SUMIF($AD$87:$AD$165,E157,$AL$87:$AL$165)+SUMIF($AT$87:$AT$165,E157,$BA$87:$BA$165)+SUMIF($BI$87:$BI$165,E157,$BO$87:$BO$165)+SUMIF($BW$87:$BW$165,E157,$CC$87:$CC$165)+SUMIF($CK$87:$CK$165,E157,$CQ$87:$CQ$165)</f>
        <v>1</v>
      </c>
      <c r="H157" s="222"/>
      <c r="I157" s="222">
        <f>SUMIF($O$87:$O$101,E157,$R$87:$R$101)+SUMIF($AD$87:$AD$101,E157,$AH$87:$AH$101)+SUMIF($AT$87:$AT$101,E157,$AW$87:$AW$101)+SUMIF($BI$87:$BI$101,E157,$BK$87:$BK$101)+SUMIF($BW$87:$BW$101,E157,$BY$87:$BY$101)+SUMIF($CK$87:$CK$101,E157,$CM$87:$CM$101)</f>
        <v>0</v>
      </c>
      <c r="J157" s="225">
        <f>SUMIF($O$87:$O$165,E157,$S$87:$S$165)+SUMIF($AD$87:$AD$165,E157,$AI$87:$AI$165)+SUMIF($AT$87:$AT$165,E157,$AX$87:$AX$165)+SUMIF($BI$87:$BI$165,E157,$BL$87:$BL$165)+SUMIF($BW$87:$BW$165,E157,$BZ$87:$BZ$165)+SUMIF($CK$87:$CK$165,E157,$CN$87:$CN$165)</f>
        <v>0</v>
      </c>
      <c r="K157" s="226">
        <f>SUMIF($O$87:$O$165,E157,$T$87:$T$165)+SUMIF($AD$87:$AD$165,E157,$AJ$87:$AJ$165)+SUMIF($AT$87:$AT$165,E157,$AY$87:$AY$165)+SUMIF($BI$87:$BI$165,E157,$BM$87:$BM$165)+SUMIF($BW$87:$BW$165,E157,$CA$87:$CA$165)+SUMIF($CK$87:$CK$165,E157,$CO$87:$CO$165)</f>
        <v>2</v>
      </c>
      <c r="L157" s="227">
        <f>SUMIF($O$87:$O$165,E157,$U$87:$U$165)+SUMIF($AD$87:$AD$165,E157,$AK$87:$AK$165)+SUMIF($AT$87:$AT$165,E157,$AZ$87:$AZ$165)+SUMIF($BI$87:$BI$165,E157,$BN$87:$BN$165)+SUMIF($BW$87:$BW$165,E157,$CB$87:$CB$165)+SUMIF($CK$87:$CK$165,E157,$CP$87:$CP$165)</f>
        <v>0</v>
      </c>
      <c r="M157" s="177"/>
      <c r="N157" s="210"/>
      <c r="O157" s="180"/>
      <c r="P157" s="231"/>
      <c r="Q157" s="181"/>
      <c r="R157" s="173"/>
      <c r="S157" s="188"/>
      <c r="T157" s="190"/>
      <c r="U157" s="193"/>
      <c r="V157" s="194"/>
      <c r="W157" s="205"/>
      <c r="X157" s="207"/>
      <c r="Y157" s="187"/>
      <c r="Z157" s="189"/>
      <c r="AA157" s="192"/>
      <c r="AB157" s="168"/>
      <c r="AC157" s="212"/>
      <c r="AD157" s="164"/>
      <c r="AE157" s="171"/>
      <c r="AF157" s="171"/>
      <c r="AG157" s="171"/>
      <c r="AH157" s="172"/>
      <c r="AI157" s="188"/>
      <c r="AJ157" s="190"/>
      <c r="AK157" s="193"/>
      <c r="AL157" s="194"/>
      <c r="AM157" s="206"/>
      <c r="AN157" s="208"/>
      <c r="AO157" s="187"/>
      <c r="AP157" s="189"/>
      <c r="AQ157" s="192"/>
      <c r="AR157" s="168"/>
      <c r="AS157" s="213"/>
      <c r="AT157" s="180"/>
      <c r="AU157" s="180"/>
      <c r="AV157" s="181"/>
      <c r="AW157" s="173"/>
      <c r="AX157" s="188"/>
      <c r="AY157" s="190"/>
      <c r="AZ157" s="193"/>
      <c r="BA157" s="194"/>
      <c r="BB157" s="205"/>
      <c r="BC157" s="207"/>
      <c r="BD157" s="187"/>
      <c r="BE157" s="189"/>
      <c r="BF157" s="192"/>
      <c r="BG157" s="168"/>
      <c r="BH157" s="212"/>
      <c r="BI157" s="184"/>
      <c r="BJ157" s="171"/>
      <c r="BK157" s="172"/>
      <c r="BL157" s="188"/>
      <c r="BM157" s="190"/>
      <c r="BN157" s="193"/>
      <c r="BO157" s="194"/>
      <c r="BP157" s="206"/>
      <c r="BQ157" s="208"/>
      <c r="BR157" s="187"/>
      <c r="BS157" s="189"/>
      <c r="BT157" s="192"/>
      <c r="BU157" s="168"/>
      <c r="BV157" s="213"/>
      <c r="BW157" s="180"/>
      <c r="BX157" s="181"/>
      <c r="BY157" s="173"/>
      <c r="BZ157" s="188"/>
      <c r="CA157" s="190"/>
      <c r="CB157" s="193"/>
      <c r="CC157" s="194"/>
      <c r="CD157" s="205"/>
      <c r="CE157" s="207"/>
      <c r="CF157" s="187"/>
      <c r="CG157" s="189"/>
      <c r="CH157" s="192"/>
      <c r="CI157" s="168"/>
      <c r="CJ157" s="214"/>
      <c r="CK157" s="184"/>
      <c r="CL157" s="171"/>
      <c r="CM157" s="172"/>
      <c r="CN157" s="188"/>
      <c r="CO157" s="190"/>
      <c r="CP157" s="193"/>
      <c r="CQ157" s="194"/>
      <c r="CR157" s="206"/>
      <c r="CS157" s="208"/>
      <c r="CT157" s="187"/>
      <c r="CU157" s="189"/>
      <c r="CV157" s="192"/>
      <c r="CW157" s="168"/>
      <c r="CX157" s="159"/>
    </row>
    <row r="158" spans="1:102" s="167" customFormat="1" ht="15" customHeight="1">
      <c r="A158" s="169"/>
      <c r="B158" s="253"/>
      <c r="C158" s="222">
        <v>72</v>
      </c>
      <c r="D158" s="223">
        <f>IF(E158="","",C158)</f>
        <v>72</v>
      </c>
      <c r="E158" s="224" t="s">
        <v>32</v>
      </c>
      <c r="F158" s="222">
        <v>1993</v>
      </c>
      <c r="G158" s="222">
        <f>SUMIF($O$87:$O$165,E158,$V$87:$V$165)+SUMIF($AD$87:$AD$165,E158,$AL$87:$AL$165)+SUMIF($AT$87:$AT$165,E158,$BA$87:$BA$165)+SUMIF($BI$87:$BI$165,E158,$BO$87:$BO$165)+SUMIF($BW$87:$BW$165,E158,$CC$87:$CC$165)+SUMIF($CK$87:$CK$165,E158,$CQ$87:$CQ$165)</f>
        <v>1</v>
      </c>
      <c r="H158" s="222"/>
      <c r="I158" s="222">
        <f>SUMIF($O$87:$O$101,E158,$R$87:$R$101)+SUMIF($AD$87:$AD$101,E158,$AH$87:$AH$101)+SUMIF($AT$87:$AT$101,E158,$AW$87:$AW$101)+SUMIF($BI$87:$BI$101,E158,$BK$87:$BK$101)+SUMIF($BW$87:$BW$101,E158,$BY$87:$BY$101)+SUMIF($CK$87:$CK$101,E158,$CM$87:$CM$101)</f>
        <v>0</v>
      </c>
      <c r="J158" s="225">
        <f>SUMIF($O$87:$O$165,E158,$S$87:$S$165)+SUMIF($AD$87:$AD$165,E158,$AI$87:$AI$165)+SUMIF($AT$87:$AT$165,E158,$AX$87:$AX$165)+SUMIF($BI$87:$BI$165,E158,$BL$87:$BL$165)+SUMIF($BW$87:$BW$165,E158,$BZ$87:$BZ$165)+SUMIF($CK$87:$CK$165,E158,$CN$87:$CN$165)</f>
        <v>0</v>
      </c>
      <c r="K158" s="226">
        <f>SUMIF($O$87:$O$165,E158,$T$87:$T$165)+SUMIF($AD$87:$AD$165,E158,$AJ$87:$AJ$165)+SUMIF($AT$87:$AT$165,E158,$AY$87:$AY$165)+SUMIF($BI$87:$BI$165,E158,$BM$87:$BM$165)+SUMIF($BW$87:$BW$165,E158,$CA$87:$CA$165)+SUMIF($CK$87:$CK$165,E158,$CO$87:$CO$165)</f>
        <v>1</v>
      </c>
      <c r="L158" s="227">
        <f>SUMIF($O$87:$O$165,E158,$U$87:$U$165)+SUMIF($AD$87:$AD$165,E158,$AK$87:$AK$165)+SUMIF($AT$87:$AT$165,E158,$AZ$87:$AZ$165)+SUMIF($BI$87:$BI$165,E158,$BN$87:$BN$165)+SUMIF($BW$87:$BW$165,E158,$CB$87:$CB$165)+SUMIF($CK$87:$CK$165,E158,$CP$87:$CP$165)</f>
        <v>0</v>
      </c>
      <c r="M158" s="177"/>
      <c r="N158" s="210"/>
      <c r="O158" s="180"/>
      <c r="P158" s="231"/>
      <c r="Q158" s="181"/>
      <c r="R158" s="173"/>
      <c r="S158" s="188"/>
      <c r="T158" s="190"/>
      <c r="U158" s="193"/>
      <c r="V158" s="194"/>
      <c r="W158" s="205"/>
      <c r="X158" s="207"/>
      <c r="Y158" s="187"/>
      <c r="Z158" s="189"/>
      <c r="AA158" s="192"/>
      <c r="AB158" s="168"/>
      <c r="AC158" s="212"/>
      <c r="AD158" s="164"/>
      <c r="AE158" s="171"/>
      <c r="AF158" s="171"/>
      <c r="AG158" s="171"/>
      <c r="AH158" s="172"/>
      <c r="AI158" s="188"/>
      <c r="AJ158" s="190"/>
      <c r="AK158" s="193"/>
      <c r="AL158" s="194"/>
      <c r="AM158" s="206"/>
      <c r="AN158" s="208"/>
      <c r="AO158" s="187"/>
      <c r="AP158" s="189"/>
      <c r="AQ158" s="192"/>
      <c r="AR158" s="168"/>
      <c r="AS158" s="213"/>
      <c r="AT158" s="180"/>
      <c r="AU158" s="180"/>
      <c r="AV158" s="181"/>
      <c r="AW158" s="173"/>
      <c r="AX158" s="188"/>
      <c r="AY158" s="190"/>
      <c r="AZ158" s="193"/>
      <c r="BA158" s="194"/>
      <c r="BB158" s="205"/>
      <c r="BC158" s="207"/>
      <c r="BD158" s="187"/>
      <c r="BE158" s="189"/>
      <c r="BF158" s="192"/>
      <c r="BG158" s="168"/>
      <c r="BH158" s="212"/>
      <c r="BI158" s="184"/>
      <c r="BJ158" s="171"/>
      <c r="BK158" s="172"/>
      <c r="BL158" s="188"/>
      <c r="BM158" s="190"/>
      <c r="BN158" s="193"/>
      <c r="BO158" s="194"/>
      <c r="BP158" s="206"/>
      <c r="BQ158" s="208"/>
      <c r="BR158" s="187"/>
      <c r="BS158" s="189"/>
      <c r="BT158" s="192"/>
      <c r="BU158" s="168"/>
      <c r="BV158" s="213"/>
      <c r="BW158" s="180"/>
      <c r="BX158" s="181"/>
      <c r="BY158" s="173"/>
      <c r="BZ158" s="188"/>
      <c r="CA158" s="190"/>
      <c r="CB158" s="193"/>
      <c r="CC158" s="194"/>
      <c r="CD158" s="205"/>
      <c r="CE158" s="207"/>
      <c r="CF158" s="187"/>
      <c r="CG158" s="189"/>
      <c r="CH158" s="192"/>
      <c r="CI158" s="168"/>
      <c r="CJ158" s="214"/>
      <c r="CK158" s="184"/>
      <c r="CL158" s="171"/>
      <c r="CM158" s="172"/>
      <c r="CN158" s="188"/>
      <c r="CO158" s="190"/>
      <c r="CP158" s="193"/>
      <c r="CQ158" s="194"/>
      <c r="CR158" s="206"/>
      <c r="CS158" s="208"/>
      <c r="CT158" s="187"/>
      <c r="CU158" s="189"/>
      <c r="CV158" s="192"/>
      <c r="CW158" s="168"/>
      <c r="CX158" s="159"/>
    </row>
    <row r="159" spans="1:102" s="167" customFormat="1" ht="15" customHeight="1">
      <c r="A159" s="169"/>
      <c r="B159" s="253"/>
      <c r="C159" s="222">
        <v>73</v>
      </c>
      <c r="D159" s="223">
        <f>IF(E159="","",C159)</f>
        <v>73</v>
      </c>
      <c r="E159" s="224" t="s">
        <v>100</v>
      </c>
      <c r="F159" s="222">
        <v>1971</v>
      </c>
      <c r="G159" s="222">
        <f>SUMIF($O$87:$O$165,E159,$V$87:$V$165)+SUMIF($AD$87:$AD$165,E159,$AL$87:$AL$165)+SUMIF($AT$87:$AT$165,E159,$BA$87:$BA$165)+SUMIF($BI$87:$BI$165,E159,$BO$87:$BO$165)+SUMIF($BW$87:$BW$165,E159,$CC$87:$CC$165)+SUMIF($CK$87:$CK$165,E159,$CQ$87:$CQ$165)</f>
        <v>1</v>
      </c>
      <c r="H159" s="222"/>
      <c r="I159" s="222">
        <f>SUMIF($O$87:$O$101,E159,$R$87:$R$101)+SUMIF($AD$87:$AD$101,E159,$AH$87:$AH$101)+SUMIF($AT$87:$AT$101,E159,$AW$87:$AW$101)+SUMIF($BI$87:$BI$101,E159,$BK$87:$BK$101)+SUMIF($BW$87:$BW$101,E159,$BY$87:$BY$101)+SUMIF($CK$87:$CK$101,E159,$CM$87:$CM$101)</f>
        <v>0</v>
      </c>
      <c r="J159" s="225">
        <f>SUMIF($O$87:$O$165,E159,$S$87:$S$165)+SUMIF($AD$87:$AD$165,E159,$AI$87:$AI$165)+SUMIF($AT$87:$AT$165,E159,$AX$87:$AX$165)+SUMIF($BI$87:$BI$165,E159,$BL$87:$BL$165)+SUMIF($BW$87:$BW$165,E159,$BZ$87:$BZ$165)+SUMIF($CK$87:$CK$165,E159,$CN$87:$CN$165)</f>
        <v>0</v>
      </c>
      <c r="K159" s="226">
        <f>SUMIF($O$87:$O$165,E159,$T$87:$T$165)+SUMIF($AD$87:$AD$165,E159,$AJ$87:$AJ$165)+SUMIF($AT$87:$AT$165,E159,$AY$87:$AY$165)+SUMIF($BI$87:$BI$165,E159,$BM$87:$BM$165)+SUMIF($BW$87:$BW$165,E159,$CA$87:$CA$165)+SUMIF($CK$87:$CK$165,E159,$CO$87:$CO$165)</f>
        <v>0</v>
      </c>
      <c r="L159" s="227">
        <f>SUMIF($O$87:$O$165,E159,$U$87:$U$165)+SUMIF($AD$87:$AD$165,E159,$AK$87:$AK$165)+SUMIF($AT$87:$AT$165,E159,$AZ$87:$AZ$165)+SUMIF($BI$87:$BI$165,E159,$BN$87:$BN$165)+SUMIF($BW$87:$BW$165,E159,$CB$87:$CB$165)+SUMIF($CK$87:$CK$165,E159,$CP$87:$CP$165)</f>
        <v>5</v>
      </c>
      <c r="M159" s="177"/>
      <c r="N159" s="210" t="str">
        <f t="shared" si="652"/>
        <v/>
      </c>
      <c r="O159" s="180"/>
      <c r="P159" s="231"/>
      <c r="Q159" s="181"/>
      <c r="R159" s="173" t="str">
        <f t="shared" si="653"/>
        <v/>
      </c>
      <c r="S159" s="188"/>
      <c r="T159" s="190"/>
      <c r="U159" s="193" t="str">
        <f>IF(ISNUMBER(N159)=FALSE,"",SUM(V$132:$V188))</f>
        <v/>
      </c>
      <c r="V159" s="194" t="str">
        <f t="shared" si="654"/>
        <v/>
      </c>
      <c r="W159" s="205" t="str">
        <f t="shared" si="670"/>
        <v/>
      </c>
      <c r="X159" s="207" t="str">
        <f t="shared" si="671"/>
        <v/>
      </c>
      <c r="Y159" s="187">
        <f t="shared" si="674"/>
        <v>0</v>
      </c>
      <c r="Z159" s="189">
        <f t="shared" si="675"/>
        <v>0</v>
      </c>
      <c r="AA159" s="192">
        <f t="shared" si="676"/>
        <v>0</v>
      </c>
      <c r="AB159" s="168"/>
      <c r="AC159" s="212" t="str">
        <f t="shared" si="655"/>
        <v/>
      </c>
      <c r="AD159" s="164"/>
      <c r="AE159" s="171"/>
      <c r="AF159" s="171"/>
      <c r="AG159" s="171"/>
      <c r="AH159" s="172" t="str">
        <f t="shared" si="656"/>
        <v/>
      </c>
      <c r="AI159" s="188"/>
      <c r="AJ159" s="190"/>
      <c r="AK159" s="193" t="str">
        <f>IF(ISNUMBER(AC159)=FALSE,"",SUM(AL159:$AL$164))</f>
        <v/>
      </c>
      <c r="AL159" s="194" t="str">
        <f t="shared" si="657"/>
        <v/>
      </c>
      <c r="AM159" s="206" t="str">
        <f t="shared" si="478"/>
        <v/>
      </c>
      <c r="AN159" s="208" t="str">
        <f t="shared" si="479"/>
        <v/>
      </c>
      <c r="AO159" s="187">
        <f t="shared" si="677"/>
        <v>0</v>
      </c>
      <c r="AP159" s="189">
        <f t="shared" si="678"/>
        <v>0</v>
      </c>
      <c r="AQ159" s="192">
        <f t="shared" si="679"/>
        <v>0</v>
      </c>
      <c r="AR159" s="168"/>
      <c r="AS159" s="213" t="str">
        <f t="shared" si="658"/>
        <v/>
      </c>
      <c r="AT159" s="180"/>
      <c r="AU159" s="180"/>
      <c r="AV159" s="181"/>
      <c r="AW159" s="173" t="str">
        <f t="shared" si="659"/>
        <v/>
      </c>
      <c r="AX159" s="188"/>
      <c r="AY159" s="190"/>
      <c r="AZ159" s="193" t="str">
        <f>IF(ISNUMBER(AS159)=FALSE,"",SUM(BA159:BA$164))</f>
        <v/>
      </c>
      <c r="BA159" s="194" t="str">
        <f t="shared" si="660"/>
        <v/>
      </c>
      <c r="BB159" s="205" t="str">
        <f t="shared" si="672"/>
        <v/>
      </c>
      <c r="BC159" s="207" t="str">
        <f t="shared" si="673"/>
        <v/>
      </c>
      <c r="BD159" s="187">
        <f t="shared" si="680"/>
        <v>0</v>
      </c>
      <c r="BE159" s="189">
        <f t="shared" si="681"/>
        <v>0</v>
      </c>
      <c r="BF159" s="192">
        <f t="shared" si="682"/>
        <v>0</v>
      </c>
      <c r="BG159" s="168"/>
      <c r="BH159" s="212" t="str">
        <f t="shared" si="661"/>
        <v/>
      </c>
      <c r="BI159" s="184"/>
      <c r="BJ159" s="171"/>
      <c r="BK159" s="172" t="str">
        <f t="shared" si="662"/>
        <v/>
      </c>
      <c r="BL159" s="188"/>
      <c r="BM159" s="190"/>
      <c r="BN159" s="193" t="str">
        <f>IF(ISNUMBER(BH159)=FALSE,"",SUM(BO159:BO$164))</f>
        <v/>
      </c>
      <c r="BO159" s="194" t="str">
        <f t="shared" si="663"/>
        <v/>
      </c>
      <c r="BP159" s="206" t="str">
        <f t="shared" si="464"/>
        <v/>
      </c>
      <c r="BQ159" s="208" t="str">
        <f t="shared" si="465"/>
        <v/>
      </c>
      <c r="BR159" s="187">
        <f t="shared" si="683"/>
        <v>0</v>
      </c>
      <c r="BS159" s="189">
        <f t="shared" si="684"/>
        <v>0</v>
      </c>
      <c r="BT159" s="192">
        <f t="shared" si="685"/>
        <v>0</v>
      </c>
      <c r="BU159" s="168"/>
      <c r="BV159" s="213" t="str">
        <f t="shared" si="664"/>
        <v/>
      </c>
      <c r="BW159" s="180"/>
      <c r="BX159" s="181"/>
      <c r="BY159" s="173" t="str">
        <f t="shared" si="665"/>
        <v/>
      </c>
      <c r="BZ159" s="188"/>
      <c r="CA159" s="190"/>
      <c r="CB159" s="193" t="str">
        <f>IF(ISNUMBER(BV159)=FALSE,"",SUM(CC159:CC$164))</f>
        <v/>
      </c>
      <c r="CC159" s="194" t="str">
        <f t="shared" si="666"/>
        <v/>
      </c>
      <c r="CD159" s="205" t="str">
        <f t="shared" si="686"/>
        <v/>
      </c>
      <c r="CE159" s="207" t="str">
        <f t="shared" si="687"/>
        <v/>
      </c>
      <c r="CF159" s="187">
        <f t="shared" si="688"/>
        <v>0</v>
      </c>
      <c r="CG159" s="189">
        <f t="shared" si="689"/>
        <v>0</v>
      </c>
      <c r="CH159" s="192">
        <f t="shared" si="690"/>
        <v>0</v>
      </c>
      <c r="CI159" s="168"/>
      <c r="CJ159" s="214" t="str">
        <f t="shared" si="667"/>
        <v/>
      </c>
      <c r="CK159" s="184"/>
      <c r="CL159" s="171"/>
      <c r="CM159" s="172" t="str">
        <f t="shared" si="668"/>
        <v/>
      </c>
      <c r="CN159" s="188"/>
      <c r="CO159" s="190"/>
      <c r="CP159" s="193" t="str">
        <f>IF(ISNUMBER(CJ159)=FALSE,"",SUM(CQ159:CQ$164))</f>
        <v/>
      </c>
      <c r="CQ159" s="194" t="str">
        <f t="shared" si="669"/>
        <v/>
      </c>
      <c r="CR159" s="206" t="str">
        <f t="shared" si="691"/>
        <v/>
      </c>
      <c r="CS159" s="208" t="str">
        <f t="shared" si="692"/>
        <v/>
      </c>
      <c r="CT159" s="187"/>
      <c r="CU159" s="189"/>
      <c r="CV159" s="192"/>
      <c r="CW159" s="168"/>
      <c r="CX159" s="159"/>
    </row>
    <row r="160" spans="1:102" s="167" customFormat="1" ht="15" customHeight="1">
      <c r="A160" s="169"/>
      <c r="B160" s="253"/>
      <c r="C160" s="222">
        <v>71</v>
      </c>
      <c r="D160" s="223">
        <f>IF(E160="","",C160)</f>
        <v>71</v>
      </c>
      <c r="E160" s="224" t="s">
        <v>101</v>
      </c>
      <c r="F160" s="222">
        <v>1977</v>
      </c>
      <c r="G160" s="222">
        <f>SUMIF($O$87:$O$165,E160,$V$87:$V$165)+SUMIF($AD$87:$AD$165,E160,$AL$87:$AL$165)+SUMIF($AT$87:$AT$165,E160,$BA$87:$BA$165)+SUMIF($BI$87:$BI$165,E160,$BO$87:$BO$165)+SUMIF($BW$87:$BW$165,E160,$CC$87:$CC$165)+SUMIF($CK$87:$CK$165,E160,$CQ$87:$CQ$165)</f>
        <v>1</v>
      </c>
      <c r="H160" s="222"/>
      <c r="I160" s="222">
        <f>SUMIF($O$87:$O$101,E160,$R$87:$R$101)+SUMIF($AD$87:$AD$101,E160,$AH$87:$AH$101)+SUMIF($AT$87:$AT$101,E160,$AW$87:$AW$101)+SUMIF($BI$87:$BI$101,E160,$BK$87:$BK$101)+SUMIF($BW$87:$BW$101,E160,$BY$87:$BY$101)+SUMIF($CK$87:$CK$101,E160,$CM$87:$CM$101)</f>
        <v>0</v>
      </c>
      <c r="J160" s="225">
        <f>SUMIF($O$87:$O$165,E160,$S$87:$S$165)+SUMIF($AD$87:$AD$165,E160,$AI$87:$AI$165)+SUMIF($AT$87:$AT$165,E160,$AX$87:$AX$165)+SUMIF($BI$87:$BI$165,E160,$BL$87:$BL$165)+SUMIF($BW$87:$BW$165,E160,$BZ$87:$BZ$165)+SUMIF($CK$87:$CK$165,E160,$CN$87:$CN$165)</f>
        <v>0</v>
      </c>
      <c r="K160" s="226">
        <f>SUMIF($O$87:$O$165,E160,$T$87:$T$165)+SUMIF($AD$87:$AD$165,E160,$AJ$87:$AJ$165)+SUMIF($AT$87:$AT$165,E160,$AY$87:$AY$165)+SUMIF($BI$87:$BI$165,E160,$BM$87:$BM$165)+SUMIF($BW$87:$BW$165,E160,$CA$87:$CA$165)+SUMIF($CK$87:$CK$165,E160,$CO$87:$CO$165)</f>
        <v>0</v>
      </c>
      <c r="L160" s="227">
        <f>SUMIF($O$87:$O$165,E160,$U$87:$U$165)+SUMIF($AD$87:$AD$165,E160,$AK$87:$AK$165)+SUMIF($AT$87:$AT$165,E160,$AZ$87:$AZ$165)+SUMIF($BI$87:$BI$165,E160,$BN$87:$BN$165)+SUMIF($BW$87:$BW$165,E160,$CB$87:$CB$165)+SUMIF($CK$87:$CK$165,E160,$CP$87:$CP$165)</f>
        <v>4</v>
      </c>
      <c r="M160" s="177"/>
      <c r="N160" s="210" t="str">
        <f t="shared" si="652"/>
        <v/>
      </c>
      <c r="O160" s="180"/>
      <c r="P160" s="231"/>
      <c r="Q160" s="181"/>
      <c r="R160" s="173" t="str">
        <f t="shared" si="653"/>
        <v/>
      </c>
      <c r="S160" s="188"/>
      <c r="T160" s="190"/>
      <c r="U160" s="193" t="str">
        <f>IF(ISNUMBER(N160)=FALSE,"",SUM(V$132:$V189))</f>
        <v/>
      </c>
      <c r="V160" s="194" t="str">
        <f t="shared" si="654"/>
        <v/>
      </c>
      <c r="W160" s="205" t="str">
        <f t="shared" si="670"/>
        <v/>
      </c>
      <c r="X160" s="207" t="str">
        <f t="shared" si="671"/>
        <v/>
      </c>
      <c r="Y160" s="187">
        <f t="shared" si="674"/>
        <v>0</v>
      </c>
      <c r="Z160" s="189">
        <f t="shared" si="675"/>
        <v>0</v>
      </c>
      <c r="AA160" s="192">
        <f t="shared" si="676"/>
        <v>0</v>
      </c>
      <c r="AB160" s="168"/>
      <c r="AC160" s="212" t="str">
        <f t="shared" si="655"/>
        <v/>
      </c>
      <c r="AD160" s="164"/>
      <c r="AE160" s="171"/>
      <c r="AF160" s="171"/>
      <c r="AG160" s="171"/>
      <c r="AH160" s="172" t="str">
        <f t="shared" si="656"/>
        <v/>
      </c>
      <c r="AI160" s="188"/>
      <c r="AJ160" s="190"/>
      <c r="AK160" s="193" t="str">
        <f>IF(ISNUMBER(AC160)=FALSE,"",SUM(AL160:$AL$164))</f>
        <v/>
      </c>
      <c r="AL160" s="194" t="str">
        <f t="shared" si="657"/>
        <v/>
      </c>
      <c r="AM160" s="206" t="str">
        <f t="shared" si="478"/>
        <v/>
      </c>
      <c r="AN160" s="208" t="str">
        <f t="shared" si="479"/>
        <v/>
      </c>
      <c r="AO160" s="187">
        <f t="shared" si="677"/>
        <v>0</v>
      </c>
      <c r="AP160" s="189">
        <f t="shared" si="678"/>
        <v>0</v>
      </c>
      <c r="AQ160" s="192">
        <f t="shared" si="679"/>
        <v>0</v>
      </c>
      <c r="AR160" s="168"/>
      <c r="AS160" s="213" t="str">
        <f t="shared" si="658"/>
        <v/>
      </c>
      <c r="AT160" s="180"/>
      <c r="AU160" s="180"/>
      <c r="AV160" s="181"/>
      <c r="AW160" s="173" t="str">
        <f t="shared" si="659"/>
        <v/>
      </c>
      <c r="AX160" s="188"/>
      <c r="AY160" s="190"/>
      <c r="AZ160" s="193" t="str">
        <f>IF(ISNUMBER(AS160)=FALSE,"",SUM(BA160:BA$164))</f>
        <v/>
      </c>
      <c r="BA160" s="194" t="str">
        <f t="shared" si="660"/>
        <v/>
      </c>
      <c r="BB160" s="205" t="str">
        <f t="shared" si="672"/>
        <v/>
      </c>
      <c r="BC160" s="207" t="str">
        <f t="shared" si="673"/>
        <v/>
      </c>
      <c r="BD160" s="187">
        <f t="shared" si="680"/>
        <v>0</v>
      </c>
      <c r="BE160" s="189">
        <f t="shared" si="681"/>
        <v>0</v>
      </c>
      <c r="BF160" s="192">
        <f t="shared" si="682"/>
        <v>0</v>
      </c>
      <c r="BG160" s="168"/>
      <c r="BH160" s="212" t="str">
        <f t="shared" si="661"/>
        <v/>
      </c>
      <c r="BI160" s="184"/>
      <c r="BJ160" s="171"/>
      <c r="BK160" s="172" t="str">
        <f t="shared" si="662"/>
        <v/>
      </c>
      <c r="BL160" s="188"/>
      <c r="BM160" s="190"/>
      <c r="BN160" s="193" t="str">
        <f>IF(ISNUMBER(BH160)=FALSE,"",SUM(BO160:BO$164))</f>
        <v/>
      </c>
      <c r="BO160" s="194" t="str">
        <f t="shared" si="663"/>
        <v/>
      </c>
      <c r="BP160" s="206" t="str">
        <f t="shared" si="464"/>
        <v/>
      </c>
      <c r="BQ160" s="208" t="str">
        <f t="shared" si="465"/>
        <v/>
      </c>
      <c r="BR160" s="187">
        <f t="shared" si="683"/>
        <v>0</v>
      </c>
      <c r="BS160" s="189">
        <f t="shared" si="684"/>
        <v>0</v>
      </c>
      <c r="BT160" s="192">
        <f t="shared" si="685"/>
        <v>0</v>
      </c>
      <c r="BU160" s="168"/>
      <c r="BV160" s="213" t="str">
        <f t="shared" si="664"/>
        <v/>
      </c>
      <c r="BW160" s="180"/>
      <c r="BX160" s="181"/>
      <c r="BY160" s="173" t="str">
        <f t="shared" si="665"/>
        <v/>
      </c>
      <c r="BZ160" s="188"/>
      <c r="CA160" s="190"/>
      <c r="CB160" s="193" t="str">
        <f>IF(ISNUMBER(BV160)=FALSE,"",SUM(CC160:CC$164))</f>
        <v/>
      </c>
      <c r="CC160" s="194" t="str">
        <f t="shared" si="666"/>
        <v/>
      </c>
      <c r="CD160" s="205" t="str">
        <f t="shared" si="686"/>
        <v/>
      </c>
      <c r="CE160" s="207" t="str">
        <f t="shared" si="687"/>
        <v/>
      </c>
      <c r="CF160" s="187">
        <f t="shared" si="688"/>
        <v>0</v>
      </c>
      <c r="CG160" s="189">
        <f t="shared" si="689"/>
        <v>0</v>
      </c>
      <c r="CH160" s="192">
        <f t="shared" si="690"/>
        <v>0</v>
      </c>
      <c r="CI160" s="168"/>
      <c r="CJ160" s="214" t="str">
        <f t="shared" si="667"/>
        <v/>
      </c>
      <c r="CK160" s="184"/>
      <c r="CL160" s="171"/>
      <c r="CM160" s="172" t="str">
        <f t="shared" si="668"/>
        <v/>
      </c>
      <c r="CN160" s="188"/>
      <c r="CO160" s="190"/>
      <c r="CP160" s="193" t="str">
        <f>IF(ISNUMBER(CJ160)=FALSE,"",SUM(CQ160:CQ$164))</f>
        <v/>
      </c>
      <c r="CQ160" s="194" t="str">
        <f t="shared" si="669"/>
        <v/>
      </c>
      <c r="CR160" s="206" t="str">
        <f t="shared" si="691"/>
        <v/>
      </c>
      <c r="CS160" s="208" t="str">
        <f t="shared" si="692"/>
        <v/>
      </c>
      <c r="CT160" s="187"/>
      <c r="CU160" s="189"/>
      <c r="CV160" s="192"/>
      <c r="CW160" s="168"/>
      <c r="CX160" s="159"/>
    </row>
    <row r="161" spans="1:102" s="167" customFormat="1" ht="15" customHeight="1">
      <c r="A161" s="169"/>
      <c r="B161" s="253"/>
      <c r="C161" s="222">
        <v>72</v>
      </c>
      <c r="D161" s="223">
        <f>IF(E161="","",C161)</f>
        <v>72</v>
      </c>
      <c r="E161" s="224" t="s">
        <v>102</v>
      </c>
      <c r="F161" s="222">
        <v>1975</v>
      </c>
      <c r="G161" s="222">
        <f>SUMIF($O$87:$O$165,E161,$V$87:$V$165)+SUMIF($AD$87:$AD$165,E161,$AL$87:$AL$165)+SUMIF($AT$87:$AT$165,E161,$BA$87:$BA$165)+SUMIF($BI$87:$BI$165,E161,$BO$87:$BO$165)+SUMIF($BW$87:$BW$165,E161,$CC$87:$CC$165)+SUMIF($CK$87:$CK$165,E161,$CQ$87:$CQ$165)</f>
        <v>1</v>
      </c>
      <c r="H161" s="222"/>
      <c r="I161" s="222">
        <f>SUMIF($O$87:$O$101,E161,$R$87:$R$101)+SUMIF($AD$87:$AD$101,E161,$AH$87:$AH$101)+SUMIF($AT$87:$AT$101,E161,$AW$87:$AW$101)+SUMIF($BI$87:$BI$101,E161,$BK$87:$BK$101)+SUMIF($BW$87:$BW$101,E161,$BY$87:$BY$101)+SUMIF($CK$87:$CK$101,E161,$CM$87:$CM$101)</f>
        <v>0</v>
      </c>
      <c r="J161" s="225">
        <f>SUMIF($O$87:$O$165,E161,$S$87:$S$165)+SUMIF($AD$87:$AD$165,E161,$AI$87:$AI$165)+SUMIF($AT$87:$AT$165,E161,$AX$87:$AX$165)+SUMIF($BI$87:$BI$165,E161,$BL$87:$BL$165)+SUMIF($BW$87:$BW$165,E161,$BZ$87:$BZ$165)+SUMIF($CK$87:$CK$165,E161,$CN$87:$CN$165)</f>
        <v>0</v>
      </c>
      <c r="K161" s="226">
        <f>SUMIF($O$87:$O$165,E161,$T$87:$T$165)+SUMIF($AD$87:$AD$165,E161,$AJ$87:$AJ$165)+SUMIF($AT$87:$AT$165,E161,$AY$87:$AY$165)+SUMIF($BI$87:$BI$165,E161,$BM$87:$BM$165)+SUMIF($BW$87:$BW$165,E161,$CA$87:$CA$165)+SUMIF($CK$87:$CK$165,E161,$CO$87:$CO$165)</f>
        <v>0</v>
      </c>
      <c r="L161" s="227">
        <f>SUMIF($O$87:$O$165,E161,$U$87:$U$165)+SUMIF($AD$87:$AD$165,E161,$AK$87:$AK$165)+SUMIF($AT$87:$AT$165,E161,$AZ$87:$AZ$165)+SUMIF($BI$87:$BI$165,E161,$BN$87:$BN$165)+SUMIF($BW$87:$BW$165,E161,$CB$87:$CB$165)+SUMIF($CK$87:$CK$165,E161,$CP$87:$CP$165)</f>
        <v>3</v>
      </c>
      <c r="M161" s="177"/>
      <c r="N161" s="210" t="str">
        <f t="shared" si="652"/>
        <v/>
      </c>
      <c r="O161" s="180"/>
      <c r="P161" s="231"/>
      <c r="Q161" s="181"/>
      <c r="R161" s="173" t="str">
        <f t="shared" si="653"/>
        <v/>
      </c>
      <c r="S161" s="188"/>
      <c r="T161" s="190"/>
      <c r="U161" s="193" t="str">
        <f>IF(ISNUMBER(N161)=FALSE,"",SUM(V$132:$V190))</f>
        <v/>
      </c>
      <c r="V161" s="194" t="str">
        <f t="shared" si="654"/>
        <v/>
      </c>
      <c r="W161" s="205" t="str">
        <f t="shared" si="670"/>
        <v/>
      </c>
      <c r="X161" s="207" t="str">
        <f t="shared" si="671"/>
        <v/>
      </c>
      <c r="Y161" s="187">
        <f t="shared" si="674"/>
        <v>0</v>
      </c>
      <c r="Z161" s="189">
        <f t="shared" si="675"/>
        <v>0</v>
      </c>
      <c r="AA161" s="192">
        <f t="shared" si="676"/>
        <v>0</v>
      </c>
      <c r="AB161" s="168"/>
      <c r="AC161" s="212" t="str">
        <f t="shared" si="655"/>
        <v/>
      </c>
      <c r="AD161" s="164"/>
      <c r="AE161" s="171"/>
      <c r="AF161" s="171"/>
      <c r="AG161" s="171"/>
      <c r="AH161" s="172" t="str">
        <f t="shared" si="656"/>
        <v/>
      </c>
      <c r="AI161" s="188"/>
      <c r="AJ161" s="190"/>
      <c r="AK161" s="193" t="str">
        <f>IF(ISNUMBER(AC161)=FALSE,"",SUM(AL161:$AL$164))</f>
        <v/>
      </c>
      <c r="AL161" s="194" t="str">
        <f t="shared" si="657"/>
        <v/>
      </c>
      <c r="AM161" s="206" t="str">
        <f t="shared" si="478"/>
        <v/>
      </c>
      <c r="AN161" s="208" t="str">
        <f t="shared" si="479"/>
        <v/>
      </c>
      <c r="AO161" s="187">
        <f t="shared" si="677"/>
        <v>0</v>
      </c>
      <c r="AP161" s="189">
        <f t="shared" si="678"/>
        <v>0</v>
      </c>
      <c r="AQ161" s="192">
        <f t="shared" si="679"/>
        <v>0</v>
      </c>
      <c r="AR161" s="168"/>
      <c r="AS161" s="213" t="str">
        <f t="shared" si="658"/>
        <v/>
      </c>
      <c r="AT161" s="180"/>
      <c r="AU161" s="180"/>
      <c r="AV161" s="181"/>
      <c r="AW161" s="173" t="str">
        <f t="shared" si="659"/>
        <v/>
      </c>
      <c r="AX161" s="188"/>
      <c r="AY161" s="190"/>
      <c r="AZ161" s="193" t="str">
        <f>IF(ISNUMBER(AS161)=FALSE,"",SUM(BA161:BA$164))</f>
        <v/>
      </c>
      <c r="BA161" s="194" t="str">
        <f t="shared" si="660"/>
        <v/>
      </c>
      <c r="BB161" s="205" t="str">
        <f t="shared" si="672"/>
        <v/>
      </c>
      <c r="BC161" s="207" t="str">
        <f t="shared" si="673"/>
        <v/>
      </c>
      <c r="BD161" s="187">
        <f t="shared" si="680"/>
        <v>0</v>
      </c>
      <c r="BE161" s="189">
        <f t="shared" si="681"/>
        <v>0</v>
      </c>
      <c r="BF161" s="192">
        <f t="shared" si="682"/>
        <v>0</v>
      </c>
      <c r="BG161" s="168"/>
      <c r="BH161" s="212" t="str">
        <f t="shared" si="661"/>
        <v/>
      </c>
      <c r="BI161" s="184"/>
      <c r="BJ161" s="171"/>
      <c r="BK161" s="172" t="str">
        <f t="shared" si="662"/>
        <v/>
      </c>
      <c r="BL161" s="188"/>
      <c r="BM161" s="190"/>
      <c r="BN161" s="193" t="str">
        <f>IF(ISNUMBER(BH161)=FALSE,"",SUM(BO161:BO$164))</f>
        <v/>
      </c>
      <c r="BO161" s="194" t="str">
        <f t="shared" si="663"/>
        <v/>
      </c>
      <c r="BP161" s="206" t="str">
        <f t="shared" si="464"/>
        <v/>
      </c>
      <c r="BQ161" s="208" t="str">
        <f t="shared" si="465"/>
        <v/>
      </c>
      <c r="BR161" s="187">
        <f t="shared" si="683"/>
        <v>0</v>
      </c>
      <c r="BS161" s="189">
        <f t="shared" si="684"/>
        <v>0</v>
      </c>
      <c r="BT161" s="192">
        <f t="shared" si="685"/>
        <v>0</v>
      </c>
      <c r="BU161" s="168"/>
      <c r="BV161" s="213" t="str">
        <f t="shared" si="664"/>
        <v/>
      </c>
      <c r="BW161" s="180"/>
      <c r="BX161" s="181"/>
      <c r="BY161" s="173" t="str">
        <f t="shared" si="665"/>
        <v/>
      </c>
      <c r="BZ161" s="188"/>
      <c r="CA161" s="190"/>
      <c r="CB161" s="193" t="str">
        <f>IF(ISNUMBER(BV161)=FALSE,"",SUM(CC161:CC$164))</f>
        <v/>
      </c>
      <c r="CC161" s="194" t="str">
        <f t="shared" si="666"/>
        <v/>
      </c>
      <c r="CD161" s="205" t="str">
        <f t="shared" si="686"/>
        <v/>
      </c>
      <c r="CE161" s="207" t="str">
        <f t="shared" si="687"/>
        <v/>
      </c>
      <c r="CF161" s="187">
        <f t="shared" si="688"/>
        <v>0</v>
      </c>
      <c r="CG161" s="189">
        <f t="shared" si="689"/>
        <v>0</v>
      </c>
      <c r="CH161" s="192">
        <f t="shared" si="690"/>
        <v>0</v>
      </c>
      <c r="CI161" s="168"/>
      <c r="CJ161" s="214" t="str">
        <f t="shared" si="667"/>
        <v/>
      </c>
      <c r="CK161" s="184"/>
      <c r="CL161" s="171"/>
      <c r="CM161" s="172" t="str">
        <f t="shared" si="668"/>
        <v/>
      </c>
      <c r="CN161" s="188"/>
      <c r="CO161" s="190"/>
      <c r="CP161" s="193" t="str">
        <f>IF(ISNUMBER(CJ161)=FALSE,"",SUM(CQ161:CQ$164))</f>
        <v/>
      </c>
      <c r="CQ161" s="194" t="str">
        <f t="shared" si="669"/>
        <v/>
      </c>
      <c r="CR161" s="206" t="str">
        <f t="shared" si="691"/>
        <v/>
      </c>
      <c r="CS161" s="208" t="str">
        <f t="shared" si="692"/>
        <v/>
      </c>
      <c r="CT161" s="187"/>
      <c r="CU161" s="189"/>
      <c r="CV161" s="192"/>
      <c r="CW161" s="168"/>
      <c r="CX161" s="159"/>
    </row>
    <row r="162" spans="1:102" s="167" customFormat="1" ht="15" customHeight="1">
      <c r="A162" s="169"/>
      <c r="B162" s="253"/>
      <c r="C162" s="222">
        <v>73</v>
      </c>
      <c r="D162" s="223">
        <f>IF(E162="","",C162)</f>
        <v>73</v>
      </c>
      <c r="E162" s="224" t="s">
        <v>72</v>
      </c>
      <c r="F162" s="222">
        <v>1967</v>
      </c>
      <c r="G162" s="222">
        <f>SUMIF($O$87:$O$165,E162,$V$87:$V$165)+SUMIF($AD$87:$AD$165,E162,$AL$87:$AL$165)+SUMIF($AT$87:$AT$165,E162,$BA$87:$BA$165)+SUMIF($BI$87:$BI$165,E162,$BO$87:$BO$165)+SUMIF($BW$87:$BW$165,E162,$CC$87:$CC$165)+SUMIF($CK$87:$CK$165,E162,$CQ$87:$CQ$165)</f>
        <v>1</v>
      </c>
      <c r="H162" s="222"/>
      <c r="I162" s="222">
        <f>SUMIF($O$87:$O$101,E162,$R$87:$R$101)+SUMIF($AD$87:$AD$101,E162,$AH$87:$AH$101)+SUMIF($AT$87:$AT$101,E162,$AW$87:$AW$101)+SUMIF($BI$87:$BI$101,E162,$BK$87:$BK$101)+SUMIF($BW$87:$BW$101,E162,$BY$87:$BY$101)+SUMIF($CK$87:$CK$101,E162,$CM$87:$CM$101)</f>
        <v>0</v>
      </c>
      <c r="J162" s="225">
        <f>SUMIF($O$87:$O$165,E162,$S$87:$S$165)+SUMIF($AD$87:$AD$165,E162,$AI$87:$AI$165)+SUMIF($AT$87:$AT$165,E162,$AX$87:$AX$165)+SUMIF($BI$87:$BI$165,E162,$BL$87:$BL$165)+SUMIF($BW$87:$BW$165,E162,$BZ$87:$BZ$165)+SUMIF($CK$87:$CK$165,E162,$CN$87:$CN$165)</f>
        <v>0</v>
      </c>
      <c r="K162" s="226">
        <f>SUMIF($O$87:$O$165,E162,$T$87:$T$165)+SUMIF($AD$87:$AD$165,E162,$AJ$87:$AJ$165)+SUMIF($AT$87:$AT$165,E162,$AY$87:$AY$165)+SUMIF($BI$87:$BI$165,E162,$BM$87:$BM$165)+SUMIF($BW$87:$BW$165,E162,$CA$87:$CA$165)+SUMIF($CK$87:$CK$165,E162,$CO$87:$CO$165)</f>
        <v>0</v>
      </c>
      <c r="L162" s="227">
        <f>SUMIF($O$87:$O$165,E162,$U$87:$U$165)+SUMIF($AD$87:$AD$165,E162,$AK$87:$AK$165)+SUMIF($AT$87:$AT$165,E162,$AZ$87:$AZ$165)+SUMIF($BI$87:$BI$165,E162,$BN$87:$BN$165)+SUMIF($BW$87:$BW$165,E162,$CB$87:$CB$165)+SUMIF($CK$87:$CK$165,E162,$CP$87:$CP$165)</f>
        <v>2</v>
      </c>
      <c r="M162" s="177"/>
      <c r="N162" s="210"/>
      <c r="O162" s="180"/>
      <c r="P162" s="231"/>
      <c r="Q162" s="181"/>
      <c r="R162" s="173"/>
      <c r="S162" s="188"/>
      <c r="T162" s="190"/>
      <c r="U162" s="193"/>
      <c r="V162" s="194"/>
      <c r="W162" s="205"/>
      <c r="X162" s="207"/>
      <c r="Y162" s="187"/>
      <c r="Z162" s="189"/>
      <c r="AA162" s="192"/>
      <c r="AB162" s="168"/>
      <c r="AC162" s="212"/>
      <c r="AD162" s="164"/>
      <c r="AE162" s="171"/>
      <c r="AF162" s="171"/>
      <c r="AG162" s="171"/>
      <c r="AH162" s="172"/>
      <c r="AI162" s="188"/>
      <c r="AJ162" s="190"/>
      <c r="AK162" s="193"/>
      <c r="AL162" s="194"/>
      <c r="AM162" s="206"/>
      <c r="AN162" s="208"/>
      <c r="AO162" s="187"/>
      <c r="AP162" s="189"/>
      <c r="AQ162" s="192"/>
      <c r="AR162" s="168"/>
      <c r="AS162" s="213"/>
      <c r="AT162" s="180"/>
      <c r="AU162" s="180"/>
      <c r="AV162" s="181"/>
      <c r="AW162" s="173"/>
      <c r="AX162" s="188"/>
      <c r="AY162" s="190"/>
      <c r="AZ162" s="193"/>
      <c r="BA162" s="194"/>
      <c r="BB162" s="205"/>
      <c r="BC162" s="207"/>
      <c r="BD162" s="187"/>
      <c r="BE162" s="189"/>
      <c r="BF162" s="192"/>
      <c r="BG162" s="168"/>
      <c r="BH162" s="212"/>
      <c r="BI162" s="184"/>
      <c r="BJ162" s="171"/>
      <c r="BK162" s="172"/>
      <c r="BL162" s="188"/>
      <c r="BM162" s="190"/>
      <c r="BN162" s="193"/>
      <c r="BO162" s="194"/>
      <c r="BP162" s="206"/>
      <c r="BQ162" s="208"/>
      <c r="BR162" s="187"/>
      <c r="BS162" s="189"/>
      <c r="BT162" s="192"/>
      <c r="BU162" s="168"/>
      <c r="BV162" s="213"/>
      <c r="BW162" s="180"/>
      <c r="BX162" s="181"/>
      <c r="BY162" s="173"/>
      <c r="BZ162" s="188"/>
      <c r="CA162" s="190"/>
      <c r="CB162" s="193"/>
      <c r="CC162" s="194"/>
      <c r="CD162" s="205"/>
      <c r="CE162" s="207"/>
      <c r="CF162" s="187"/>
      <c r="CG162" s="189"/>
      <c r="CH162" s="192"/>
      <c r="CI162" s="168"/>
      <c r="CJ162" s="214"/>
      <c r="CK162" s="184"/>
      <c r="CL162" s="171"/>
      <c r="CM162" s="172"/>
      <c r="CN162" s="188"/>
      <c r="CO162" s="190"/>
      <c r="CP162" s="193"/>
      <c r="CQ162" s="194"/>
      <c r="CR162" s="206"/>
      <c r="CS162" s="208"/>
      <c r="CT162" s="187"/>
      <c r="CU162" s="189"/>
      <c r="CV162" s="192"/>
      <c r="CW162" s="168"/>
      <c r="CX162" s="159"/>
    </row>
    <row r="163" spans="1:102" s="167" customFormat="1" ht="15" customHeight="1">
      <c r="A163" s="169"/>
      <c r="B163" s="253"/>
      <c r="C163" s="222">
        <v>73</v>
      </c>
      <c r="D163" s="223">
        <f>IF(E163="","",C163)</f>
        <v>73</v>
      </c>
      <c r="E163" s="224" t="s">
        <v>60</v>
      </c>
      <c r="F163" s="222">
        <v>1959</v>
      </c>
      <c r="G163" s="222">
        <f>SUMIF($O$87:$O$165,E163,$V$87:$V$165)+SUMIF($AD$87:$AD$165,E163,$AL$87:$AL$165)+SUMIF($AT$87:$AT$165,E163,$BA$87:$BA$165)+SUMIF($BI$87:$BI$165,E163,$BO$87:$BO$165)+SUMIF($BW$87:$BW$165,E163,$CC$87:$CC$165)+SUMIF($CK$87:$CK$165,E163,$CQ$87:$CQ$165)</f>
        <v>1</v>
      </c>
      <c r="H163" s="222"/>
      <c r="I163" s="222">
        <f>SUMIF($O$87:$O$101,E163,$R$87:$R$101)+SUMIF($AD$87:$AD$101,E163,$AH$87:$AH$101)+SUMIF($AT$87:$AT$101,E163,$AW$87:$AW$101)+SUMIF($BI$87:$BI$101,E163,$BK$87:$BK$101)+SUMIF($BW$87:$BW$101,E163,$BY$87:$BY$101)+SUMIF($CK$87:$CK$101,E163,$CM$87:$CM$101)</f>
        <v>0</v>
      </c>
      <c r="J163" s="225">
        <f>SUMIF($O$87:$O$165,E163,$S$87:$S$165)+SUMIF($AD$87:$AD$165,E163,$AI$87:$AI$165)+SUMIF($AT$87:$AT$165,E163,$AX$87:$AX$165)+SUMIF($BI$87:$BI$165,E163,$BL$87:$BL$165)+SUMIF($BW$87:$BW$165,E163,$BZ$87:$BZ$165)+SUMIF($CK$87:$CK$165,E163,$CN$87:$CN$165)</f>
        <v>0</v>
      </c>
      <c r="K163" s="226">
        <f>SUMIF($O$87:$O$165,E163,$T$87:$T$165)+SUMIF($AD$87:$AD$165,E163,$AJ$87:$AJ$165)+SUMIF($AT$87:$AT$165,E163,$AY$87:$AY$165)+SUMIF($BI$87:$BI$165,E163,$BM$87:$BM$165)+SUMIF($BW$87:$BW$165,E163,$CA$87:$CA$165)+SUMIF($CK$87:$CK$165,E163,$CO$87:$CO$165)</f>
        <v>0</v>
      </c>
      <c r="L163" s="227">
        <f>SUMIF($O$87:$O$165,E163,$U$87:$U$165)+SUMIF($AD$87:$AD$165,E163,$AK$87:$AK$165)+SUMIF($AT$87:$AT$165,E163,$AZ$87:$AZ$165)+SUMIF($BI$87:$BI$165,E163,$BN$87:$BN$165)+SUMIF($BW$87:$BW$165,E163,$CB$87:$CB$165)+SUMIF($CK$87:$CK$165,E163,$CP$87:$CP$165)</f>
        <v>1</v>
      </c>
      <c r="M163" s="177"/>
      <c r="N163" s="210" t="str">
        <f t="shared" si="652"/>
        <v/>
      </c>
      <c r="O163" s="180"/>
      <c r="P163" s="231"/>
      <c r="Q163" s="181"/>
      <c r="R163" s="173" t="str">
        <f t="shared" si="653"/>
        <v/>
      </c>
      <c r="S163" s="188"/>
      <c r="T163" s="190"/>
      <c r="U163" s="193" t="str">
        <f>IF(ISNUMBER(N163)=FALSE,"",SUM(V$132:$V191))</f>
        <v/>
      </c>
      <c r="V163" s="194" t="str">
        <f t="shared" si="654"/>
        <v/>
      </c>
      <c r="W163" s="205" t="str">
        <f t="shared" si="670"/>
        <v/>
      </c>
      <c r="X163" s="207" t="str">
        <f t="shared" si="671"/>
        <v/>
      </c>
      <c r="Y163" s="187">
        <f t="shared" si="674"/>
        <v>0</v>
      </c>
      <c r="Z163" s="189">
        <f t="shared" si="675"/>
        <v>0</v>
      </c>
      <c r="AA163" s="192">
        <f t="shared" si="676"/>
        <v>0</v>
      </c>
      <c r="AB163" s="168"/>
      <c r="AC163" s="212" t="str">
        <f t="shared" si="655"/>
        <v/>
      </c>
      <c r="AD163" s="164"/>
      <c r="AE163" s="171"/>
      <c r="AF163" s="171"/>
      <c r="AG163" s="171"/>
      <c r="AH163" s="172" t="str">
        <f t="shared" si="656"/>
        <v/>
      </c>
      <c r="AI163" s="188"/>
      <c r="AJ163" s="190"/>
      <c r="AK163" s="193" t="str">
        <f>IF(ISNUMBER(AC163)=FALSE,"",SUM(AL163:$AL$164))</f>
        <v/>
      </c>
      <c r="AL163" s="194" t="str">
        <f t="shared" si="657"/>
        <v/>
      </c>
      <c r="AM163" s="206" t="str">
        <f t="shared" si="478"/>
        <v/>
      </c>
      <c r="AN163" s="208" t="str">
        <f t="shared" si="479"/>
        <v/>
      </c>
      <c r="AO163" s="187">
        <f t="shared" si="677"/>
        <v>0</v>
      </c>
      <c r="AP163" s="189">
        <f t="shared" si="678"/>
        <v>0</v>
      </c>
      <c r="AQ163" s="192">
        <f t="shared" si="679"/>
        <v>0</v>
      </c>
      <c r="AR163" s="168"/>
      <c r="AS163" s="213" t="str">
        <f t="shared" si="658"/>
        <v/>
      </c>
      <c r="AT163" s="180"/>
      <c r="AU163" s="180"/>
      <c r="AV163" s="181"/>
      <c r="AW163" s="173" t="str">
        <f t="shared" si="659"/>
        <v/>
      </c>
      <c r="AX163" s="188"/>
      <c r="AY163" s="190"/>
      <c r="AZ163" s="193" t="str">
        <f>IF(ISNUMBER(AS163)=FALSE,"",SUM(BA163:BA$164))</f>
        <v/>
      </c>
      <c r="BA163" s="194" t="str">
        <f t="shared" si="660"/>
        <v/>
      </c>
      <c r="BB163" s="205" t="str">
        <f t="shared" si="672"/>
        <v/>
      </c>
      <c r="BC163" s="207" t="str">
        <f t="shared" si="673"/>
        <v/>
      </c>
      <c r="BD163" s="187">
        <f t="shared" si="680"/>
        <v>0</v>
      </c>
      <c r="BE163" s="189">
        <f t="shared" si="681"/>
        <v>0</v>
      </c>
      <c r="BF163" s="192">
        <f t="shared" si="682"/>
        <v>0</v>
      </c>
      <c r="BG163" s="168"/>
      <c r="BH163" s="212" t="str">
        <f t="shared" si="661"/>
        <v/>
      </c>
      <c r="BI163" s="184"/>
      <c r="BJ163" s="171"/>
      <c r="BK163" s="172" t="str">
        <f t="shared" si="662"/>
        <v/>
      </c>
      <c r="BL163" s="188"/>
      <c r="BM163" s="190"/>
      <c r="BN163" s="193" t="str">
        <f>IF(ISNUMBER(BH163)=FALSE,"",SUM(BO163:BO$164))</f>
        <v/>
      </c>
      <c r="BO163" s="194" t="str">
        <f t="shared" si="663"/>
        <v/>
      </c>
      <c r="BP163" s="206" t="str">
        <f t="shared" si="464"/>
        <v/>
      </c>
      <c r="BQ163" s="208" t="str">
        <f t="shared" si="465"/>
        <v/>
      </c>
      <c r="BR163" s="187">
        <f t="shared" si="683"/>
        <v>0</v>
      </c>
      <c r="BS163" s="189">
        <f t="shared" si="684"/>
        <v>0</v>
      </c>
      <c r="BT163" s="192">
        <f t="shared" si="685"/>
        <v>0</v>
      </c>
      <c r="BU163" s="168"/>
      <c r="BV163" s="213" t="str">
        <f t="shared" si="664"/>
        <v/>
      </c>
      <c r="BW163" s="180"/>
      <c r="BX163" s="181"/>
      <c r="BY163" s="173" t="str">
        <f t="shared" si="665"/>
        <v/>
      </c>
      <c r="BZ163" s="188"/>
      <c r="CA163" s="190"/>
      <c r="CB163" s="193" t="str">
        <f>IF(ISNUMBER(BV163)=FALSE,"",SUM(CC163:CC$164))</f>
        <v/>
      </c>
      <c r="CC163" s="194" t="str">
        <f t="shared" si="666"/>
        <v/>
      </c>
      <c r="CD163" s="205" t="str">
        <f t="shared" si="686"/>
        <v/>
      </c>
      <c r="CE163" s="207" t="str">
        <f t="shared" si="687"/>
        <v/>
      </c>
      <c r="CF163" s="187">
        <f t="shared" si="688"/>
        <v>0</v>
      </c>
      <c r="CG163" s="189">
        <f t="shared" si="689"/>
        <v>0</v>
      </c>
      <c r="CH163" s="192">
        <f t="shared" si="690"/>
        <v>0</v>
      </c>
      <c r="CI163" s="168"/>
      <c r="CJ163" s="214" t="str">
        <f t="shared" si="667"/>
        <v/>
      </c>
      <c r="CK163" s="184"/>
      <c r="CL163" s="171"/>
      <c r="CM163" s="172" t="str">
        <f t="shared" si="668"/>
        <v/>
      </c>
      <c r="CN163" s="188"/>
      <c r="CO163" s="190"/>
      <c r="CP163" s="193" t="str">
        <f>IF(ISNUMBER(CJ163)=FALSE,"",SUM(CQ163:CQ$164))</f>
        <v/>
      </c>
      <c r="CQ163" s="194" t="str">
        <f t="shared" si="669"/>
        <v/>
      </c>
      <c r="CR163" s="206" t="str">
        <f t="shared" si="691"/>
        <v/>
      </c>
      <c r="CS163" s="208" t="str">
        <f t="shared" si="692"/>
        <v/>
      </c>
      <c r="CT163" s="187"/>
      <c r="CU163" s="189"/>
      <c r="CV163" s="192"/>
      <c r="CW163" s="168"/>
      <c r="CX163" s="159"/>
    </row>
    <row r="164" spans="1:102" s="167" customFormat="1" ht="15" customHeight="1" thickBot="1">
      <c r="A164" s="169"/>
      <c r="B164" s="254"/>
      <c r="C164" s="222">
        <v>135</v>
      </c>
      <c r="D164" s="223"/>
      <c r="E164" s="224"/>
      <c r="F164" s="222"/>
      <c r="G164" s="222">
        <f>SUMIF($O$87:$O$165,E164,$V$87:$V$165)+SUMIF($AD$87:$AD$165,E164,$AL$87:$AL$165)+SUMIF($AT$87:$AT$165,E164,$BA$87:$BA$165)+SUMIF($BI$87:$BI$165,E164,$BO$87:$BO$165)+SUMIF($BW$87:$BW$165,E164,$CC$87:$CC$165)+SUMIF($CK$87:$CK$165,E164,$CQ$87:$CQ$165)</f>
        <v>0</v>
      </c>
      <c r="H164" s="222"/>
      <c r="I164" s="222">
        <f t="shared" ref="I164" si="693">SUMIF($O$87:$O$101,E164,$R$87:$R$101)+SUMIF($AD$87:$AD$101,E164,$AH$87:$AH$101)+SUMIF($AT$87:$AT$101,E164,$AW$87:$AW$101)+SUMIF($BI$87:$BI$101,E164,$BK$87:$BK$101)+SUMIF($BW$87:$BW$101,E164,$BY$87:$BY$101)+SUMIF($CK$87:$CK$101,E164,$CM$87:$CM$101)</f>
        <v>0</v>
      </c>
      <c r="J164" s="225">
        <f>SUMIF($O$87:$O$165,E164,$S$87:$S$165)+SUMIF($AD$87:$AD$165,E164,$AI$87:$AI$165)+SUMIF($AT$87:$AT$165,E164,$AX$87:$AX$165)+SUMIF($BI$87:$BI$165,E164,$BL$87:$BL$165)+SUMIF($BW$87:$BW$165,E164,$BZ$87:$BZ$165)+SUMIF($CK$87:$CK$165,E164,$CN$87:$CN$165)</f>
        <v>0</v>
      </c>
      <c r="K164" s="226">
        <f>SUMIF($O$87:$O$165,E164,$T$87:$T$165)+SUMIF($AD$87:$AD$165,E164,$AJ$87:$AJ$165)+SUMIF($AT$87:$AT$165,E164,$AY$87:$AY$165)+SUMIF($BI$87:$BI$165,E164,$BM$87:$BM$165)+SUMIF($BW$87:$BW$165,E164,$CA$87:$CA$165)+SUMIF($CK$87:$CK$165,E164,$CO$87:$CO$165)</f>
        <v>0</v>
      </c>
      <c r="L164" s="227">
        <f>SUMIF($O$87:$O$165,E164,$U$87:$U$165)+SUMIF($AD$87:$AD$165,E164,$AK$87:$AK$165)+SUMIF($AT$87:$AT$165,E164,$AZ$87:$AZ$165)+SUMIF($BI$87:$BI$165,E164,$BN$87:$BN$165)+SUMIF($BW$87:$BW$165,E164,$CB$87:$CB$165)+SUMIF($CK$87:$CK$165,E164,$CP$87:$CP$165)</f>
        <v>0</v>
      </c>
      <c r="M164" s="177"/>
      <c r="N164" s="210" t="str">
        <f t="shared" ref="N164" si="694">IF(O164="","",C164)</f>
        <v/>
      </c>
      <c r="O164" s="180"/>
      <c r="P164" s="231"/>
      <c r="Q164" s="181"/>
      <c r="R164" s="173" t="str">
        <f t="shared" ref="R164" si="695">IF(S164&gt;0,S164,IF(T164&gt;0,T164,IF(U164&gt;0,U164,"")))</f>
        <v/>
      </c>
      <c r="S164" s="188"/>
      <c r="T164" s="190" t="str">
        <f>IF(ISNUMBER(#REF!)=FALSE,"",SUM(V$74:$V164))</f>
        <v/>
      </c>
      <c r="U164" s="193" t="str">
        <f>IF(ISNUMBER(N164)=FALSE,"",SUM(V$132:$V253))</f>
        <v/>
      </c>
      <c r="V164" s="194" t="str">
        <f t="shared" ref="V164" si="696">IF(ISNUMBER(N164)=FALSE,"",1)</f>
        <v/>
      </c>
      <c r="W164" s="205" t="str">
        <f t="shared" si="670"/>
        <v/>
      </c>
      <c r="X164" s="207" t="str">
        <f t="shared" si="671"/>
        <v/>
      </c>
      <c r="Y164" s="187">
        <f t="shared" si="674"/>
        <v>0</v>
      </c>
      <c r="Z164" s="189">
        <f t="shared" si="675"/>
        <v>0</v>
      </c>
      <c r="AA164" s="192">
        <f t="shared" si="676"/>
        <v>0</v>
      </c>
      <c r="AB164" s="168"/>
      <c r="AC164" s="212" t="str">
        <f t="shared" ref="AC164" si="697">IF(AD164="","",C164)</f>
        <v/>
      </c>
      <c r="AD164" s="164"/>
      <c r="AE164" s="171"/>
      <c r="AF164" s="171"/>
      <c r="AG164" s="171"/>
      <c r="AH164" s="172" t="str">
        <f t="shared" ref="AH164" si="698">IF(AI164&gt;0,AI164,IF(AJ164&gt;0,AJ164,IF(AK164&gt;0,AK164,"")))</f>
        <v/>
      </c>
      <c r="AI164" s="188"/>
      <c r="AJ164" s="190"/>
      <c r="AK164" s="193" t="str">
        <f>IF(ISNUMBER(AC164)=FALSE,"",SUM(AL164:$AL$164))</f>
        <v/>
      </c>
      <c r="AL164" s="194" t="str">
        <f t="shared" ref="AL164" si="699">IF(ISNUMBER(AC164)=FALSE,"",1)</f>
        <v/>
      </c>
      <c r="AM164" s="206" t="str">
        <f t="shared" si="478"/>
        <v/>
      </c>
      <c r="AN164" s="208" t="str">
        <f t="shared" si="479"/>
        <v/>
      </c>
      <c r="AO164" s="187">
        <f t="shared" si="677"/>
        <v>0</v>
      </c>
      <c r="AP164" s="189">
        <f t="shared" si="678"/>
        <v>0</v>
      </c>
      <c r="AQ164" s="192">
        <f t="shared" si="679"/>
        <v>0</v>
      </c>
      <c r="AR164" s="168"/>
      <c r="AS164" s="213" t="str">
        <f t="shared" ref="AS164" si="700">IF(AT164="","",C164)</f>
        <v/>
      </c>
      <c r="AT164" s="180"/>
      <c r="AU164" s="180"/>
      <c r="AV164" s="181"/>
      <c r="AW164" s="173" t="str">
        <f t="shared" ref="AW164" si="701">IF(AX164&gt;0,AX164,IF(AY164&gt;0,AY164,IF(AZ164&gt;0,AZ164,"")))</f>
        <v/>
      </c>
      <c r="AX164" s="188"/>
      <c r="AY164" s="190"/>
      <c r="AZ164" s="193" t="str">
        <f>IF(ISNUMBER(AS164)=FALSE,"",SUM(BA164:BA$164))</f>
        <v/>
      </c>
      <c r="BA164" s="194" t="str">
        <f t="shared" ref="BA164" si="702">IF(ISNUMBER(AS164)=FALSE,"",1)</f>
        <v/>
      </c>
      <c r="BB164" s="205" t="str">
        <f t="shared" si="672"/>
        <v/>
      </c>
      <c r="BC164" s="207" t="str">
        <f t="shared" si="673"/>
        <v/>
      </c>
      <c r="BD164" s="187">
        <f t="shared" si="680"/>
        <v>0</v>
      </c>
      <c r="BE164" s="189">
        <f t="shared" si="681"/>
        <v>0</v>
      </c>
      <c r="BF164" s="192">
        <f t="shared" si="682"/>
        <v>0</v>
      </c>
      <c r="BG164" s="168"/>
      <c r="BH164" s="212" t="str">
        <f t="shared" ref="BH164" si="703">IF(BI164="","",C164)</f>
        <v/>
      </c>
      <c r="BI164" s="184"/>
      <c r="BJ164" s="171"/>
      <c r="BK164" s="172" t="str">
        <f t="shared" ref="BK164" si="704">IF(BL164&gt;0,BL164,IF(BM164&gt;0,BM164,IF(BN164&gt;0,BN164,"")))</f>
        <v/>
      </c>
      <c r="BL164" s="188"/>
      <c r="BM164" s="190"/>
      <c r="BN164" s="193" t="str">
        <f>IF(ISNUMBER(BH164)=FALSE,"",SUM(BO164:BO$164))</f>
        <v/>
      </c>
      <c r="BO164" s="194" t="str">
        <f t="shared" ref="BO164" si="705">IF(ISNUMBER(BH164)=FALSE,"",1)</f>
        <v/>
      </c>
      <c r="BP164" s="206" t="str">
        <f t="shared" si="464"/>
        <v/>
      </c>
      <c r="BQ164" s="208" t="str">
        <f t="shared" si="465"/>
        <v/>
      </c>
      <c r="BR164" s="187">
        <f t="shared" si="683"/>
        <v>0</v>
      </c>
      <c r="BS164" s="189">
        <f t="shared" si="684"/>
        <v>0</v>
      </c>
      <c r="BT164" s="192">
        <f t="shared" si="685"/>
        <v>0</v>
      </c>
      <c r="BU164" s="168"/>
      <c r="BV164" s="213" t="str">
        <f t="shared" ref="BV164" si="706">IF(BW164="","",C164)</f>
        <v/>
      </c>
      <c r="BW164" s="180"/>
      <c r="BX164" s="181"/>
      <c r="BY164" s="173" t="str">
        <f t="shared" ref="BY164" si="707">IF(BZ164&gt;0,BZ164,IF(CA164&gt;0,CA164,IF(CB164&gt;0,CB164,"")))</f>
        <v/>
      </c>
      <c r="BZ164" s="188"/>
      <c r="CA164" s="190"/>
      <c r="CB164" s="193" t="str">
        <f>IF(ISNUMBER(BV164)=FALSE,"",SUM(CC164:CC$164))</f>
        <v/>
      </c>
      <c r="CC164" s="194" t="str">
        <f t="shared" ref="CC164" si="708">IF(ISNUMBER(BV164)=FALSE,"",1)</f>
        <v/>
      </c>
      <c r="CD164" s="205" t="str">
        <f t="shared" si="686"/>
        <v/>
      </c>
      <c r="CE164" s="207" t="str">
        <f t="shared" si="687"/>
        <v/>
      </c>
      <c r="CF164" s="187">
        <f t="shared" si="688"/>
        <v>0</v>
      </c>
      <c r="CG164" s="189">
        <f t="shared" si="689"/>
        <v>0</v>
      </c>
      <c r="CH164" s="192">
        <f t="shared" si="690"/>
        <v>0</v>
      </c>
      <c r="CI164" s="168"/>
      <c r="CJ164" s="214" t="str">
        <f t="shared" ref="CJ164" si="709">IF(CK164="","",C164)</f>
        <v/>
      </c>
      <c r="CK164" s="184"/>
      <c r="CL164" s="171"/>
      <c r="CM164" s="172" t="str">
        <f t="shared" ref="CM164" si="710">IF(CN164&gt;0,CN164,IF(CO164&gt;0,CO164,IF(CP164&gt;0,CP164,"")))</f>
        <v/>
      </c>
      <c r="CN164" s="188"/>
      <c r="CO164" s="190"/>
      <c r="CP164" s="193" t="str">
        <f>IF(ISNUMBER(CJ164)=FALSE,"",SUM(CQ164:CQ$164))</f>
        <v/>
      </c>
      <c r="CQ164" s="194" t="str">
        <f t="shared" ref="CQ164" si="711">IF(ISNUMBER(CJ164)=FALSE,"",1)</f>
        <v/>
      </c>
      <c r="CR164" s="206" t="str">
        <f t="shared" si="691"/>
        <v/>
      </c>
      <c r="CS164" s="208" t="str">
        <f t="shared" si="692"/>
        <v/>
      </c>
      <c r="CT164" s="195">
        <f>SUMIF($O$30:$O$85,CK164,$S$30:$S$85)+SUMIF($AD$30:$AD$85,CK164,$AI$30:$AI$85)+SUMIF($AT$30:$AT$85,CK164,$AX$30:$AX$85)+SUMIF($BI$30:$BI$85,CK164,$BL$30:$BL$85)+SUMIF($BW$30:$BW$85,CK164,$BZ$30:$BZ$85)+SUMIF($CK$30:$CK$85,CK164,$CN$30:$CN$85)</f>
        <v>0</v>
      </c>
      <c r="CU164" s="196">
        <f>SUMIF($O$30:$O$85,CK164,$T$30:$T$85)+SUMIF($AD$30:$AD$85,CK164,$AJ$30:$AJ$85)+SUMIF($AT$30:$AT$85,CK164,$AY$30:$AY$85)+SUMIF($BI$30:$BI$85,CK164,$BM$30:$BM$85)+SUMIF($BW$30:$BW$85,CK164,$CA$30:$CA$85)+SUMIF($CK$30:$CK$85,CK164,$CO$30:$CO$85)</f>
        <v>0</v>
      </c>
      <c r="CV164" s="197">
        <f>SUMIF($O$30:$O$85,CK164,$U$30:$U$85)+SUMIF($AD$30:$AD$85,CK164,$AK$30:$AK$85)+SUMIF($AT$30:$AT$85,CK164,$AZ$30:$AZ$85)+SUMIF($BI$30:$BI$85,CK164,$BN$30:$BN$85)+SUMIF($BW$30:$BW$85,CK164,$CB$30:$CB$85)+SUMIF($CK$30:$CK$85,CK164,$CP$30:$CP$85)</f>
        <v>0</v>
      </c>
      <c r="CW164" s="168"/>
      <c r="CX164" s="159"/>
    </row>
    <row r="165" spans="1:102" s="167" customFormat="1" ht="3" customHeight="1" thickBot="1">
      <c r="A165" s="201"/>
      <c r="B165" s="160"/>
      <c r="C165" s="161"/>
      <c r="D165" s="215"/>
      <c r="E165" s="216" t="s">
        <v>0</v>
      </c>
      <c r="F165" s="217"/>
      <c r="G165" s="217">
        <f>SUMIF($O$87:$O$165,E165,$V$87:$V$165)+SUMIF($AD$87:$AD$165,E165,$AL$87:$AL$165)+SUMIF($AT$87:$AT$165,E165,$BA$87:$BA$165)+SUMIF($BI$87:$BI$165,E165,$BO$87:$BO$165)+SUMIF($BW$87:$BW$165,E165,$CC$87:$CC$165)+SUMIF($CK$87:$CK$165,E165,$CQ$87:$CQ$165)</f>
        <v>4</v>
      </c>
      <c r="H165" s="217"/>
      <c r="I165" s="217">
        <f>SUMIF($O$87:$O$165,E165,$R$87:$R$165)+SUMIF($AD$87:$AD$165,E165,$AH$87:$AH$165)+SUMIF($AT$87:$AT$165,E165,$AW$87:$AW$165)+SUMIF($BI$87:$BI$165,E165,$BK$87:$BK$165)+SUMIF($BW$87:$BW$165,E165,$BY$87:$BY$165)+SUMIF($CK$87:$CK$165,E165,$CM$87:$CM$165)</f>
        <v>56</v>
      </c>
      <c r="J165" s="218">
        <f>SUMIF($O$87:$O$165,E165,$S$87:$S$165)+SUMIF($AD$87:$AD$165,E165,$AI$87:$AI$165)+SUMIF($AT$87:$AT$165,E165,$AX$87:$AX$165)+SUMIF($BI$87:$BI$165,E165,$BL$87:$BL$165)+SUMIF($BW$87:$BW$165,E165,$BZ$87:$BZ$165)+SUMIF($CK$87:$CK$165,E165,$CN$87:$CN$165)</f>
        <v>0</v>
      </c>
      <c r="K165" s="219">
        <f>SUMIF($O$87:$O$165,E165,$T$87:$T$165)+SUMIF($AD$87:$AD$165,E165,$AJ$87:$AJ$165)+SUMIF($AT$87:$AT$165,E165,$AY$87:$AY$165)+SUMIF($BI$87:$BI$165,E165,$BM$87:$BM$165)+SUMIF($BW$87:$BW$165,E165,$CA$87:$CA$165)+SUMIF($CK$87:$CK$165,E165,$CO$87:$CO$165)</f>
        <v>0</v>
      </c>
      <c r="L165" s="220">
        <f>SUMIF($O$87:$O$165,E165,$U$87:$U$165)+SUMIF($AD$87:$AD$165,E165,$AK$87:$AK$165)+SUMIF($AT$87:$AT$165,E165,$AZ$87:$AZ$165)+SUMIF($BI$87:$BI$165,E165,$BN$87:$BN$165)+SUMIF($BW$87:$BW$165,E165,$CB$87:$CB$165)+SUMIF($CK$87:$CK$165,E165,$CP$87:$CP$165)</f>
        <v>0</v>
      </c>
      <c r="M165" s="161"/>
      <c r="N165" s="209"/>
      <c r="O165" s="186"/>
      <c r="P165" s="186"/>
      <c r="Q165" s="186"/>
      <c r="R165" s="161"/>
      <c r="S165" s="186"/>
      <c r="T165" s="186"/>
      <c r="U165" s="186"/>
      <c r="V165" s="186"/>
      <c r="W165" s="209"/>
      <c r="X165" s="186"/>
      <c r="Y165" s="186"/>
      <c r="Z165" s="186"/>
      <c r="AA165" s="186"/>
      <c r="AB165" s="161"/>
      <c r="AC165" s="211"/>
      <c r="AD165" s="161"/>
      <c r="AE165" s="161"/>
      <c r="AF165" s="161"/>
      <c r="AG165" s="161"/>
      <c r="AH165" s="161"/>
      <c r="AI165" s="186"/>
      <c r="AJ165" s="186"/>
      <c r="AK165" s="186"/>
      <c r="AL165" s="186"/>
      <c r="AM165" s="211"/>
      <c r="AN165" s="161"/>
      <c r="AO165" s="186"/>
      <c r="AP165" s="186"/>
      <c r="AQ165" s="186"/>
      <c r="AR165" s="161"/>
      <c r="AS165" s="209"/>
      <c r="AT165" s="186"/>
      <c r="AU165" s="186"/>
      <c r="AV165" s="186"/>
      <c r="AW165" s="161"/>
      <c r="AX165" s="186"/>
      <c r="AY165" s="186"/>
      <c r="AZ165" s="186"/>
      <c r="BA165" s="186"/>
      <c r="BB165" s="209"/>
      <c r="BC165" s="186"/>
      <c r="BD165" s="186"/>
      <c r="BE165" s="186"/>
      <c r="BF165" s="186"/>
      <c r="BG165" s="161"/>
      <c r="BH165" s="211"/>
      <c r="BI165" s="161"/>
      <c r="BJ165" s="161"/>
      <c r="BK165" s="161"/>
      <c r="BL165" s="186"/>
      <c r="BM165" s="186"/>
      <c r="BN165" s="186"/>
      <c r="BO165" s="186"/>
      <c r="BP165" s="211"/>
      <c r="BQ165" s="161"/>
      <c r="BR165" s="186"/>
      <c r="BS165" s="186"/>
      <c r="BT165" s="186"/>
      <c r="BU165" s="161"/>
      <c r="BV165" s="209"/>
      <c r="BW165" s="186"/>
      <c r="BX165" s="186"/>
      <c r="BY165" s="161"/>
      <c r="BZ165" s="186"/>
      <c r="CA165" s="186"/>
      <c r="CB165" s="186"/>
      <c r="CC165" s="186"/>
      <c r="CD165" s="209"/>
      <c r="CE165" s="186"/>
      <c r="CF165" s="186"/>
      <c r="CG165" s="186"/>
      <c r="CH165" s="186"/>
      <c r="CI165" s="161"/>
      <c r="CJ165" s="211"/>
      <c r="CK165" s="161"/>
      <c r="CL165" s="161"/>
      <c r="CM165" s="161"/>
      <c r="CN165" s="186"/>
      <c r="CO165" s="186"/>
      <c r="CP165" s="186"/>
      <c r="CQ165" s="186"/>
      <c r="CR165" s="211"/>
      <c r="CS165" s="162"/>
      <c r="CT165" s="186"/>
      <c r="CU165" s="186"/>
      <c r="CV165" s="186"/>
      <c r="CW165" s="176"/>
      <c r="CX165" s="159"/>
    </row>
  </sheetData>
  <sortState ref="E87:L104">
    <sortCondition descending="1" ref="I87:I104"/>
    <sortCondition descending="1" ref="J87:J104"/>
    <sortCondition descending="1" ref="K87:K104"/>
  </sortState>
  <mergeCells count="11">
    <mergeCell ref="B87:B164"/>
    <mergeCell ref="CJ2:CS2"/>
    <mergeCell ref="I4:L4"/>
    <mergeCell ref="B6:B28"/>
    <mergeCell ref="B30:B85"/>
    <mergeCell ref="B2:L2"/>
    <mergeCell ref="N2:AA2"/>
    <mergeCell ref="AC2:AQ2"/>
    <mergeCell ref="AS2:BF2"/>
    <mergeCell ref="BH2:BT2"/>
    <mergeCell ref="BV2:CH2"/>
  </mergeCells>
  <conditionalFormatting sqref="D6:L6">
    <cfRule type="expression" dxfId="237" priority="712">
      <formula>SUM($I$6:$L$6)=0</formula>
    </cfRule>
  </conditionalFormatting>
  <conditionalFormatting sqref="D7:L7">
    <cfRule type="expression" dxfId="236" priority="530">
      <formula>SUM($I$7:$L$7)=0</formula>
    </cfRule>
  </conditionalFormatting>
  <conditionalFormatting sqref="D8:L8">
    <cfRule type="expression" dxfId="235" priority="529">
      <formula>SUM($I$8:$L$8)=0</formula>
    </cfRule>
  </conditionalFormatting>
  <conditionalFormatting sqref="D9:L9">
    <cfRule type="expression" dxfId="234" priority="528">
      <formula>SUM($I$9:$L$9)=0</formula>
    </cfRule>
  </conditionalFormatting>
  <conditionalFormatting sqref="D10:L10">
    <cfRule type="expression" dxfId="233" priority="526">
      <formula>SUM($I$10:$L$10)=0</formula>
    </cfRule>
  </conditionalFormatting>
  <conditionalFormatting sqref="D11:L11">
    <cfRule type="expression" dxfId="232" priority="525">
      <formula>SUM($I$11:$L$11)=0</formula>
    </cfRule>
  </conditionalFormatting>
  <conditionalFormatting sqref="D12:L12">
    <cfRule type="expression" dxfId="231" priority="524">
      <formula>SUM($I$12:$L$12)=0</formula>
    </cfRule>
  </conditionalFormatting>
  <conditionalFormatting sqref="D13:L13">
    <cfRule type="expression" dxfId="230" priority="523">
      <formula>SUM($I$13:$L$13)=0</formula>
    </cfRule>
  </conditionalFormatting>
  <conditionalFormatting sqref="D14:L14">
    <cfRule type="expression" dxfId="229" priority="522">
      <formula>SUM($I$14:$L$14)=0</formula>
    </cfRule>
  </conditionalFormatting>
  <conditionalFormatting sqref="D15:L15">
    <cfRule type="expression" dxfId="228" priority="521">
      <formula>SUM($I$15:$L$15)=0</formula>
    </cfRule>
  </conditionalFormatting>
  <conditionalFormatting sqref="D16:L16">
    <cfRule type="expression" dxfId="227" priority="520">
      <formula>SUM($I$16:$L$16)=0</formula>
    </cfRule>
  </conditionalFormatting>
  <conditionalFormatting sqref="D17:L17">
    <cfRule type="expression" dxfId="226" priority="519">
      <formula>SUM($I$17:$L$17)=0</formula>
    </cfRule>
  </conditionalFormatting>
  <conditionalFormatting sqref="D18:L18">
    <cfRule type="expression" dxfId="225" priority="518">
      <formula>SUM($I$18:$L$18)=0</formula>
    </cfRule>
  </conditionalFormatting>
  <conditionalFormatting sqref="D19:L19">
    <cfRule type="expression" dxfId="224" priority="517">
      <formula>SUM($I$19:$L$19)=0</formula>
    </cfRule>
  </conditionalFormatting>
  <conditionalFormatting sqref="D20:L20 D22 D24:D27">
    <cfRule type="expression" dxfId="223" priority="516">
      <formula>SUM($I$20:$L$20)=0</formula>
    </cfRule>
  </conditionalFormatting>
  <conditionalFormatting sqref="D21:L21 D23">
    <cfRule type="expression" dxfId="222" priority="515">
      <formula>SUM($I$21:$L$21)=0</formula>
    </cfRule>
  </conditionalFormatting>
  <conditionalFormatting sqref="E22:L22">
    <cfRule type="expression" dxfId="221" priority="514">
      <formula>SUM($I$22:$L$22)=0</formula>
    </cfRule>
  </conditionalFormatting>
  <conditionalFormatting sqref="D28:L28">
    <cfRule type="expression" dxfId="220" priority="513">
      <formula>SUM($I$28:$L$28)=0</formula>
    </cfRule>
  </conditionalFormatting>
  <conditionalFormatting sqref="E27:L27">
    <cfRule type="expression" dxfId="219" priority="507">
      <formula>SUM($I$27:$L$27)=0</formula>
    </cfRule>
  </conditionalFormatting>
  <conditionalFormatting sqref="E23:L26">
    <cfRule type="expression" dxfId="218" priority="506">
      <formula>SUM($I$23:$L$23)=0</formula>
    </cfRule>
  </conditionalFormatting>
  <conditionalFormatting sqref="D85:L85">
    <cfRule type="expression" dxfId="217" priority="503">
      <formula>SUM(I85:L85)=0</formula>
    </cfRule>
  </conditionalFormatting>
  <conditionalFormatting sqref="D75">
    <cfRule type="expression" dxfId="216" priority="448">
      <formula>SUM(I75:L75)=0</formula>
    </cfRule>
  </conditionalFormatting>
  <conditionalFormatting sqref="D74">
    <cfRule type="expression" dxfId="215" priority="447">
      <formula>SUM(I74:L74)=0</formula>
    </cfRule>
  </conditionalFormatting>
  <conditionalFormatting sqref="D73">
    <cfRule type="expression" dxfId="214" priority="446">
      <formula>SUM(I73:L73)=0</formula>
    </cfRule>
  </conditionalFormatting>
  <conditionalFormatting sqref="D72">
    <cfRule type="expression" dxfId="213" priority="445">
      <formula>SUM(I72:L72)=0</formula>
    </cfRule>
  </conditionalFormatting>
  <conditionalFormatting sqref="D71">
    <cfRule type="expression" dxfId="212" priority="444">
      <formula>SUM(I71:L71)=0</formula>
    </cfRule>
  </conditionalFormatting>
  <conditionalFormatting sqref="D70">
    <cfRule type="expression" dxfId="211" priority="443">
      <formula>SUM(I70:L70)=0</formula>
    </cfRule>
  </conditionalFormatting>
  <conditionalFormatting sqref="D69">
    <cfRule type="expression" dxfId="210" priority="442">
      <formula>SUM(I69:L69)=0</formula>
    </cfRule>
  </conditionalFormatting>
  <conditionalFormatting sqref="D68">
    <cfRule type="expression" dxfId="209" priority="441">
      <formula>SUM(I68:L68)=0</formula>
    </cfRule>
  </conditionalFormatting>
  <conditionalFormatting sqref="D67">
    <cfRule type="expression" dxfId="208" priority="440">
      <formula>SUM(I67:L67)=0</formula>
    </cfRule>
  </conditionalFormatting>
  <conditionalFormatting sqref="D66">
    <cfRule type="expression" dxfId="207" priority="439">
      <formula>SUM(I66:L66)=0</formula>
    </cfRule>
  </conditionalFormatting>
  <conditionalFormatting sqref="D65">
    <cfRule type="expression" dxfId="206" priority="438">
      <formula>SUM(I65:L65)=0</formula>
    </cfRule>
  </conditionalFormatting>
  <conditionalFormatting sqref="D64">
    <cfRule type="expression" dxfId="205" priority="437">
      <formula>SUM(I64:L64)=0</formula>
    </cfRule>
  </conditionalFormatting>
  <conditionalFormatting sqref="D63">
    <cfRule type="expression" dxfId="204" priority="436">
      <formula>SUM(I63:L63)=0</formula>
    </cfRule>
  </conditionalFormatting>
  <conditionalFormatting sqref="D62">
    <cfRule type="expression" dxfId="203" priority="435">
      <formula>SUM(I62:L62)=0</formula>
    </cfRule>
  </conditionalFormatting>
  <conditionalFormatting sqref="D61">
    <cfRule type="expression" dxfId="202" priority="434">
      <formula>SUM(I61:L61)=0</formula>
    </cfRule>
  </conditionalFormatting>
  <conditionalFormatting sqref="D60">
    <cfRule type="expression" dxfId="201" priority="433">
      <formula>SUM(I60:L60)=0</formula>
    </cfRule>
  </conditionalFormatting>
  <conditionalFormatting sqref="D59">
    <cfRule type="expression" dxfId="200" priority="432">
      <formula>SUM(I59:L59)=0</formula>
    </cfRule>
  </conditionalFormatting>
  <conditionalFormatting sqref="D58">
    <cfRule type="expression" dxfId="199" priority="431">
      <formula>SUM(I58:L58)=0</formula>
    </cfRule>
  </conditionalFormatting>
  <conditionalFormatting sqref="D57">
    <cfRule type="expression" dxfId="198" priority="430">
      <formula>SUM(I57:L57)=0</formula>
    </cfRule>
  </conditionalFormatting>
  <conditionalFormatting sqref="D56">
    <cfRule type="expression" dxfId="197" priority="429">
      <formula>SUM(I56:L56)=0</formula>
    </cfRule>
  </conditionalFormatting>
  <conditionalFormatting sqref="D55">
    <cfRule type="expression" dxfId="196" priority="428">
      <formula>SUM(I55:L55)=0</formula>
    </cfRule>
  </conditionalFormatting>
  <conditionalFormatting sqref="D54">
    <cfRule type="expression" dxfId="195" priority="427">
      <formula>SUM(I54:L54)=0</formula>
    </cfRule>
  </conditionalFormatting>
  <conditionalFormatting sqref="D53">
    <cfRule type="expression" dxfId="194" priority="426">
      <formula>SUM(I53:L53)=0</formula>
    </cfRule>
  </conditionalFormatting>
  <conditionalFormatting sqref="D87 F87:L87 I88:I101 I164">
    <cfRule type="expression" dxfId="193" priority="303">
      <formula>SUM(I87:L87)=0</formula>
    </cfRule>
  </conditionalFormatting>
  <conditionalFormatting sqref="D165:L165">
    <cfRule type="expression" dxfId="192" priority="142">
      <formula>SUM(I165:L165)=0</formula>
    </cfRule>
  </conditionalFormatting>
  <conditionalFormatting sqref="D88 J88:L88 F88:H88">
    <cfRule type="expression" dxfId="191" priority="137">
      <formula>SUM(I88:L88)=0</formula>
    </cfRule>
  </conditionalFormatting>
  <conditionalFormatting sqref="D89 J89:L89 F89:H89">
    <cfRule type="expression" dxfId="190" priority="136">
      <formula>SUM(I89:L89)=0</formula>
    </cfRule>
  </conditionalFormatting>
  <conditionalFormatting sqref="D90 J90:L90 F90:H90">
    <cfRule type="expression" dxfId="189" priority="135">
      <formula>SUM(I90:L90)=0</formula>
    </cfRule>
  </conditionalFormatting>
  <conditionalFormatting sqref="D91 J91:L91 F91:H91">
    <cfRule type="expression" dxfId="188" priority="134">
      <formula>SUM(I91:L91)=0</formula>
    </cfRule>
  </conditionalFormatting>
  <conditionalFormatting sqref="D92 J92:L92 F92:H92">
    <cfRule type="expression" dxfId="187" priority="133">
      <formula>SUM(I92:L92)=0</formula>
    </cfRule>
  </conditionalFormatting>
  <conditionalFormatting sqref="D93 J93:L93 F93:H93">
    <cfRule type="expression" dxfId="186" priority="132">
      <formula>SUM(I93:L93)=0</formula>
    </cfRule>
  </conditionalFormatting>
  <conditionalFormatting sqref="D94 J94:L94 F94:H94">
    <cfRule type="expression" dxfId="185" priority="131">
      <formula>SUM(I94:L94)=0</formula>
    </cfRule>
  </conditionalFormatting>
  <conditionalFormatting sqref="D95 J95:L95 F95:H95">
    <cfRule type="expression" dxfId="184" priority="130">
      <formula>SUM(I95:L95)=0</formula>
    </cfRule>
  </conditionalFormatting>
  <conditionalFormatting sqref="D96 J96:L96 F96:H96">
    <cfRule type="expression" dxfId="183" priority="129">
      <formula>SUM(I96:L96)=0</formula>
    </cfRule>
  </conditionalFormatting>
  <conditionalFormatting sqref="D97 J97:L97 F97:H97">
    <cfRule type="expression" dxfId="182" priority="128">
      <formula>SUM(I97:L97)=0</formula>
    </cfRule>
  </conditionalFormatting>
  <conditionalFormatting sqref="D98 J98:L98 F98:H98">
    <cfRule type="expression" dxfId="181" priority="127">
      <formula>SUM(I98:L98)=0</formula>
    </cfRule>
  </conditionalFormatting>
  <conditionalFormatting sqref="D99 J99:L99 F99:H99">
    <cfRule type="expression" dxfId="180" priority="126">
      <formula>SUM(I99:L99)=0</formula>
    </cfRule>
  </conditionalFormatting>
  <conditionalFormatting sqref="D100 J100:L100 F100:H100">
    <cfRule type="expression" dxfId="179" priority="125">
      <formula>SUM(I100:L100)=0</formula>
    </cfRule>
  </conditionalFormatting>
  <conditionalFormatting sqref="D101 F101:H101 J101:L101">
    <cfRule type="expression" dxfId="178" priority="121">
      <formula>SUM(I101:L101)=0</formula>
    </cfRule>
  </conditionalFormatting>
  <conditionalFormatting sqref="D102">
    <cfRule type="expression" dxfId="177" priority="120">
      <formula>SUM(I102:L102)=0</formula>
    </cfRule>
  </conditionalFormatting>
  <conditionalFormatting sqref="D103">
    <cfRule type="expression" dxfId="176" priority="119">
      <formula>SUM(I103:L103)=0</formula>
    </cfRule>
  </conditionalFormatting>
  <conditionalFormatting sqref="D104">
    <cfRule type="expression" dxfId="175" priority="118">
      <formula>SUM(I104:L104)=0</formula>
    </cfRule>
  </conditionalFormatting>
  <conditionalFormatting sqref="D105">
    <cfRule type="expression" dxfId="174" priority="117">
      <formula>SUM(I105:L105)=0</formula>
    </cfRule>
  </conditionalFormatting>
  <conditionalFormatting sqref="D106">
    <cfRule type="expression" dxfId="173" priority="116">
      <formula>SUM(I106:L106)=0</formula>
    </cfRule>
  </conditionalFormatting>
  <conditionalFormatting sqref="D107">
    <cfRule type="expression" dxfId="172" priority="115">
      <formula>SUM(I107:L107)=0</formula>
    </cfRule>
  </conditionalFormatting>
  <conditionalFormatting sqref="D108">
    <cfRule type="expression" dxfId="171" priority="114">
      <formula>SUM(I108:L108)=0</formula>
    </cfRule>
  </conditionalFormatting>
  <conditionalFormatting sqref="D109">
    <cfRule type="expression" dxfId="170" priority="113">
      <formula>SUM(I109:L109)=0</formula>
    </cfRule>
  </conditionalFormatting>
  <conditionalFormatting sqref="D110">
    <cfRule type="expression" dxfId="169" priority="112">
      <formula>SUM(I110:L110)=0</formula>
    </cfRule>
  </conditionalFormatting>
  <conditionalFormatting sqref="D111">
    <cfRule type="expression" dxfId="168" priority="111">
      <formula>SUM(I111:L111)=0</formula>
    </cfRule>
  </conditionalFormatting>
  <conditionalFormatting sqref="D112">
    <cfRule type="expression" dxfId="167" priority="110">
      <formula>SUM(I112:L112)=0</formula>
    </cfRule>
  </conditionalFormatting>
  <conditionalFormatting sqref="D113">
    <cfRule type="expression" dxfId="166" priority="109">
      <formula>SUM(I113:L113)=0</formula>
    </cfRule>
  </conditionalFormatting>
  <conditionalFormatting sqref="D114">
    <cfRule type="expression" dxfId="165" priority="108">
      <formula>SUM(I114:L114)=0</formula>
    </cfRule>
  </conditionalFormatting>
  <conditionalFormatting sqref="D115">
    <cfRule type="expression" dxfId="164" priority="107">
      <formula>SUM(I115:L115)=0</formula>
    </cfRule>
  </conditionalFormatting>
  <conditionalFormatting sqref="D116">
    <cfRule type="expression" dxfId="163" priority="106">
      <formula>SUM(I116:L116)=0</formula>
    </cfRule>
  </conditionalFormatting>
  <conditionalFormatting sqref="D117">
    <cfRule type="expression" dxfId="162" priority="105">
      <formula>SUM(I117:L117)=0</formula>
    </cfRule>
  </conditionalFormatting>
  <conditionalFormatting sqref="D118">
    <cfRule type="expression" dxfId="161" priority="104">
      <formula>SUM(I118:L118)=0</formula>
    </cfRule>
  </conditionalFormatting>
  <conditionalFormatting sqref="D119">
    <cfRule type="expression" dxfId="160" priority="103">
      <formula>SUM(I119:L119)=0</formula>
    </cfRule>
  </conditionalFormatting>
  <conditionalFormatting sqref="D120">
    <cfRule type="expression" dxfId="159" priority="102">
      <formula>SUM(I120:L120)=0</formula>
    </cfRule>
  </conditionalFormatting>
  <conditionalFormatting sqref="D121">
    <cfRule type="expression" dxfId="158" priority="101">
      <formula>SUM(I121:L121)=0</formula>
    </cfRule>
  </conditionalFormatting>
  <conditionalFormatting sqref="D122">
    <cfRule type="expression" dxfId="157" priority="100">
      <formula>SUM(I122:L122)=0</formula>
    </cfRule>
  </conditionalFormatting>
  <conditionalFormatting sqref="D123">
    <cfRule type="expression" dxfId="156" priority="99">
      <formula>SUM(I123:L123)=0</formula>
    </cfRule>
  </conditionalFormatting>
  <conditionalFormatting sqref="D124">
    <cfRule type="expression" dxfId="155" priority="98">
      <formula>SUM(I124:L124)=0</formula>
    </cfRule>
  </conditionalFormatting>
  <conditionalFormatting sqref="D125">
    <cfRule type="expression" dxfId="154" priority="97">
      <formula>SUM(I125:L125)=0</formula>
    </cfRule>
  </conditionalFormatting>
  <conditionalFormatting sqref="D126">
    <cfRule type="expression" dxfId="153" priority="96">
      <formula>SUM(I126:L126)=0</formula>
    </cfRule>
  </conditionalFormatting>
  <conditionalFormatting sqref="D127">
    <cfRule type="expression" dxfId="152" priority="95">
      <formula>SUM(I127:L127)=0</formula>
    </cfRule>
  </conditionalFormatting>
  <conditionalFormatting sqref="D128">
    <cfRule type="expression" dxfId="151" priority="94">
      <formula>SUM(I128:L128)=0</formula>
    </cfRule>
  </conditionalFormatting>
  <conditionalFormatting sqref="D129">
    <cfRule type="expression" dxfId="150" priority="93">
      <formula>SUM(I129:L129)=0</formula>
    </cfRule>
  </conditionalFormatting>
  <conditionalFormatting sqref="D130">
    <cfRule type="expression" dxfId="149" priority="92">
      <formula>SUM(I130:L130)=0</formula>
    </cfRule>
  </conditionalFormatting>
  <conditionalFormatting sqref="D131">
    <cfRule type="expression" dxfId="148" priority="91">
      <formula>SUM(I131:L131)=0</formula>
    </cfRule>
  </conditionalFormatting>
  <conditionalFormatting sqref="D132">
    <cfRule type="expression" dxfId="147" priority="90">
      <formula>SUM(I132:L132)=0</formula>
    </cfRule>
  </conditionalFormatting>
  <conditionalFormatting sqref="D133">
    <cfRule type="expression" dxfId="146" priority="89">
      <formula>SUM(I133:L133)=0</formula>
    </cfRule>
  </conditionalFormatting>
  <conditionalFormatting sqref="D134">
    <cfRule type="expression" dxfId="145" priority="88">
      <formula>SUM(I134:L134)=0</formula>
    </cfRule>
  </conditionalFormatting>
  <conditionalFormatting sqref="D135">
    <cfRule type="expression" dxfId="144" priority="87">
      <formula>SUM(I135:L135)=0</formula>
    </cfRule>
  </conditionalFormatting>
  <conditionalFormatting sqref="D136">
    <cfRule type="expression" dxfId="143" priority="86">
      <formula>SUM(I136:L136)=0</formula>
    </cfRule>
  </conditionalFormatting>
  <conditionalFormatting sqref="D137">
    <cfRule type="expression" dxfId="142" priority="85">
      <formula>SUM(I137:L137)=0</formula>
    </cfRule>
  </conditionalFormatting>
  <conditionalFormatting sqref="D138">
    <cfRule type="expression" dxfId="141" priority="84">
      <formula>SUM(I138:L138)=0</formula>
    </cfRule>
  </conditionalFormatting>
  <conditionalFormatting sqref="D139">
    <cfRule type="expression" dxfId="140" priority="83">
      <formula>SUM(I139:L139)=0</formula>
    </cfRule>
  </conditionalFormatting>
  <conditionalFormatting sqref="D140">
    <cfRule type="expression" dxfId="139" priority="82">
      <formula>SUM(I140:L140)=0</formula>
    </cfRule>
  </conditionalFormatting>
  <conditionalFormatting sqref="D141">
    <cfRule type="expression" dxfId="138" priority="81">
      <formula>SUM(I141:L141)=0</formula>
    </cfRule>
  </conditionalFormatting>
  <conditionalFormatting sqref="D142">
    <cfRule type="expression" dxfId="137" priority="80">
      <formula>SUM(I142:L142)=0</formula>
    </cfRule>
  </conditionalFormatting>
  <conditionalFormatting sqref="D143">
    <cfRule type="expression" dxfId="136" priority="79">
      <formula>SUM(I143:L143)=0</formula>
    </cfRule>
  </conditionalFormatting>
  <conditionalFormatting sqref="D144">
    <cfRule type="expression" dxfId="135" priority="78">
      <formula>SUM(I144:L144)=0</formula>
    </cfRule>
  </conditionalFormatting>
  <conditionalFormatting sqref="D145">
    <cfRule type="expression" dxfId="134" priority="77">
      <formula>SUM(I145:L145)=0</formula>
    </cfRule>
  </conditionalFormatting>
  <conditionalFormatting sqref="D146">
    <cfRule type="expression" dxfId="133" priority="76">
      <formula>SUM(I146:L146)=0</formula>
    </cfRule>
  </conditionalFormatting>
  <conditionalFormatting sqref="D147">
    <cfRule type="expression" dxfId="132" priority="75">
      <formula>SUM(I147:L147)=0</formula>
    </cfRule>
  </conditionalFormatting>
  <conditionalFormatting sqref="D148">
    <cfRule type="expression" dxfId="131" priority="74">
      <formula>SUM(I148:L148)=0</formula>
    </cfRule>
  </conditionalFormatting>
  <conditionalFormatting sqref="D149">
    <cfRule type="expression" dxfId="130" priority="73">
      <formula>SUM(I149:L149)=0</formula>
    </cfRule>
  </conditionalFormatting>
  <conditionalFormatting sqref="D150">
    <cfRule type="expression" dxfId="129" priority="72">
      <formula>SUM(I150:L150)=0</formula>
    </cfRule>
  </conditionalFormatting>
  <conditionalFormatting sqref="D151">
    <cfRule type="expression" dxfId="128" priority="71">
      <formula>SUM(I151:L151)=0</formula>
    </cfRule>
  </conditionalFormatting>
  <conditionalFormatting sqref="D152">
    <cfRule type="expression" dxfId="127" priority="70">
      <formula>SUM(I152:L152)=0</formula>
    </cfRule>
  </conditionalFormatting>
  <conditionalFormatting sqref="D153">
    <cfRule type="expression" dxfId="126" priority="69">
      <formula>SUM(I153:L153)=0</formula>
    </cfRule>
  </conditionalFormatting>
  <conditionalFormatting sqref="D154">
    <cfRule type="expression" dxfId="125" priority="68">
      <formula>SUM(I154:L154)=0</formula>
    </cfRule>
  </conditionalFormatting>
  <conditionalFormatting sqref="D164:H164 J164:L164">
    <cfRule type="expression" dxfId="119" priority="1">
      <formula>SUM(I164:L164)=0</formula>
    </cfRule>
  </conditionalFormatting>
  <dataValidations count="2">
    <dataValidation type="list" allowBlank="1" showInputMessage="1" showErrorMessage="1" sqref="AD87:AD164 AT30:AT85 BI87:BI164 BI30:BI85 O30:O85 CK30:CK85 AD30:AD85 BW87:BW164 AT87:AT164 O87:O164 CK87:CK164 BW30:BW85">
      <formula1>$E$29:$E$85</formula1>
    </dataValidation>
    <dataValidation type="list" allowBlank="1" showInputMessage="1" showErrorMessage="1" sqref="O6:O28 BI6:BI28 CK6:CK28 BW6:BW28 AT6:AT28 AD6:AD28">
      <formula1>$E$5:$E$28</formula1>
    </dataValidation>
  </dataValidations>
  <pageMargins left="0.78740157480314954" right="0.78740157480314954" top="1.3484251968503937" bottom="1.3484251968503937" header="0.78740157480314954" footer="0.78740157480314954"/>
  <pageSetup paperSize="9" fitToWidth="0" fitToHeight="0" orientation="portrait" r:id="rId1"/>
  <headerFooter alignWithMargins="0">
    <oddHeader>&amp;C&amp;"Arial1,Regular"&amp;12&amp;K000000&amp;A</oddHeader>
    <oddFooter>&amp;C&amp;"Arial1,Regular"&amp;12&amp;K000000Stránka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SDK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Kvapilová</dc:creator>
  <cp:lastModifiedBy>unicov</cp:lastModifiedBy>
  <cp:revision>15</cp:revision>
  <cp:lastPrinted>2024-06-25T09:23:54Z</cp:lastPrinted>
  <dcterms:created xsi:type="dcterms:W3CDTF">2021-09-16T12:25:17Z</dcterms:created>
  <dcterms:modified xsi:type="dcterms:W3CDTF">2024-09-08T17:57:44Z</dcterms:modified>
</cp:coreProperties>
</file>