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Sesity\Kolobka\SDK\2024\2024.07.12 - Prejezd republiky\"/>
    </mc:Choice>
  </mc:AlternateContent>
  <bookViews>
    <workbookView xWindow="0" yWindow="0" windowWidth="19200" windowHeight="7170"/>
  </bookViews>
  <sheets>
    <sheet name="SDK - 2024" sheetId="5" r:id="rId1"/>
    <sheet name="Celkové pořadí - ŽENY" sheetId="3" r:id="rId2"/>
    <sheet name="Celkové pořadí - MUŽI" sheetId="4" r:id="rId3"/>
    <sheet name="Celkové pořadí VŠICHNI" sheetId="7" r:id="rId4"/>
  </sheets>
  <definedNames>
    <definedName name="_xlnm._FilterDatabase" localSheetId="0" hidden="1">'SDK - 2024'!$E$5:$L$11</definedName>
  </definedNames>
  <calcPr calcId="162913"/>
</workbook>
</file>

<file path=xl/calcChain.xml><?xml version="1.0" encoding="utf-8"?>
<calcChain xmlns="http://schemas.openxmlformats.org/spreadsheetml/2006/main">
  <c r="C19" i="3" l="1"/>
  <c r="C20" i="3"/>
  <c r="C21" i="3"/>
  <c r="J80" i="5"/>
  <c r="K80" i="5"/>
  <c r="L80" i="5"/>
  <c r="J82" i="5"/>
  <c r="K82" i="5"/>
  <c r="L82" i="5"/>
  <c r="J77" i="5"/>
  <c r="K77" i="5"/>
  <c r="L77" i="5"/>
  <c r="J86" i="5"/>
  <c r="K86" i="5"/>
  <c r="L86" i="5"/>
  <c r="J87" i="5"/>
  <c r="K87" i="5"/>
  <c r="L87" i="5"/>
  <c r="J78" i="5"/>
  <c r="K78" i="5"/>
  <c r="L78" i="5"/>
  <c r="J88" i="5"/>
  <c r="K88" i="5"/>
  <c r="L88" i="5"/>
  <c r="J79" i="5"/>
  <c r="K79" i="5"/>
  <c r="L79" i="5"/>
  <c r="J90" i="5"/>
  <c r="K90" i="5"/>
  <c r="L90" i="5"/>
  <c r="J92" i="5"/>
  <c r="K92" i="5"/>
  <c r="L92" i="5"/>
  <c r="J94" i="5"/>
  <c r="K94" i="5"/>
  <c r="L94" i="5"/>
  <c r="J99" i="5"/>
  <c r="K99" i="5"/>
  <c r="L99" i="5"/>
  <c r="J85" i="5"/>
  <c r="K85" i="5"/>
  <c r="L85" i="5"/>
  <c r="I102" i="5"/>
  <c r="K102" i="5"/>
  <c r="L102" i="5"/>
  <c r="I100" i="5"/>
  <c r="K100" i="5"/>
  <c r="L100" i="5"/>
  <c r="I91" i="5"/>
  <c r="K91" i="5"/>
  <c r="L91" i="5"/>
  <c r="I103" i="5"/>
  <c r="K103" i="5"/>
  <c r="L103" i="5"/>
  <c r="I84" i="5"/>
  <c r="K84" i="5"/>
  <c r="L84" i="5"/>
  <c r="I104" i="5"/>
  <c r="K104" i="5"/>
  <c r="L104" i="5"/>
  <c r="I97" i="5"/>
  <c r="K97" i="5"/>
  <c r="L97" i="5"/>
  <c r="I106" i="5"/>
  <c r="K106" i="5"/>
  <c r="L106" i="5"/>
  <c r="I107" i="5"/>
  <c r="K107" i="5"/>
  <c r="L107" i="5"/>
  <c r="I105" i="5"/>
  <c r="K105" i="5"/>
  <c r="L105" i="5"/>
  <c r="I98" i="5"/>
  <c r="K98" i="5"/>
  <c r="L98" i="5"/>
  <c r="I108" i="5"/>
  <c r="K108" i="5"/>
  <c r="L108" i="5"/>
  <c r="I109" i="5"/>
  <c r="K109" i="5"/>
  <c r="L109" i="5"/>
  <c r="I111" i="5"/>
  <c r="K111" i="5"/>
  <c r="L111" i="5"/>
  <c r="I110" i="5"/>
  <c r="K110" i="5"/>
  <c r="L110" i="5"/>
  <c r="I112" i="5"/>
  <c r="L112" i="5"/>
  <c r="I113" i="5"/>
  <c r="E51" i="7" s="1"/>
  <c r="J113" i="5"/>
  <c r="F51" i="7" s="1"/>
  <c r="L113" i="5"/>
  <c r="H51" i="7" s="1"/>
  <c r="I114" i="5"/>
  <c r="E52" i="7" s="1"/>
  <c r="J114" i="5"/>
  <c r="F52" i="7" s="1"/>
  <c r="L114" i="5"/>
  <c r="H52" i="7" s="1"/>
  <c r="I115" i="5"/>
  <c r="E53" i="7" s="1"/>
  <c r="J115" i="5"/>
  <c r="F53" i="7" s="1"/>
  <c r="L115" i="5"/>
  <c r="H53" i="7" s="1"/>
  <c r="I116" i="5"/>
  <c r="E54" i="7" s="1"/>
  <c r="J116" i="5"/>
  <c r="F54" i="7" s="1"/>
  <c r="L116" i="5"/>
  <c r="H54" i="7" s="1"/>
  <c r="I117" i="5"/>
  <c r="E55" i="7" s="1"/>
  <c r="J117" i="5"/>
  <c r="F55" i="7" s="1"/>
  <c r="L117" i="5"/>
  <c r="H55" i="7" s="1"/>
  <c r="I118" i="5"/>
  <c r="E56" i="7" s="1"/>
  <c r="J118" i="5"/>
  <c r="F56" i="7" s="1"/>
  <c r="L118" i="5"/>
  <c r="H56" i="7" s="1"/>
  <c r="I119" i="5"/>
  <c r="E57" i="7" s="1"/>
  <c r="J119" i="5"/>
  <c r="F57" i="7" s="1"/>
  <c r="L119" i="5"/>
  <c r="H57" i="7" s="1"/>
  <c r="I120" i="5"/>
  <c r="E58" i="7" s="1"/>
  <c r="J120" i="5"/>
  <c r="F58" i="7" s="1"/>
  <c r="L120" i="5"/>
  <c r="H58" i="7" s="1"/>
  <c r="I121" i="5"/>
  <c r="E59" i="7" s="1"/>
  <c r="J121" i="5"/>
  <c r="F59" i="7" s="1"/>
  <c r="L121" i="5"/>
  <c r="H59" i="7" s="1"/>
  <c r="I122" i="5"/>
  <c r="E60" i="7" s="1"/>
  <c r="J122" i="5"/>
  <c r="F60" i="7" s="1"/>
  <c r="L122" i="5"/>
  <c r="H60" i="7" s="1"/>
  <c r="I123" i="5"/>
  <c r="E61" i="7" s="1"/>
  <c r="J123" i="5"/>
  <c r="F61" i="7" s="1"/>
  <c r="L123" i="5"/>
  <c r="H61" i="7" s="1"/>
  <c r="I124" i="5"/>
  <c r="E62" i="7" s="1"/>
  <c r="J124" i="5"/>
  <c r="F62" i="7" s="1"/>
  <c r="L124" i="5"/>
  <c r="H62" i="7" s="1"/>
  <c r="I125" i="5"/>
  <c r="E63" i="7" s="1"/>
  <c r="J125" i="5"/>
  <c r="F63" i="7" s="1"/>
  <c r="L125" i="5"/>
  <c r="H63" i="7" s="1"/>
  <c r="I126" i="5"/>
  <c r="E64" i="7" s="1"/>
  <c r="J126" i="5"/>
  <c r="F64" i="7" s="1"/>
  <c r="L126" i="5"/>
  <c r="H64" i="7" s="1"/>
  <c r="I127" i="5"/>
  <c r="E65" i="7" s="1"/>
  <c r="J127" i="5"/>
  <c r="F65" i="7" s="1"/>
  <c r="K127" i="5"/>
  <c r="G65" i="7" s="1"/>
  <c r="I128" i="5"/>
  <c r="E66" i="7" s="1"/>
  <c r="J128" i="5"/>
  <c r="F66" i="7" s="1"/>
  <c r="K128" i="5"/>
  <c r="G66" i="7" s="1"/>
  <c r="I129" i="5"/>
  <c r="E67" i="7" s="1"/>
  <c r="J129" i="5"/>
  <c r="F67" i="7" s="1"/>
  <c r="K129" i="5"/>
  <c r="G67" i="7" s="1"/>
  <c r="I130" i="5"/>
  <c r="E68" i="7" s="1"/>
  <c r="J130" i="5"/>
  <c r="F68" i="7" s="1"/>
  <c r="K130" i="5"/>
  <c r="G68" i="7" s="1"/>
  <c r="I131" i="5"/>
  <c r="E69" i="7" s="1"/>
  <c r="K131" i="5"/>
  <c r="G69" i="7" s="1"/>
  <c r="I93" i="5"/>
  <c r="J93" i="5"/>
  <c r="K93" i="5"/>
  <c r="J23" i="5" l="1"/>
  <c r="K23" i="5"/>
  <c r="L23" i="5"/>
  <c r="J22" i="5"/>
  <c r="K22" i="5"/>
  <c r="L22" i="5"/>
  <c r="J28" i="5"/>
  <c r="K28" i="5"/>
  <c r="L28" i="5"/>
  <c r="J30" i="5"/>
  <c r="K30" i="5"/>
  <c r="L30" i="5"/>
  <c r="J26" i="5"/>
  <c r="K26" i="5"/>
  <c r="L26" i="5"/>
  <c r="J33" i="5"/>
  <c r="K33" i="5"/>
  <c r="L33" i="5"/>
  <c r="J35" i="5"/>
  <c r="K35" i="5"/>
  <c r="L35" i="5"/>
  <c r="J27" i="5"/>
  <c r="K27" i="5"/>
  <c r="L27" i="5"/>
  <c r="J37" i="5"/>
  <c r="K37" i="5"/>
  <c r="L37" i="5"/>
  <c r="J29" i="5"/>
  <c r="K29" i="5"/>
  <c r="L29" i="5"/>
  <c r="J40" i="5"/>
  <c r="K40" i="5"/>
  <c r="L40" i="5"/>
  <c r="J38" i="5"/>
  <c r="K38" i="5"/>
  <c r="L38" i="5"/>
  <c r="J44" i="5"/>
  <c r="K44" i="5"/>
  <c r="L44" i="5"/>
  <c r="J45" i="5"/>
  <c r="K45" i="5"/>
  <c r="L45" i="5"/>
  <c r="I47" i="5"/>
  <c r="K47" i="5"/>
  <c r="L47" i="5"/>
  <c r="I48" i="5"/>
  <c r="K48" i="5"/>
  <c r="L48" i="5"/>
  <c r="I36" i="5"/>
  <c r="K36" i="5"/>
  <c r="L36" i="5"/>
  <c r="I41" i="5"/>
  <c r="K41" i="5"/>
  <c r="L41" i="5"/>
  <c r="I49" i="5"/>
  <c r="K49" i="5"/>
  <c r="L49" i="5"/>
  <c r="I50" i="5"/>
  <c r="K50" i="5"/>
  <c r="L50" i="5"/>
  <c r="I46" i="5"/>
  <c r="K46" i="5"/>
  <c r="L46" i="5"/>
  <c r="I51" i="5"/>
  <c r="K51" i="5"/>
  <c r="L51" i="5"/>
  <c r="I52" i="5"/>
  <c r="K52" i="5"/>
  <c r="L52" i="5"/>
  <c r="I53" i="5"/>
  <c r="K53" i="5"/>
  <c r="L53" i="5"/>
  <c r="I54" i="5"/>
  <c r="K54" i="5"/>
  <c r="L54" i="5"/>
  <c r="I55" i="5"/>
  <c r="K55" i="5"/>
  <c r="L55" i="5"/>
  <c r="I56" i="5"/>
  <c r="K56" i="5"/>
  <c r="L56" i="5"/>
  <c r="I57" i="5"/>
  <c r="K57" i="5"/>
  <c r="L57" i="5"/>
  <c r="I58" i="5"/>
  <c r="K58" i="5"/>
  <c r="L58" i="5"/>
  <c r="I59" i="5"/>
  <c r="J59" i="5"/>
  <c r="L59" i="5"/>
  <c r="I60" i="5"/>
  <c r="J60" i="5"/>
  <c r="L60" i="5"/>
  <c r="I61" i="5"/>
  <c r="J61" i="5"/>
  <c r="L61" i="5"/>
  <c r="I62" i="5"/>
  <c r="J62" i="5"/>
  <c r="L62" i="5"/>
  <c r="I63" i="5"/>
  <c r="J63" i="5"/>
  <c r="L63" i="5"/>
  <c r="I64" i="5"/>
  <c r="J64" i="5"/>
  <c r="L64" i="5"/>
  <c r="I65" i="5"/>
  <c r="J65" i="5"/>
  <c r="L65" i="5"/>
  <c r="I66" i="5"/>
  <c r="J66" i="5"/>
  <c r="L66" i="5"/>
  <c r="I67" i="5"/>
  <c r="L67" i="5"/>
  <c r="J74" i="5"/>
  <c r="K74" i="5"/>
  <c r="L74" i="5"/>
  <c r="G27" i="7" l="1"/>
  <c r="H27" i="7"/>
  <c r="E30" i="7"/>
  <c r="G30" i="7"/>
  <c r="H30" i="7"/>
  <c r="F32" i="7"/>
  <c r="G32" i="7"/>
  <c r="H32" i="7"/>
  <c r="E36" i="7"/>
  <c r="G36" i="7"/>
  <c r="E37" i="7"/>
  <c r="G37" i="7"/>
  <c r="H37" i="7"/>
  <c r="E41" i="7"/>
  <c r="G41" i="7"/>
  <c r="H41" i="7"/>
  <c r="E43" i="7"/>
  <c r="G43" i="7"/>
  <c r="H43" i="7"/>
  <c r="E44" i="7"/>
  <c r="G44" i="7"/>
  <c r="H44" i="7"/>
  <c r="F13" i="7"/>
  <c r="G13" i="7"/>
  <c r="H13" i="7"/>
  <c r="F15" i="7"/>
  <c r="G15" i="7"/>
  <c r="H15" i="7"/>
  <c r="G89" i="5"/>
  <c r="I89" i="5"/>
  <c r="J89" i="5"/>
  <c r="K89" i="5"/>
  <c r="L89" i="5"/>
  <c r="G18" i="7"/>
  <c r="H18" i="7"/>
  <c r="G96" i="5"/>
  <c r="I96" i="5"/>
  <c r="J96" i="5"/>
  <c r="F20" i="7" s="1"/>
  <c r="K96" i="5"/>
  <c r="G20" i="7" s="1"/>
  <c r="L96" i="5"/>
  <c r="H20" i="7" s="1"/>
  <c r="E40" i="7"/>
  <c r="G101" i="5"/>
  <c r="I101" i="5"/>
  <c r="E34" i="7" s="1"/>
  <c r="J101" i="5"/>
  <c r="F34" i="7" s="1"/>
  <c r="K101" i="5"/>
  <c r="G34" i="7" s="1"/>
  <c r="L101" i="5"/>
  <c r="H24" i="7" s="1"/>
  <c r="G25" i="7"/>
  <c r="H25" i="7"/>
  <c r="H29" i="7" l="1"/>
  <c r="F29" i="7"/>
  <c r="H34" i="7"/>
  <c r="E29" i="7"/>
  <c r="G24" i="7"/>
  <c r="E39" i="7"/>
  <c r="E31" i="7"/>
  <c r="H40" i="7"/>
  <c r="H39" i="7"/>
  <c r="H33" i="7"/>
  <c r="H31" i="7"/>
  <c r="G40" i="7"/>
  <c r="G39" i="7"/>
  <c r="G33" i="7"/>
  <c r="G31" i="7"/>
  <c r="G29" i="7"/>
  <c r="AC38" i="5"/>
  <c r="AC39" i="5"/>
  <c r="AC40" i="5"/>
  <c r="AC41" i="5"/>
  <c r="AC42" i="5"/>
  <c r="AC43" i="5"/>
  <c r="D8" i="5" l="1"/>
  <c r="J6" i="5"/>
  <c r="K6" i="5"/>
  <c r="L6" i="5"/>
  <c r="D9" i="5"/>
  <c r="J10" i="5"/>
  <c r="K10" i="5"/>
  <c r="L10" i="5"/>
  <c r="D10" i="5"/>
  <c r="D11" i="5"/>
  <c r="D12" i="5"/>
  <c r="D13" i="5"/>
  <c r="D14" i="5"/>
  <c r="K7" i="5"/>
  <c r="L7" i="5"/>
  <c r="D15" i="5"/>
  <c r="I19" i="5"/>
  <c r="K19" i="5"/>
  <c r="L19" i="5"/>
  <c r="D16" i="5"/>
  <c r="J11" i="5"/>
  <c r="K11" i="5"/>
  <c r="L11" i="5"/>
  <c r="D17" i="5"/>
  <c r="J8" i="5"/>
  <c r="K8" i="5"/>
  <c r="L8" i="5"/>
  <c r="D18" i="5"/>
  <c r="J12" i="5"/>
  <c r="K12" i="5"/>
  <c r="L12" i="5"/>
  <c r="D19" i="5"/>
  <c r="I13" i="5"/>
  <c r="K13" i="5"/>
  <c r="L13" i="5"/>
  <c r="I14" i="5"/>
  <c r="K14" i="5"/>
  <c r="L14" i="5"/>
  <c r="I15" i="5"/>
  <c r="K15" i="5"/>
  <c r="L15" i="5"/>
  <c r="I16" i="5"/>
  <c r="K16" i="5"/>
  <c r="L16" i="5"/>
  <c r="I17" i="5"/>
  <c r="K17" i="5"/>
  <c r="L17" i="5"/>
  <c r="I18" i="5"/>
  <c r="J18" i="5"/>
  <c r="L18" i="5"/>
  <c r="D20" i="5"/>
  <c r="G20" i="5"/>
  <c r="I20" i="5"/>
  <c r="J20" i="5"/>
  <c r="K20" i="5"/>
  <c r="L20" i="5"/>
  <c r="D22" i="5"/>
  <c r="J24" i="5"/>
  <c r="K24" i="5"/>
  <c r="L24" i="5"/>
  <c r="D23" i="5"/>
  <c r="J25" i="5"/>
  <c r="K25" i="5"/>
  <c r="L25" i="5"/>
  <c r="D24" i="5"/>
  <c r="CJ73" i="5" l="1"/>
  <c r="CH73" i="5"/>
  <c r="CG73" i="5"/>
  <c r="CF73" i="5"/>
  <c r="BV73" i="5"/>
  <c r="CE73" i="5" s="1"/>
  <c r="BT73" i="5"/>
  <c r="BS73" i="5"/>
  <c r="BR73" i="5"/>
  <c r="BH73" i="5"/>
  <c r="BF73" i="5"/>
  <c r="BE73" i="5"/>
  <c r="BD73" i="5"/>
  <c r="AS73" i="5"/>
  <c r="BY73" i="5" l="1"/>
  <c r="BA73" i="5"/>
  <c r="G74" i="5" s="1"/>
  <c r="BQ73" i="5"/>
  <c r="BP73" i="5"/>
  <c r="BO73" i="5"/>
  <c r="BK73" i="5"/>
  <c r="CC73" i="5"/>
  <c r="CD73" i="5"/>
  <c r="CS73" i="5"/>
  <c r="CM73" i="5"/>
  <c r="CQ73" i="5"/>
  <c r="CR73" i="5"/>
  <c r="I71" i="5" l="1"/>
  <c r="J137" i="5" l="1"/>
  <c r="K137" i="5"/>
  <c r="L137" i="5"/>
  <c r="L136" i="5"/>
  <c r="K136" i="5"/>
  <c r="J136" i="5"/>
  <c r="D135" i="5"/>
  <c r="D134" i="5"/>
  <c r="D133" i="5"/>
  <c r="D132" i="5"/>
  <c r="D131" i="5"/>
  <c r="D130" i="5"/>
  <c r="D129" i="5"/>
  <c r="D128" i="5"/>
  <c r="D127" i="5"/>
  <c r="D126" i="5"/>
  <c r="D125" i="5"/>
  <c r="D124" i="5"/>
  <c r="D123" i="5"/>
  <c r="D122" i="5"/>
  <c r="D121" i="5"/>
  <c r="D120" i="5"/>
  <c r="D119" i="5"/>
  <c r="D118" i="5"/>
  <c r="D117" i="5"/>
  <c r="D116" i="5"/>
  <c r="D115" i="5"/>
  <c r="D114" i="5"/>
  <c r="D113" i="5"/>
  <c r="D112" i="5"/>
  <c r="D111" i="5"/>
  <c r="D110" i="5"/>
  <c r="D109" i="5"/>
  <c r="D108" i="5"/>
  <c r="D107" i="5"/>
  <c r="D106" i="5"/>
  <c r="D105" i="5"/>
  <c r="D104" i="5"/>
  <c r="D103" i="5"/>
  <c r="D102" i="5"/>
  <c r="G26" i="7"/>
  <c r="D101" i="5"/>
  <c r="D100" i="5"/>
  <c r="D99" i="5"/>
  <c r="D98" i="5"/>
  <c r="D97" i="5"/>
  <c r="D96" i="5"/>
  <c r="D95" i="5"/>
  <c r="D94" i="5"/>
  <c r="D93" i="5"/>
  <c r="D92" i="5"/>
  <c r="D91" i="5"/>
  <c r="D90" i="5"/>
  <c r="D89" i="5"/>
  <c r="D88" i="5"/>
  <c r="D87" i="5"/>
  <c r="L83" i="5"/>
  <c r="H11" i="7" s="1"/>
  <c r="K83" i="5"/>
  <c r="J83" i="5"/>
  <c r="D86" i="5"/>
  <c r="D85" i="5"/>
  <c r="D84" i="5"/>
  <c r="D83" i="5"/>
  <c r="L73" i="5"/>
  <c r="K73" i="5"/>
  <c r="J73" i="5"/>
  <c r="D82" i="5"/>
  <c r="D81" i="5"/>
  <c r="D80" i="5"/>
  <c r="L95" i="5"/>
  <c r="H28" i="7" s="1"/>
  <c r="K95" i="5"/>
  <c r="G28" i="7" s="1"/>
  <c r="J95" i="5"/>
  <c r="F28" i="7" s="1"/>
  <c r="D79" i="5"/>
  <c r="D78" i="5"/>
  <c r="D77" i="5"/>
  <c r="L81" i="5"/>
  <c r="K81" i="5"/>
  <c r="J81" i="5"/>
  <c r="D76" i="5"/>
  <c r="D75" i="5"/>
  <c r="L76" i="5"/>
  <c r="H7" i="7" s="1"/>
  <c r="K76" i="5"/>
  <c r="G7" i="7" s="1"/>
  <c r="J76" i="5"/>
  <c r="F7" i="7" s="1"/>
  <c r="D74" i="5"/>
  <c r="G9" i="7" l="1"/>
  <c r="H9" i="7"/>
  <c r="F9" i="7"/>
  <c r="G17" i="7"/>
  <c r="G35" i="7"/>
  <c r="F14" i="7"/>
  <c r="F16" i="7"/>
  <c r="G23" i="7"/>
  <c r="G14" i="7"/>
  <c r="G16" i="7"/>
  <c r="H12" i="7"/>
  <c r="H22" i="7"/>
  <c r="G21" i="7"/>
  <c r="G42" i="7"/>
  <c r="H23" i="7"/>
  <c r="H45" i="7"/>
  <c r="F11" i="7"/>
  <c r="G12" i="7"/>
  <c r="G22" i="7"/>
  <c r="F19" i="7"/>
  <c r="BB73" i="5"/>
  <c r="H14" i="7"/>
  <c r="H16" i="7"/>
  <c r="G19" i="7"/>
  <c r="G38" i="7"/>
  <c r="H21" i="7"/>
  <c r="H42" i="7"/>
  <c r="G11" i="7"/>
  <c r="H19" i="7"/>
  <c r="H38" i="7"/>
  <c r="C7" i="7"/>
  <c r="D7" i="7"/>
  <c r="C8" i="7"/>
  <c r="D8" i="7"/>
  <c r="C9" i="7"/>
  <c r="D9" i="7"/>
  <c r="C10" i="7"/>
  <c r="D10" i="7"/>
  <c r="C11" i="7"/>
  <c r="D11" i="7"/>
  <c r="C12" i="7"/>
  <c r="D12" i="7"/>
  <c r="C13" i="7"/>
  <c r="D13" i="7"/>
  <c r="C14" i="7"/>
  <c r="D14" i="7"/>
  <c r="C15" i="7"/>
  <c r="D15" i="7"/>
  <c r="C16" i="7"/>
  <c r="D16" i="7"/>
  <c r="C17" i="7"/>
  <c r="D17" i="7"/>
  <c r="C18" i="7"/>
  <c r="D18" i="7"/>
  <c r="C19" i="7"/>
  <c r="D19" i="7"/>
  <c r="C20" i="7"/>
  <c r="D20" i="7"/>
  <c r="C21" i="7"/>
  <c r="D21" i="7"/>
  <c r="C22" i="7"/>
  <c r="D22" i="7"/>
  <c r="C23" i="7"/>
  <c r="D23" i="7"/>
  <c r="C24" i="7"/>
  <c r="D24" i="7"/>
  <c r="C25" i="7"/>
  <c r="D25" i="7"/>
  <c r="C26" i="7"/>
  <c r="C27" i="7"/>
  <c r="D27" i="7"/>
  <c r="C28" i="7"/>
  <c r="D28" i="7"/>
  <c r="C29" i="7"/>
  <c r="D29" i="7"/>
  <c r="C30" i="7"/>
  <c r="D30" i="7"/>
  <c r="C31" i="7"/>
  <c r="D31" i="7"/>
  <c r="C32" i="7"/>
  <c r="D32" i="7"/>
  <c r="C33" i="7"/>
  <c r="D33" i="7"/>
  <c r="C34" i="7"/>
  <c r="D34" i="7"/>
  <c r="C35" i="7"/>
  <c r="D35" i="7"/>
  <c r="C36" i="7"/>
  <c r="D36" i="7"/>
  <c r="C37" i="7"/>
  <c r="D37" i="7"/>
  <c r="C38" i="7"/>
  <c r="D38" i="7"/>
  <c r="C39" i="7"/>
  <c r="D39" i="7"/>
  <c r="C40" i="7"/>
  <c r="D40" i="7"/>
  <c r="C41" i="7"/>
  <c r="D41" i="7"/>
  <c r="C42" i="7"/>
  <c r="D42" i="7"/>
  <c r="C43" i="7"/>
  <c r="D43" i="7"/>
  <c r="C44" i="7"/>
  <c r="D44" i="7"/>
  <c r="C45" i="7"/>
  <c r="D45" i="7"/>
  <c r="C6" i="7"/>
  <c r="D6" i="7"/>
  <c r="C98" i="7"/>
  <c r="D98" i="7"/>
  <c r="F98" i="7"/>
  <c r="C99" i="7"/>
  <c r="D99" i="7"/>
  <c r="F99" i="7"/>
  <c r="C100" i="7"/>
  <c r="D100" i="7"/>
  <c r="F100" i="7"/>
  <c r="C101" i="7"/>
  <c r="D101" i="7"/>
  <c r="F101" i="7"/>
  <c r="C102" i="7"/>
  <c r="D102" i="7"/>
  <c r="F102" i="7"/>
  <c r="C103" i="7"/>
  <c r="D103" i="7"/>
  <c r="F103" i="7"/>
  <c r="H103" i="7"/>
  <c r="C104" i="7"/>
  <c r="D104" i="7"/>
  <c r="F104" i="7"/>
  <c r="H104" i="7"/>
  <c r="C105" i="7"/>
  <c r="D105" i="7"/>
  <c r="F105" i="7"/>
  <c r="H105" i="7"/>
  <c r="C106" i="7"/>
  <c r="D106" i="7"/>
  <c r="F106" i="7"/>
  <c r="H106" i="7"/>
  <c r="C107" i="7"/>
  <c r="D107" i="7"/>
  <c r="F107" i="7"/>
  <c r="H107" i="7"/>
  <c r="C108" i="7"/>
  <c r="D108" i="7"/>
  <c r="F108" i="7"/>
  <c r="H108" i="7"/>
  <c r="C109" i="7"/>
  <c r="D109" i="7"/>
  <c r="F109" i="7"/>
  <c r="H109" i="7"/>
  <c r="C110" i="7"/>
  <c r="D110" i="7"/>
  <c r="F110" i="7"/>
  <c r="H110" i="7"/>
  <c r="C111" i="7"/>
  <c r="D111" i="7"/>
  <c r="F111" i="7"/>
  <c r="H111" i="7"/>
  <c r="C112" i="7"/>
  <c r="D112" i="7"/>
  <c r="F112" i="7"/>
  <c r="H112" i="7"/>
  <c r="C113" i="7"/>
  <c r="D113" i="7"/>
  <c r="F113" i="7"/>
  <c r="H113" i="7"/>
  <c r="C114" i="7"/>
  <c r="D114" i="7"/>
  <c r="F114" i="7"/>
  <c r="H114" i="7"/>
  <c r="C115" i="7"/>
  <c r="D115" i="7"/>
  <c r="F115" i="7"/>
  <c r="H115" i="7"/>
  <c r="C116" i="7"/>
  <c r="D116" i="7"/>
  <c r="F116" i="7"/>
  <c r="H116" i="7"/>
  <c r="C117" i="7"/>
  <c r="D117" i="7"/>
  <c r="F117" i="7"/>
  <c r="H117" i="7"/>
  <c r="C118" i="7"/>
  <c r="D118" i="7"/>
  <c r="F118" i="7"/>
  <c r="H118" i="7"/>
  <c r="C119" i="7"/>
  <c r="D119" i="7"/>
  <c r="F119" i="7"/>
  <c r="H119" i="7"/>
  <c r="C120" i="7"/>
  <c r="D120" i="7"/>
  <c r="F120" i="7"/>
  <c r="H120" i="7"/>
  <c r="C121" i="7"/>
  <c r="D121" i="7"/>
  <c r="F121" i="7"/>
  <c r="H121" i="7"/>
  <c r="C122" i="7"/>
  <c r="D122" i="7"/>
  <c r="F122" i="7"/>
  <c r="H122" i="7"/>
  <c r="C123" i="7"/>
  <c r="D123" i="7"/>
  <c r="F123" i="7"/>
  <c r="H123" i="7"/>
  <c r="C124" i="7"/>
  <c r="D124" i="7"/>
  <c r="F124" i="7"/>
  <c r="H124" i="7"/>
  <c r="C125" i="7"/>
  <c r="D125" i="7"/>
  <c r="F125" i="7"/>
  <c r="H125" i="7"/>
  <c r="C126" i="7"/>
  <c r="D126" i="7"/>
  <c r="F126" i="7"/>
  <c r="H126" i="7"/>
  <c r="C127" i="7"/>
  <c r="D127" i="7"/>
  <c r="F127" i="7"/>
  <c r="H127" i="7"/>
  <c r="C128" i="7"/>
  <c r="D128" i="7"/>
  <c r="F128" i="7"/>
  <c r="H128" i="7"/>
  <c r="C129" i="7"/>
  <c r="D129" i="7"/>
  <c r="F129" i="7"/>
  <c r="H129" i="7"/>
  <c r="C130" i="7"/>
  <c r="D130" i="7"/>
  <c r="F130" i="7"/>
  <c r="H130" i="7"/>
  <c r="C131" i="7"/>
  <c r="D131" i="7"/>
  <c r="F131" i="7"/>
  <c r="H131" i="7"/>
  <c r="C132" i="7"/>
  <c r="D132" i="7"/>
  <c r="F132" i="7"/>
  <c r="H132" i="7"/>
  <c r="C133" i="7"/>
  <c r="D133" i="7"/>
  <c r="F133" i="7"/>
  <c r="H133" i="7"/>
  <c r="C134" i="7"/>
  <c r="D134" i="7"/>
  <c r="F134" i="7"/>
  <c r="H134" i="7"/>
  <c r="C135" i="7"/>
  <c r="D135" i="7"/>
  <c r="F135" i="7"/>
  <c r="H135" i="7"/>
  <c r="C136" i="7"/>
  <c r="D136" i="7"/>
  <c r="F136" i="7"/>
  <c r="H136" i="7"/>
  <c r="C97" i="7"/>
  <c r="D97" i="7"/>
  <c r="F97" i="7"/>
  <c r="C58" i="7"/>
  <c r="D58" i="7"/>
  <c r="C59" i="7"/>
  <c r="D59" i="7"/>
  <c r="C60" i="7"/>
  <c r="D60" i="7"/>
  <c r="C61" i="7"/>
  <c r="D61" i="7"/>
  <c r="C62" i="7"/>
  <c r="D62" i="7"/>
  <c r="C63" i="7"/>
  <c r="D63" i="7"/>
  <c r="C64" i="7"/>
  <c r="D64" i="7"/>
  <c r="C65" i="7"/>
  <c r="D65" i="7"/>
  <c r="C66" i="7"/>
  <c r="D66" i="7"/>
  <c r="C67" i="7"/>
  <c r="D67" i="7"/>
  <c r="C68" i="7"/>
  <c r="D68" i="7"/>
  <c r="C69" i="7"/>
  <c r="D69" i="7"/>
  <c r="C70" i="7"/>
  <c r="D70" i="7"/>
  <c r="F70" i="7"/>
  <c r="H70" i="7"/>
  <c r="C71" i="7"/>
  <c r="D71" i="7"/>
  <c r="F71" i="7"/>
  <c r="H71" i="7"/>
  <c r="C72" i="7"/>
  <c r="D72" i="7"/>
  <c r="F72" i="7"/>
  <c r="H72" i="7"/>
  <c r="C73" i="7"/>
  <c r="D73" i="7"/>
  <c r="F73" i="7"/>
  <c r="H73" i="7"/>
  <c r="C74" i="7"/>
  <c r="D74" i="7"/>
  <c r="F74" i="7"/>
  <c r="H74" i="7"/>
  <c r="C75" i="7"/>
  <c r="D75" i="7"/>
  <c r="F75" i="7"/>
  <c r="H75" i="7"/>
  <c r="C76" i="7"/>
  <c r="D76" i="7"/>
  <c r="F76" i="7"/>
  <c r="H76" i="7"/>
  <c r="C77" i="7"/>
  <c r="D77" i="7"/>
  <c r="F77" i="7"/>
  <c r="H77" i="7"/>
  <c r="C78" i="7"/>
  <c r="D78" i="7"/>
  <c r="F78" i="7"/>
  <c r="H78" i="7"/>
  <c r="C79" i="7"/>
  <c r="D79" i="7"/>
  <c r="F79" i="7"/>
  <c r="H79" i="7"/>
  <c r="C80" i="7"/>
  <c r="D80" i="7"/>
  <c r="F80" i="7"/>
  <c r="H80" i="7"/>
  <c r="C81" i="7"/>
  <c r="D81" i="7"/>
  <c r="F81" i="7"/>
  <c r="H81" i="7"/>
  <c r="C82" i="7"/>
  <c r="D82" i="7"/>
  <c r="F82" i="7"/>
  <c r="H82" i="7"/>
  <c r="C83" i="7"/>
  <c r="D83" i="7"/>
  <c r="F83" i="7"/>
  <c r="H83" i="7"/>
  <c r="C84" i="7"/>
  <c r="D84" i="7"/>
  <c r="F84" i="7"/>
  <c r="H84" i="7"/>
  <c r="C85" i="7"/>
  <c r="D85" i="7"/>
  <c r="F85" i="7"/>
  <c r="H85" i="7"/>
  <c r="C86" i="7"/>
  <c r="D86" i="7"/>
  <c r="F86" i="7"/>
  <c r="H86" i="7"/>
  <c r="C87" i="7"/>
  <c r="D87" i="7"/>
  <c r="F87" i="7"/>
  <c r="C88" i="7"/>
  <c r="D88" i="7"/>
  <c r="F88" i="7"/>
  <c r="H88" i="7"/>
  <c r="C89" i="7"/>
  <c r="D89" i="7"/>
  <c r="F89" i="7"/>
  <c r="C90" i="7"/>
  <c r="D90" i="7"/>
  <c r="F90" i="7"/>
  <c r="C52" i="7"/>
  <c r="D52" i="7"/>
  <c r="C53" i="7"/>
  <c r="D53" i="7"/>
  <c r="C54" i="7"/>
  <c r="D54" i="7"/>
  <c r="C55" i="7"/>
  <c r="D55" i="7"/>
  <c r="C56" i="7"/>
  <c r="D56" i="7"/>
  <c r="C57" i="7"/>
  <c r="D57" i="7"/>
  <c r="D51" i="7"/>
  <c r="C51" i="7"/>
  <c r="B98" i="7"/>
  <c r="B99" i="7"/>
  <c r="B100" i="7"/>
  <c r="B101" i="7"/>
  <c r="B102" i="7"/>
  <c r="B103" i="7"/>
  <c r="B104" i="7"/>
  <c r="B105" i="7"/>
  <c r="B106" i="7"/>
  <c r="B107" i="7"/>
  <c r="B108" i="7"/>
  <c r="B109" i="7"/>
  <c r="B110" i="7"/>
  <c r="B111" i="7"/>
  <c r="B112" i="7"/>
  <c r="B113" i="7"/>
  <c r="B114" i="7"/>
  <c r="B115" i="7"/>
  <c r="B116" i="7"/>
  <c r="B117" i="7"/>
  <c r="B118" i="7"/>
  <c r="B119" i="7"/>
  <c r="B120" i="7"/>
  <c r="B121" i="7"/>
  <c r="B122" i="7"/>
  <c r="B123" i="7"/>
  <c r="B124" i="7"/>
  <c r="B125" i="7"/>
  <c r="B126" i="7"/>
  <c r="B127" i="7"/>
  <c r="B128" i="7"/>
  <c r="B129" i="7"/>
  <c r="B130" i="7"/>
  <c r="B131" i="7"/>
  <c r="B132" i="7"/>
  <c r="B133" i="7"/>
  <c r="B134" i="7"/>
  <c r="B135" i="7"/>
  <c r="B136" i="7"/>
  <c r="B97" i="7"/>
  <c r="B62" i="7"/>
  <c r="B63" i="7"/>
  <c r="B64" i="7"/>
  <c r="B65" i="7"/>
  <c r="B66" i="7"/>
  <c r="B67" i="7"/>
  <c r="B68" i="7"/>
  <c r="B69" i="7"/>
  <c r="B70" i="7"/>
  <c r="B71" i="7"/>
  <c r="B72" i="7"/>
  <c r="B73" i="7"/>
  <c r="B74" i="7"/>
  <c r="B75" i="7"/>
  <c r="B76" i="7"/>
  <c r="B77" i="7"/>
  <c r="B78" i="7"/>
  <c r="B79" i="7"/>
  <c r="B80" i="7"/>
  <c r="B81" i="7"/>
  <c r="B82" i="7"/>
  <c r="B83" i="7"/>
  <c r="B84" i="7"/>
  <c r="B85" i="7"/>
  <c r="B86" i="7"/>
  <c r="B87" i="7"/>
  <c r="B88" i="7"/>
  <c r="B89" i="7"/>
  <c r="B90" i="7"/>
  <c r="B52" i="7"/>
  <c r="B53" i="7"/>
  <c r="B54" i="7"/>
  <c r="B55" i="7"/>
  <c r="B56" i="7"/>
  <c r="B57" i="7"/>
  <c r="B58" i="7"/>
  <c r="B59" i="7"/>
  <c r="B60" i="7"/>
  <c r="B61" i="7"/>
  <c r="B51" i="7"/>
  <c r="B45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35" i="7"/>
  <c r="B36" i="7"/>
  <c r="B37" i="7"/>
  <c r="B38" i="7"/>
  <c r="B39" i="7"/>
  <c r="B40" i="7"/>
  <c r="B41" i="7"/>
  <c r="B42" i="7"/>
  <c r="B43" i="7"/>
  <c r="B44" i="7"/>
  <c r="B7" i="7"/>
  <c r="B8" i="7"/>
  <c r="B9" i="7"/>
  <c r="B10" i="7"/>
  <c r="B11" i="7"/>
  <c r="B12" i="7"/>
  <c r="B13" i="7"/>
  <c r="N136" i="5" l="1"/>
  <c r="Y136" i="5"/>
  <c r="Z136" i="5"/>
  <c r="AA136" i="5"/>
  <c r="AC136" i="5"/>
  <c r="AO136" i="5"/>
  <c r="AP136" i="5"/>
  <c r="AQ136" i="5"/>
  <c r="AS136" i="5"/>
  <c r="BD136" i="5"/>
  <c r="BE136" i="5"/>
  <c r="BF136" i="5"/>
  <c r="BH136" i="5"/>
  <c r="BR136" i="5"/>
  <c r="BS136" i="5"/>
  <c r="BT136" i="5"/>
  <c r="BV136" i="5"/>
  <c r="CF136" i="5"/>
  <c r="CG136" i="5"/>
  <c r="CH136" i="5"/>
  <c r="CJ136" i="5"/>
  <c r="L75" i="5"/>
  <c r="H8" i="7" s="1"/>
  <c r="K75" i="5"/>
  <c r="G8" i="7" s="1"/>
  <c r="J75" i="5"/>
  <c r="F8" i="7" s="1"/>
  <c r="D73" i="5"/>
  <c r="B6" i="7" s="1"/>
  <c r="H6" i="7" l="1"/>
  <c r="H10" i="7"/>
  <c r="F6" i="7"/>
  <c r="F10" i="7"/>
  <c r="G6" i="7"/>
  <c r="G10" i="7"/>
  <c r="CQ136" i="5"/>
  <c r="CS136" i="5"/>
  <c r="CR136" i="5"/>
  <c r="CP136" i="5"/>
  <c r="CE136" i="5"/>
  <c r="CB136" i="5"/>
  <c r="BY136" i="5" s="1"/>
  <c r="CD136" i="5"/>
  <c r="BQ136" i="5"/>
  <c r="BP136" i="5"/>
  <c r="BN136" i="5"/>
  <c r="BA136" i="5"/>
  <c r="BC136" i="5"/>
  <c r="BB136" i="5"/>
  <c r="AZ136" i="5"/>
  <c r="AL136" i="5"/>
  <c r="AN136" i="5"/>
  <c r="AK136" i="5"/>
  <c r="AH136" i="5" s="1"/>
  <c r="AM136" i="5"/>
  <c r="X136" i="5"/>
  <c r="U136" i="5"/>
  <c r="W136" i="5"/>
  <c r="AW136" i="5"/>
  <c r="T136" i="5"/>
  <c r="R136" i="5" s="1"/>
  <c r="CM136" i="5"/>
  <c r="BO136" i="5"/>
  <c r="CC136" i="5"/>
  <c r="V136" i="5"/>
  <c r="BK136" i="5"/>
  <c r="N118" i="5"/>
  <c r="Y118" i="5"/>
  <c r="Z118" i="5"/>
  <c r="AA118" i="5"/>
  <c r="AC118" i="5"/>
  <c r="AO118" i="5"/>
  <c r="AP118" i="5"/>
  <c r="AQ118" i="5"/>
  <c r="AS118" i="5"/>
  <c r="BD118" i="5"/>
  <c r="BF118" i="5"/>
  <c r="BH118" i="5"/>
  <c r="BR118" i="5"/>
  <c r="BS118" i="5"/>
  <c r="BT118" i="5"/>
  <c r="BV118" i="5"/>
  <c r="CF118" i="5"/>
  <c r="CG118" i="5"/>
  <c r="CH118" i="5"/>
  <c r="CJ118" i="5"/>
  <c r="N119" i="5"/>
  <c r="Y119" i="5"/>
  <c r="Z119" i="5"/>
  <c r="AA119" i="5"/>
  <c r="AC119" i="5"/>
  <c r="AO119" i="5"/>
  <c r="AP119" i="5"/>
  <c r="AQ119" i="5"/>
  <c r="AS119" i="5"/>
  <c r="BA119" i="5" s="1"/>
  <c r="G128" i="5" s="1"/>
  <c r="BD119" i="5"/>
  <c r="BF119" i="5"/>
  <c r="BH119" i="5"/>
  <c r="BR119" i="5"/>
  <c r="BS119" i="5"/>
  <c r="BT119" i="5"/>
  <c r="BV119" i="5"/>
  <c r="CF119" i="5"/>
  <c r="CG119" i="5"/>
  <c r="CH119" i="5"/>
  <c r="CJ119" i="5"/>
  <c r="N120" i="5"/>
  <c r="Y120" i="5"/>
  <c r="Z120" i="5"/>
  <c r="AA120" i="5"/>
  <c r="AC120" i="5"/>
  <c r="AO120" i="5"/>
  <c r="AP120" i="5"/>
  <c r="AQ120" i="5"/>
  <c r="AS120" i="5"/>
  <c r="BD120" i="5"/>
  <c r="BF120" i="5"/>
  <c r="BH120" i="5"/>
  <c r="BO120" i="5" s="1"/>
  <c r="BR120" i="5"/>
  <c r="BS120" i="5"/>
  <c r="BT120" i="5"/>
  <c r="BV120" i="5"/>
  <c r="CF120" i="5"/>
  <c r="CG120" i="5"/>
  <c r="CH120" i="5"/>
  <c r="CJ120" i="5"/>
  <c r="N121" i="5"/>
  <c r="Y121" i="5"/>
  <c r="Z121" i="5"/>
  <c r="AA121" i="5"/>
  <c r="AC121" i="5"/>
  <c r="AO121" i="5"/>
  <c r="AP121" i="5"/>
  <c r="AQ121" i="5"/>
  <c r="AS121" i="5"/>
  <c r="BD121" i="5"/>
  <c r="BE121" i="5"/>
  <c r="BF121" i="5"/>
  <c r="BH121" i="5"/>
  <c r="BO121" i="5" s="1"/>
  <c r="BR121" i="5"/>
  <c r="BS121" i="5"/>
  <c r="BT121" i="5"/>
  <c r="BV121" i="5"/>
  <c r="CF121" i="5"/>
  <c r="CG121" i="5"/>
  <c r="CH121" i="5"/>
  <c r="CJ121" i="5"/>
  <c r="N122" i="5"/>
  <c r="Y122" i="5"/>
  <c r="Z122" i="5"/>
  <c r="AA122" i="5"/>
  <c r="AC122" i="5"/>
  <c r="AO122" i="5"/>
  <c r="AP122" i="5"/>
  <c r="AQ122" i="5"/>
  <c r="AS122" i="5"/>
  <c r="BF122" i="5"/>
  <c r="BH122" i="5"/>
  <c r="BR122" i="5"/>
  <c r="BS122" i="5"/>
  <c r="BT122" i="5"/>
  <c r="BV122" i="5"/>
  <c r="CF122" i="5"/>
  <c r="CG122" i="5"/>
  <c r="CH122" i="5"/>
  <c r="CJ122" i="5"/>
  <c r="N123" i="5"/>
  <c r="Y123" i="5"/>
  <c r="Z123" i="5"/>
  <c r="AA123" i="5"/>
  <c r="AC123" i="5"/>
  <c r="AL123" i="5"/>
  <c r="AO123" i="5"/>
  <c r="AP123" i="5"/>
  <c r="AQ123" i="5"/>
  <c r="AS123" i="5"/>
  <c r="BD123" i="5"/>
  <c r="BE123" i="5"/>
  <c r="BF123" i="5"/>
  <c r="BH123" i="5"/>
  <c r="BR123" i="5"/>
  <c r="BS123" i="5"/>
  <c r="BT123" i="5"/>
  <c r="BV123" i="5"/>
  <c r="CF123" i="5"/>
  <c r="CG123" i="5"/>
  <c r="CH123" i="5"/>
  <c r="CJ123" i="5"/>
  <c r="N124" i="5"/>
  <c r="Y124" i="5"/>
  <c r="Z124" i="5"/>
  <c r="AA124" i="5"/>
  <c r="AC124" i="5"/>
  <c r="AO124" i="5"/>
  <c r="AP124" i="5"/>
  <c r="AQ124" i="5"/>
  <c r="AS124" i="5"/>
  <c r="BD124" i="5"/>
  <c r="BE124" i="5"/>
  <c r="BF124" i="5"/>
  <c r="BH124" i="5"/>
  <c r="BR124" i="5"/>
  <c r="BS124" i="5"/>
  <c r="BT124" i="5"/>
  <c r="BV124" i="5"/>
  <c r="CF124" i="5"/>
  <c r="CG124" i="5"/>
  <c r="CH124" i="5"/>
  <c r="CJ124" i="5"/>
  <c r="N125" i="5"/>
  <c r="Y125" i="5"/>
  <c r="Z125" i="5"/>
  <c r="AA125" i="5"/>
  <c r="AC125" i="5"/>
  <c r="AO125" i="5"/>
  <c r="AP125" i="5"/>
  <c r="AQ125" i="5"/>
  <c r="AS125" i="5"/>
  <c r="BD125" i="5"/>
  <c r="BE125" i="5"/>
  <c r="BF125" i="5"/>
  <c r="BH125" i="5"/>
  <c r="BR125" i="5"/>
  <c r="BS125" i="5"/>
  <c r="BT125" i="5"/>
  <c r="BV125" i="5"/>
  <c r="CF125" i="5"/>
  <c r="CG125" i="5"/>
  <c r="CH125" i="5"/>
  <c r="CJ125" i="5"/>
  <c r="N126" i="5"/>
  <c r="Y126" i="5"/>
  <c r="Z126" i="5"/>
  <c r="AA126" i="5"/>
  <c r="AC126" i="5"/>
  <c r="AO126" i="5"/>
  <c r="AP126" i="5"/>
  <c r="AQ126" i="5"/>
  <c r="AS126" i="5"/>
  <c r="BD126" i="5"/>
  <c r="BE126" i="5"/>
  <c r="BF126" i="5"/>
  <c r="BH126" i="5"/>
  <c r="BR126" i="5"/>
  <c r="BS126" i="5"/>
  <c r="BT126" i="5"/>
  <c r="BV126" i="5"/>
  <c r="CF126" i="5"/>
  <c r="CG126" i="5"/>
  <c r="CH126" i="5"/>
  <c r="CJ126" i="5"/>
  <c r="N127" i="5"/>
  <c r="Y127" i="5"/>
  <c r="Z127" i="5"/>
  <c r="AA127" i="5"/>
  <c r="AC127" i="5"/>
  <c r="AL127" i="5" s="1"/>
  <c r="AO127" i="5"/>
  <c r="AP127" i="5"/>
  <c r="AQ127" i="5"/>
  <c r="AS127" i="5"/>
  <c r="BD127" i="5"/>
  <c r="BE127" i="5"/>
  <c r="BF127" i="5"/>
  <c r="BH127" i="5"/>
  <c r="BR127" i="5"/>
  <c r="BS127" i="5"/>
  <c r="BT127" i="5"/>
  <c r="BV127" i="5"/>
  <c r="CF127" i="5"/>
  <c r="CG127" i="5"/>
  <c r="CH127" i="5"/>
  <c r="CJ127" i="5"/>
  <c r="N128" i="5"/>
  <c r="Y128" i="5"/>
  <c r="Z128" i="5"/>
  <c r="AA128" i="5"/>
  <c r="AC128" i="5"/>
  <c r="AO128" i="5"/>
  <c r="AP128" i="5"/>
  <c r="AQ128" i="5"/>
  <c r="AS128" i="5"/>
  <c r="BD128" i="5"/>
  <c r="BE128" i="5"/>
  <c r="BF128" i="5"/>
  <c r="BH128" i="5"/>
  <c r="BR128" i="5"/>
  <c r="BS128" i="5"/>
  <c r="BT128" i="5"/>
  <c r="BV128" i="5"/>
  <c r="CF128" i="5"/>
  <c r="CG128" i="5"/>
  <c r="CH128" i="5"/>
  <c r="CJ128" i="5"/>
  <c r="N129" i="5"/>
  <c r="Y129" i="5"/>
  <c r="Z129" i="5"/>
  <c r="AA129" i="5"/>
  <c r="AC129" i="5"/>
  <c r="AO129" i="5"/>
  <c r="AP129" i="5"/>
  <c r="AQ129" i="5"/>
  <c r="AS129" i="5"/>
  <c r="BD129" i="5"/>
  <c r="BE129" i="5"/>
  <c r="BF129" i="5"/>
  <c r="BH129" i="5"/>
  <c r="BR129" i="5"/>
  <c r="BS129" i="5"/>
  <c r="BT129" i="5"/>
  <c r="BV129" i="5"/>
  <c r="CF129" i="5"/>
  <c r="CG129" i="5"/>
  <c r="CH129" i="5"/>
  <c r="CJ129" i="5"/>
  <c r="N130" i="5"/>
  <c r="Y130" i="5"/>
  <c r="Z130" i="5"/>
  <c r="AA130" i="5"/>
  <c r="AC130" i="5"/>
  <c r="AO130" i="5"/>
  <c r="AP130" i="5"/>
  <c r="AQ130" i="5"/>
  <c r="AS130" i="5"/>
  <c r="BD130" i="5"/>
  <c r="BE130" i="5"/>
  <c r="BF130" i="5"/>
  <c r="BH130" i="5"/>
  <c r="BR130" i="5"/>
  <c r="BS130" i="5"/>
  <c r="BT130" i="5"/>
  <c r="BV130" i="5"/>
  <c r="CF130" i="5"/>
  <c r="CG130" i="5"/>
  <c r="CH130" i="5"/>
  <c r="CJ130" i="5"/>
  <c r="N131" i="5"/>
  <c r="Y131" i="5"/>
  <c r="Z131" i="5"/>
  <c r="AA131" i="5"/>
  <c r="AC131" i="5"/>
  <c r="AL131" i="5" s="1"/>
  <c r="AO131" i="5"/>
  <c r="AP131" i="5"/>
  <c r="AQ131" i="5"/>
  <c r="AS131" i="5"/>
  <c r="BD131" i="5"/>
  <c r="BE131" i="5"/>
  <c r="BF131" i="5"/>
  <c r="BH131" i="5"/>
  <c r="BR131" i="5"/>
  <c r="BS131" i="5"/>
  <c r="BT131" i="5"/>
  <c r="BV131" i="5"/>
  <c r="CF131" i="5"/>
  <c r="CG131" i="5"/>
  <c r="CH131" i="5"/>
  <c r="CJ131" i="5"/>
  <c r="N132" i="5"/>
  <c r="Y132" i="5"/>
  <c r="Z132" i="5"/>
  <c r="AA132" i="5"/>
  <c r="AC132" i="5"/>
  <c r="AO132" i="5"/>
  <c r="AP132" i="5"/>
  <c r="AQ132" i="5"/>
  <c r="AS132" i="5"/>
  <c r="BD132" i="5"/>
  <c r="BE132" i="5"/>
  <c r="BF132" i="5"/>
  <c r="BH132" i="5"/>
  <c r="BR132" i="5"/>
  <c r="BS132" i="5"/>
  <c r="BT132" i="5"/>
  <c r="BV132" i="5"/>
  <c r="CF132" i="5"/>
  <c r="CG132" i="5"/>
  <c r="CH132" i="5"/>
  <c r="CJ132" i="5"/>
  <c r="N133" i="5"/>
  <c r="Y133" i="5"/>
  <c r="Z133" i="5"/>
  <c r="AA133" i="5"/>
  <c r="AC133" i="5"/>
  <c r="AO133" i="5"/>
  <c r="AP133" i="5"/>
  <c r="AQ133" i="5"/>
  <c r="AS133" i="5"/>
  <c r="BD133" i="5"/>
  <c r="BE133" i="5"/>
  <c r="BF133" i="5"/>
  <c r="BH133" i="5"/>
  <c r="BR133" i="5"/>
  <c r="BS133" i="5"/>
  <c r="BT133" i="5"/>
  <c r="BV133" i="5"/>
  <c r="CF133" i="5"/>
  <c r="CG133" i="5"/>
  <c r="CH133" i="5"/>
  <c r="CJ133" i="5"/>
  <c r="CQ133" i="5" s="1"/>
  <c r="N134" i="5"/>
  <c r="V134" i="5" s="1"/>
  <c r="Y134" i="5"/>
  <c r="Z134" i="5"/>
  <c r="AA134" i="5"/>
  <c r="AC134" i="5"/>
  <c r="AO134" i="5"/>
  <c r="AP134" i="5"/>
  <c r="AQ134" i="5"/>
  <c r="AS134" i="5"/>
  <c r="BD134" i="5"/>
  <c r="BE134" i="5"/>
  <c r="BF134" i="5"/>
  <c r="BH134" i="5"/>
  <c r="BR134" i="5"/>
  <c r="BS134" i="5"/>
  <c r="BT134" i="5"/>
  <c r="BV134" i="5"/>
  <c r="CF134" i="5"/>
  <c r="CG134" i="5"/>
  <c r="CH134" i="5"/>
  <c r="CJ134" i="5"/>
  <c r="N135" i="5"/>
  <c r="Y135" i="5"/>
  <c r="Z135" i="5"/>
  <c r="AA135" i="5"/>
  <c r="AC135" i="5"/>
  <c r="AO135" i="5"/>
  <c r="AP135" i="5"/>
  <c r="AQ135" i="5"/>
  <c r="AS135" i="5"/>
  <c r="BD135" i="5"/>
  <c r="BE135" i="5"/>
  <c r="BF135" i="5"/>
  <c r="BH135" i="5"/>
  <c r="BR135" i="5"/>
  <c r="BS135" i="5"/>
  <c r="BT135" i="5"/>
  <c r="BV135" i="5"/>
  <c r="CF135" i="5"/>
  <c r="CG135" i="5"/>
  <c r="CH135" i="5"/>
  <c r="CJ135" i="5"/>
  <c r="CQ135" i="5" s="1"/>
  <c r="N73" i="5"/>
  <c r="Y73" i="5"/>
  <c r="Z73" i="5"/>
  <c r="AA73" i="5"/>
  <c r="AC73" i="5"/>
  <c r="AO73" i="5"/>
  <c r="AP73" i="5"/>
  <c r="AQ73" i="5"/>
  <c r="CT73" i="5"/>
  <c r="CU73" i="5"/>
  <c r="CV73" i="5"/>
  <c r="N74" i="5"/>
  <c r="Y74" i="5"/>
  <c r="Z74" i="5"/>
  <c r="AA74" i="5"/>
  <c r="AC74" i="5"/>
  <c r="AO74" i="5"/>
  <c r="AP74" i="5"/>
  <c r="AQ74" i="5"/>
  <c r="AS74" i="5"/>
  <c r="BD74" i="5"/>
  <c r="BE74" i="5"/>
  <c r="BF74" i="5"/>
  <c r="BH74" i="5"/>
  <c r="BR74" i="5"/>
  <c r="BS74" i="5"/>
  <c r="BT74" i="5"/>
  <c r="BV74" i="5"/>
  <c r="CF74" i="5"/>
  <c r="CG74" i="5"/>
  <c r="CH74" i="5"/>
  <c r="CJ74" i="5"/>
  <c r="CT74" i="5"/>
  <c r="CU74" i="5"/>
  <c r="CV74" i="5"/>
  <c r="N75" i="5"/>
  <c r="Y75" i="5"/>
  <c r="Z75" i="5"/>
  <c r="AA75" i="5"/>
  <c r="AC75" i="5"/>
  <c r="AO75" i="5"/>
  <c r="AP75" i="5"/>
  <c r="AQ75" i="5"/>
  <c r="AS75" i="5"/>
  <c r="BD75" i="5"/>
  <c r="BE75" i="5"/>
  <c r="BF75" i="5"/>
  <c r="BH75" i="5"/>
  <c r="BO75" i="5" s="1"/>
  <c r="BR75" i="5"/>
  <c r="BS75" i="5"/>
  <c r="BT75" i="5"/>
  <c r="BV75" i="5"/>
  <c r="CF75" i="5"/>
  <c r="CG75" i="5"/>
  <c r="CH75" i="5"/>
  <c r="CJ75" i="5"/>
  <c r="CQ75" i="5" s="1"/>
  <c r="CT75" i="5"/>
  <c r="CU75" i="5"/>
  <c r="CV75" i="5"/>
  <c r="N76" i="5"/>
  <c r="Y76" i="5"/>
  <c r="Z76" i="5"/>
  <c r="AA76" i="5"/>
  <c r="AC76" i="5"/>
  <c r="AO76" i="5"/>
  <c r="AP76" i="5"/>
  <c r="AQ76" i="5"/>
  <c r="AS76" i="5"/>
  <c r="BD76" i="5"/>
  <c r="BE76" i="5"/>
  <c r="BF76" i="5"/>
  <c r="BH76" i="5"/>
  <c r="BR76" i="5"/>
  <c r="BS76" i="5"/>
  <c r="BT76" i="5"/>
  <c r="BV76" i="5"/>
  <c r="CF76" i="5"/>
  <c r="CG76" i="5"/>
  <c r="CH76" i="5"/>
  <c r="CJ76" i="5"/>
  <c r="CT76" i="5"/>
  <c r="CU76" i="5"/>
  <c r="CV76" i="5"/>
  <c r="N77" i="5"/>
  <c r="Y77" i="5"/>
  <c r="Z77" i="5"/>
  <c r="AA77" i="5"/>
  <c r="AC77" i="5"/>
  <c r="AO77" i="5"/>
  <c r="AP77" i="5"/>
  <c r="AQ77" i="5"/>
  <c r="AS77" i="5"/>
  <c r="BD77" i="5"/>
  <c r="BE77" i="5"/>
  <c r="BF77" i="5"/>
  <c r="BH77" i="5"/>
  <c r="BO77" i="5" s="1"/>
  <c r="BR77" i="5"/>
  <c r="BS77" i="5"/>
  <c r="BT77" i="5"/>
  <c r="BV77" i="5"/>
  <c r="CF77" i="5"/>
  <c r="CG77" i="5"/>
  <c r="CH77" i="5"/>
  <c r="CJ77" i="5"/>
  <c r="CT77" i="5"/>
  <c r="CU77" i="5"/>
  <c r="CV77" i="5"/>
  <c r="N78" i="5"/>
  <c r="Y78" i="5"/>
  <c r="Z78" i="5"/>
  <c r="AA78" i="5"/>
  <c r="AC78" i="5"/>
  <c r="AO78" i="5"/>
  <c r="AP78" i="5"/>
  <c r="AQ78" i="5"/>
  <c r="AS78" i="5"/>
  <c r="BD78" i="5"/>
  <c r="BE78" i="5"/>
  <c r="BF78" i="5"/>
  <c r="BH78" i="5"/>
  <c r="BR78" i="5"/>
  <c r="BS78" i="5"/>
  <c r="BT78" i="5"/>
  <c r="BV78" i="5"/>
  <c r="CF78" i="5"/>
  <c r="CG78" i="5"/>
  <c r="CH78" i="5"/>
  <c r="CJ78" i="5"/>
  <c r="CT78" i="5"/>
  <c r="CU78" i="5"/>
  <c r="CV78" i="5"/>
  <c r="N79" i="5"/>
  <c r="Y79" i="5"/>
  <c r="Z79" i="5"/>
  <c r="AA79" i="5"/>
  <c r="AC79" i="5"/>
  <c r="AO79" i="5"/>
  <c r="AP79" i="5"/>
  <c r="AQ79" i="5"/>
  <c r="AS79" i="5"/>
  <c r="BD79" i="5"/>
  <c r="BE79" i="5"/>
  <c r="BF79" i="5"/>
  <c r="BH79" i="5"/>
  <c r="BR79" i="5"/>
  <c r="BS79" i="5"/>
  <c r="BT79" i="5"/>
  <c r="BV79" i="5"/>
  <c r="CC79" i="5" s="1"/>
  <c r="CF79" i="5"/>
  <c r="CG79" i="5"/>
  <c r="CH79" i="5"/>
  <c r="CJ79" i="5"/>
  <c r="CT79" i="5"/>
  <c r="CU79" i="5"/>
  <c r="CV79" i="5"/>
  <c r="N80" i="5"/>
  <c r="Y80" i="5"/>
  <c r="Z80" i="5"/>
  <c r="AA80" i="5"/>
  <c r="AC80" i="5"/>
  <c r="AO80" i="5"/>
  <c r="AP80" i="5"/>
  <c r="AQ80" i="5"/>
  <c r="AS80" i="5"/>
  <c r="BD80" i="5"/>
  <c r="BE80" i="5"/>
  <c r="BF80" i="5"/>
  <c r="BH80" i="5"/>
  <c r="BR80" i="5"/>
  <c r="BS80" i="5"/>
  <c r="BT80" i="5"/>
  <c r="BV80" i="5"/>
  <c r="CF80" i="5"/>
  <c r="CG80" i="5"/>
  <c r="CH80" i="5"/>
  <c r="CJ80" i="5"/>
  <c r="CT80" i="5"/>
  <c r="CU80" i="5"/>
  <c r="CV80" i="5"/>
  <c r="N81" i="5"/>
  <c r="Y81" i="5"/>
  <c r="Z81" i="5"/>
  <c r="AA81" i="5"/>
  <c r="AC81" i="5"/>
  <c r="AO81" i="5"/>
  <c r="AP81" i="5"/>
  <c r="AQ81" i="5"/>
  <c r="AS81" i="5"/>
  <c r="BD81" i="5"/>
  <c r="BE81" i="5"/>
  <c r="BF81" i="5"/>
  <c r="BH81" i="5"/>
  <c r="BR81" i="5"/>
  <c r="BS81" i="5"/>
  <c r="BT81" i="5"/>
  <c r="BV81" i="5"/>
  <c r="CF81" i="5"/>
  <c r="CG81" i="5"/>
  <c r="CH81" i="5"/>
  <c r="CJ81" i="5"/>
  <c r="CT81" i="5"/>
  <c r="CU81" i="5"/>
  <c r="CV81" i="5"/>
  <c r="N82" i="5"/>
  <c r="Y82" i="5"/>
  <c r="Z82" i="5"/>
  <c r="AA82" i="5"/>
  <c r="AC82" i="5"/>
  <c r="AO82" i="5"/>
  <c r="AP82" i="5"/>
  <c r="AQ82" i="5"/>
  <c r="AS82" i="5"/>
  <c r="BD82" i="5"/>
  <c r="BE82" i="5"/>
  <c r="BF82" i="5"/>
  <c r="BH82" i="5"/>
  <c r="BR82" i="5"/>
  <c r="BS82" i="5"/>
  <c r="BT82" i="5"/>
  <c r="BV82" i="5"/>
  <c r="CF82" i="5"/>
  <c r="CG82" i="5"/>
  <c r="CH82" i="5"/>
  <c r="CJ82" i="5"/>
  <c r="CT82" i="5"/>
  <c r="CU82" i="5"/>
  <c r="CV82" i="5"/>
  <c r="N83" i="5"/>
  <c r="Y83" i="5"/>
  <c r="Z83" i="5"/>
  <c r="AA83" i="5"/>
  <c r="AC83" i="5"/>
  <c r="AO83" i="5"/>
  <c r="AP83" i="5"/>
  <c r="AQ83" i="5"/>
  <c r="AS83" i="5"/>
  <c r="BD83" i="5"/>
  <c r="BE83" i="5"/>
  <c r="BF83" i="5"/>
  <c r="BH83" i="5"/>
  <c r="BR83" i="5"/>
  <c r="BS83" i="5"/>
  <c r="BT83" i="5"/>
  <c r="BV83" i="5"/>
  <c r="CF83" i="5"/>
  <c r="CG83" i="5"/>
  <c r="CH83" i="5"/>
  <c r="CJ83" i="5"/>
  <c r="CQ83" i="5" s="1"/>
  <c r="CT83" i="5"/>
  <c r="CU83" i="5"/>
  <c r="CV83" i="5"/>
  <c r="N84" i="5"/>
  <c r="Y84" i="5"/>
  <c r="Z84" i="5"/>
  <c r="AA84" i="5"/>
  <c r="AC84" i="5"/>
  <c r="AO84" i="5"/>
  <c r="AP84" i="5"/>
  <c r="AQ84" i="5"/>
  <c r="AS84" i="5"/>
  <c r="BD84" i="5"/>
  <c r="BE84" i="5"/>
  <c r="BF84" i="5"/>
  <c r="BH84" i="5"/>
  <c r="BR84" i="5"/>
  <c r="BS84" i="5"/>
  <c r="BT84" i="5"/>
  <c r="BV84" i="5"/>
  <c r="CF84" i="5"/>
  <c r="CG84" i="5"/>
  <c r="CH84" i="5"/>
  <c r="CJ84" i="5"/>
  <c r="CQ84" i="5"/>
  <c r="CT84" i="5"/>
  <c r="CU84" i="5"/>
  <c r="CV84" i="5"/>
  <c r="N85" i="5"/>
  <c r="Y85" i="5"/>
  <c r="Z85" i="5"/>
  <c r="AA85" i="5"/>
  <c r="AC85" i="5"/>
  <c r="AO85" i="5"/>
  <c r="AP85" i="5"/>
  <c r="AQ85" i="5"/>
  <c r="AS85" i="5"/>
  <c r="BD85" i="5"/>
  <c r="BE85" i="5"/>
  <c r="BF85" i="5"/>
  <c r="BH85" i="5"/>
  <c r="BR85" i="5"/>
  <c r="BS85" i="5"/>
  <c r="BT85" i="5"/>
  <c r="BV85" i="5"/>
  <c r="CF85" i="5"/>
  <c r="CG85" i="5"/>
  <c r="CH85" i="5"/>
  <c r="CJ85" i="5"/>
  <c r="CT85" i="5"/>
  <c r="CU85" i="5"/>
  <c r="CV85" i="5"/>
  <c r="N86" i="5"/>
  <c r="Y86" i="5"/>
  <c r="Z86" i="5"/>
  <c r="AA86" i="5"/>
  <c r="AC86" i="5"/>
  <c r="AO86" i="5"/>
  <c r="AP86" i="5"/>
  <c r="AQ86" i="5"/>
  <c r="AS86" i="5"/>
  <c r="BD86" i="5"/>
  <c r="BE86" i="5"/>
  <c r="BF86" i="5"/>
  <c r="BH86" i="5"/>
  <c r="BR86" i="5"/>
  <c r="BS86" i="5"/>
  <c r="BT86" i="5"/>
  <c r="BV86" i="5"/>
  <c r="CF86" i="5"/>
  <c r="CG86" i="5"/>
  <c r="CH86" i="5"/>
  <c r="CJ86" i="5"/>
  <c r="CT86" i="5"/>
  <c r="CU86" i="5"/>
  <c r="CV86" i="5"/>
  <c r="N87" i="5"/>
  <c r="Y87" i="5"/>
  <c r="Z87" i="5"/>
  <c r="AA87" i="5"/>
  <c r="AC87" i="5"/>
  <c r="AO87" i="5"/>
  <c r="AP87" i="5"/>
  <c r="AQ87" i="5"/>
  <c r="AS87" i="5"/>
  <c r="BD87" i="5"/>
  <c r="BE87" i="5"/>
  <c r="BF87" i="5"/>
  <c r="BH87" i="5"/>
  <c r="BR87" i="5"/>
  <c r="BS87" i="5"/>
  <c r="BT87" i="5"/>
  <c r="BV87" i="5"/>
  <c r="CF87" i="5"/>
  <c r="CG87" i="5"/>
  <c r="CH87" i="5"/>
  <c r="CJ87" i="5"/>
  <c r="CT87" i="5"/>
  <c r="CU87" i="5"/>
  <c r="CV87" i="5"/>
  <c r="N88" i="5"/>
  <c r="Y88" i="5"/>
  <c r="Z88" i="5"/>
  <c r="AA88" i="5"/>
  <c r="AC88" i="5"/>
  <c r="AO88" i="5"/>
  <c r="AP88" i="5"/>
  <c r="AQ88" i="5"/>
  <c r="AS88" i="5"/>
  <c r="BE88" i="5"/>
  <c r="BF88" i="5"/>
  <c r="BH88" i="5"/>
  <c r="BR88" i="5"/>
  <c r="BS88" i="5"/>
  <c r="BT88" i="5"/>
  <c r="BV88" i="5"/>
  <c r="CF88" i="5"/>
  <c r="CG88" i="5"/>
  <c r="CH88" i="5"/>
  <c r="CJ88" i="5"/>
  <c r="CT88" i="5"/>
  <c r="CU88" i="5"/>
  <c r="CV88" i="5"/>
  <c r="N89" i="5"/>
  <c r="Y89" i="5"/>
  <c r="Z89" i="5"/>
  <c r="AA89" i="5"/>
  <c r="AC89" i="5"/>
  <c r="AO89" i="5"/>
  <c r="AP89" i="5"/>
  <c r="AQ89" i="5"/>
  <c r="AS89" i="5"/>
  <c r="BD89" i="5"/>
  <c r="BE89" i="5"/>
  <c r="BF89" i="5"/>
  <c r="BH89" i="5"/>
  <c r="BR89" i="5"/>
  <c r="BS89" i="5"/>
  <c r="BT89" i="5"/>
  <c r="BV89" i="5"/>
  <c r="CF89" i="5"/>
  <c r="CG89" i="5"/>
  <c r="CH89" i="5"/>
  <c r="CJ89" i="5"/>
  <c r="CT89" i="5"/>
  <c r="CU89" i="5"/>
  <c r="CV89" i="5"/>
  <c r="N90" i="5"/>
  <c r="Y90" i="5"/>
  <c r="Z90" i="5"/>
  <c r="AA90" i="5"/>
  <c r="AC90" i="5"/>
  <c r="AO90" i="5"/>
  <c r="AP90" i="5"/>
  <c r="AQ90" i="5"/>
  <c r="AS90" i="5"/>
  <c r="BD90" i="5"/>
  <c r="BE90" i="5"/>
  <c r="BF90" i="5"/>
  <c r="BH90" i="5"/>
  <c r="BR90" i="5"/>
  <c r="BS90" i="5"/>
  <c r="BT90" i="5"/>
  <c r="BV90" i="5"/>
  <c r="CF90" i="5"/>
  <c r="CG90" i="5"/>
  <c r="CH90" i="5"/>
  <c r="CJ90" i="5"/>
  <c r="CT90" i="5"/>
  <c r="CU90" i="5"/>
  <c r="CV90" i="5"/>
  <c r="N91" i="5"/>
  <c r="Y91" i="5"/>
  <c r="Z91" i="5"/>
  <c r="AA91" i="5"/>
  <c r="AC91" i="5"/>
  <c r="AO91" i="5"/>
  <c r="AP91" i="5"/>
  <c r="AQ91" i="5"/>
  <c r="AS91" i="5"/>
  <c r="BE91" i="5"/>
  <c r="BF91" i="5"/>
  <c r="BH91" i="5"/>
  <c r="BR91" i="5"/>
  <c r="BS91" i="5"/>
  <c r="BT91" i="5"/>
  <c r="BV91" i="5"/>
  <c r="CF91" i="5"/>
  <c r="CG91" i="5"/>
  <c r="CH91" i="5"/>
  <c r="CJ91" i="5"/>
  <c r="CT91" i="5"/>
  <c r="CU91" i="5"/>
  <c r="CV91" i="5"/>
  <c r="N92" i="5"/>
  <c r="Y92" i="5"/>
  <c r="Z92" i="5"/>
  <c r="AA92" i="5"/>
  <c r="AC92" i="5"/>
  <c r="AO92" i="5"/>
  <c r="AP92" i="5"/>
  <c r="AQ92" i="5"/>
  <c r="AS92" i="5"/>
  <c r="BE92" i="5"/>
  <c r="BF92" i="5"/>
  <c r="BH92" i="5"/>
  <c r="BR92" i="5"/>
  <c r="BS92" i="5"/>
  <c r="BT92" i="5"/>
  <c r="BV92" i="5"/>
  <c r="CC92" i="5" s="1"/>
  <c r="CF92" i="5"/>
  <c r="CG92" i="5"/>
  <c r="CH92" i="5"/>
  <c r="CJ92" i="5"/>
  <c r="CT92" i="5"/>
  <c r="CU92" i="5"/>
  <c r="CV92" i="5"/>
  <c r="N93" i="5"/>
  <c r="Y93" i="5"/>
  <c r="Z93" i="5"/>
  <c r="AA93" i="5"/>
  <c r="AC93" i="5"/>
  <c r="AO93" i="5"/>
  <c r="AP93" i="5"/>
  <c r="AQ93" i="5"/>
  <c r="AS93" i="5"/>
  <c r="BD93" i="5"/>
  <c r="BE93" i="5"/>
  <c r="BF93" i="5"/>
  <c r="BH93" i="5"/>
  <c r="BR93" i="5"/>
  <c r="BS93" i="5"/>
  <c r="BT93" i="5"/>
  <c r="BV93" i="5"/>
  <c r="CF93" i="5"/>
  <c r="CG93" i="5"/>
  <c r="CH93" i="5"/>
  <c r="CJ93" i="5"/>
  <c r="CT93" i="5"/>
  <c r="CU93" i="5"/>
  <c r="CV93" i="5"/>
  <c r="N94" i="5"/>
  <c r="Y94" i="5"/>
  <c r="Z94" i="5"/>
  <c r="AA94" i="5"/>
  <c r="AC94" i="5"/>
  <c r="AO94" i="5"/>
  <c r="AP94" i="5"/>
  <c r="AQ94" i="5"/>
  <c r="AS94" i="5"/>
  <c r="BE94" i="5"/>
  <c r="BF94" i="5"/>
  <c r="BH94" i="5"/>
  <c r="BO94" i="5" s="1"/>
  <c r="BR94" i="5"/>
  <c r="BS94" i="5"/>
  <c r="BT94" i="5"/>
  <c r="BV94" i="5"/>
  <c r="CF94" i="5"/>
  <c r="CG94" i="5"/>
  <c r="CH94" i="5"/>
  <c r="CJ94" i="5"/>
  <c r="CT94" i="5"/>
  <c r="CU94" i="5"/>
  <c r="CV94" i="5"/>
  <c r="N95" i="5"/>
  <c r="Y95" i="5"/>
  <c r="Z95" i="5"/>
  <c r="AA95" i="5"/>
  <c r="AC95" i="5"/>
  <c r="AO95" i="5"/>
  <c r="AP95" i="5"/>
  <c r="AQ95" i="5"/>
  <c r="AS95" i="5"/>
  <c r="BA95" i="5" s="1"/>
  <c r="G106" i="5" s="1"/>
  <c r="BE95" i="5"/>
  <c r="BF95" i="5"/>
  <c r="BH95" i="5"/>
  <c r="BR95" i="5"/>
  <c r="BS95" i="5"/>
  <c r="BT95" i="5"/>
  <c r="BV95" i="5"/>
  <c r="CF95" i="5"/>
  <c r="CG95" i="5"/>
  <c r="CH95" i="5"/>
  <c r="CJ95" i="5"/>
  <c r="CT95" i="5"/>
  <c r="CU95" i="5"/>
  <c r="CV95" i="5"/>
  <c r="N96" i="5"/>
  <c r="V96" i="5" s="1"/>
  <c r="Y96" i="5"/>
  <c r="Z96" i="5"/>
  <c r="AA96" i="5"/>
  <c r="AC96" i="5"/>
  <c r="AP96" i="5"/>
  <c r="AQ96" i="5"/>
  <c r="AS96" i="5"/>
  <c r="BA96" i="5" s="1"/>
  <c r="G107" i="5" s="1"/>
  <c r="BE96" i="5"/>
  <c r="BF96" i="5"/>
  <c r="BH96" i="5"/>
  <c r="BR96" i="5"/>
  <c r="BS96" i="5"/>
  <c r="BT96" i="5"/>
  <c r="BV96" i="5"/>
  <c r="CF96" i="5"/>
  <c r="CG96" i="5"/>
  <c r="CH96" i="5"/>
  <c r="CJ96" i="5"/>
  <c r="CT96" i="5"/>
  <c r="CU96" i="5"/>
  <c r="CV96" i="5"/>
  <c r="N97" i="5"/>
  <c r="Y97" i="5"/>
  <c r="Z97" i="5"/>
  <c r="AA97" i="5"/>
  <c r="AC97" i="5"/>
  <c r="AP97" i="5"/>
  <c r="AQ97" i="5"/>
  <c r="AS97" i="5"/>
  <c r="BD97" i="5"/>
  <c r="BE97" i="5"/>
  <c r="BF97" i="5"/>
  <c r="BH97" i="5"/>
  <c r="BR97" i="5"/>
  <c r="BS97" i="5"/>
  <c r="BT97" i="5"/>
  <c r="BV97" i="5"/>
  <c r="CF97" i="5"/>
  <c r="CG97" i="5"/>
  <c r="CH97" i="5"/>
  <c r="CJ97" i="5"/>
  <c r="CT97" i="5"/>
  <c r="CU97" i="5"/>
  <c r="CV97" i="5"/>
  <c r="N98" i="5"/>
  <c r="Y98" i="5"/>
  <c r="Z98" i="5"/>
  <c r="AA98" i="5"/>
  <c r="AC98" i="5"/>
  <c r="AP98" i="5"/>
  <c r="AQ98" i="5"/>
  <c r="AS98" i="5"/>
  <c r="BE98" i="5"/>
  <c r="BF98" i="5"/>
  <c r="BH98" i="5"/>
  <c r="BR98" i="5"/>
  <c r="BS98" i="5"/>
  <c r="BT98" i="5"/>
  <c r="BV98" i="5"/>
  <c r="CF98" i="5"/>
  <c r="CG98" i="5"/>
  <c r="CH98" i="5"/>
  <c r="CJ98" i="5"/>
  <c r="CT98" i="5"/>
  <c r="CU98" i="5"/>
  <c r="CV98" i="5"/>
  <c r="N99" i="5"/>
  <c r="Y99" i="5"/>
  <c r="Z99" i="5"/>
  <c r="AA99" i="5"/>
  <c r="AC99" i="5"/>
  <c r="AP99" i="5"/>
  <c r="AQ99" i="5"/>
  <c r="AS99" i="5"/>
  <c r="BE99" i="5"/>
  <c r="BF99" i="5"/>
  <c r="BH99" i="5"/>
  <c r="BR99" i="5"/>
  <c r="BS99" i="5"/>
  <c r="BT99" i="5"/>
  <c r="BV99" i="5"/>
  <c r="CF99" i="5"/>
  <c r="CG99" i="5"/>
  <c r="CH99" i="5"/>
  <c r="CJ99" i="5"/>
  <c r="CT99" i="5"/>
  <c r="CU99" i="5"/>
  <c r="CV99" i="5"/>
  <c r="N100" i="5"/>
  <c r="V100" i="5" s="1"/>
  <c r="Y100" i="5"/>
  <c r="Z100" i="5"/>
  <c r="AA100" i="5"/>
  <c r="AC100" i="5"/>
  <c r="AP100" i="5"/>
  <c r="AQ100" i="5"/>
  <c r="AS100" i="5"/>
  <c r="BE100" i="5"/>
  <c r="BF100" i="5"/>
  <c r="BH100" i="5"/>
  <c r="BR100" i="5"/>
  <c r="BS100" i="5"/>
  <c r="BT100" i="5"/>
  <c r="BV100" i="5"/>
  <c r="CF100" i="5"/>
  <c r="CG100" i="5"/>
  <c r="CH100" i="5"/>
  <c r="CJ100" i="5"/>
  <c r="CT100" i="5"/>
  <c r="CU100" i="5"/>
  <c r="CV100" i="5"/>
  <c r="N101" i="5"/>
  <c r="Y101" i="5"/>
  <c r="Z101" i="5"/>
  <c r="AA101" i="5"/>
  <c r="AC101" i="5"/>
  <c r="AP101" i="5"/>
  <c r="AQ101" i="5"/>
  <c r="AS101" i="5"/>
  <c r="BE101" i="5"/>
  <c r="BF101" i="5"/>
  <c r="BH101" i="5"/>
  <c r="BR101" i="5"/>
  <c r="BS101" i="5"/>
  <c r="BT101" i="5"/>
  <c r="BV101" i="5"/>
  <c r="CF101" i="5"/>
  <c r="CG101" i="5"/>
  <c r="CH101" i="5"/>
  <c r="CJ101" i="5"/>
  <c r="CT101" i="5"/>
  <c r="CU101" i="5"/>
  <c r="CV101" i="5"/>
  <c r="N102" i="5"/>
  <c r="Y102" i="5"/>
  <c r="Z102" i="5"/>
  <c r="AA102" i="5"/>
  <c r="AC102" i="5"/>
  <c r="AO102" i="5"/>
  <c r="AP102" i="5"/>
  <c r="AQ102" i="5"/>
  <c r="AS102" i="5"/>
  <c r="BD102" i="5"/>
  <c r="BE102" i="5"/>
  <c r="BF102" i="5"/>
  <c r="BH102" i="5"/>
  <c r="BR102" i="5"/>
  <c r="BS102" i="5"/>
  <c r="BT102" i="5"/>
  <c r="BV102" i="5"/>
  <c r="CC102" i="5" s="1"/>
  <c r="CF102" i="5"/>
  <c r="CG102" i="5"/>
  <c r="CH102" i="5"/>
  <c r="CJ102" i="5"/>
  <c r="CT102" i="5"/>
  <c r="CU102" i="5"/>
  <c r="CV102" i="5"/>
  <c r="N103" i="5"/>
  <c r="Y103" i="5"/>
  <c r="Z103" i="5"/>
  <c r="AA103" i="5"/>
  <c r="AC103" i="5"/>
  <c r="AO103" i="5"/>
  <c r="AP103" i="5"/>
  <c r="AQ103" i="5"/>
  <c r="AS103" i="5"/>
  <c r="BD103" i="5"/>
  <c r="BE103" i="5"/>
  <c r="BF103" i="5"/>
  <c r="BH103" i="5"/>
  <c r="BR103" i="5"/>
  <c r="BS103" i="5"/>
  <c r="BT103" i="5"/>
  <c r="BV103" i="5"/>
  <c r="CF103" i="5"/>
  <c r="CG103" i="5"/>
  <c r="CH103" i="5"/>
  <c r="CJ103" i="5"/>
  <c r="CT103" i="5"/>
  <c r="CU103" i="5"/>
  <c r="CV103" i="5"/>
  <c r="N104" i="5"/>
  <c r="V104" i="5" s="1"/>
  <c r="Y104" i="5"/>
  <c r="Z104" i="5"/>
  <c r="AA104" i="5"/>
  <c r="AC104" i="5"/>
  <c r="AO104" i="5"/>
  <c r="AP104" i="5"/>
  <c r="AQ104" i="5"/>
  <c r="AS104" i="5"/>
  <c r="BD104" i="5"/>
  <c r="BE104" i="5"/>
  <c r="BF104" i="5"/>
  <c r="BH104" i="5"/>
  <c r="BR104" i="5"/>
  <c r="BS104" i="5"/>
  <c r="BT104" i="5"/>
  <c r="BV104" i="5"/>
  <c r="CF104" i="5"/>
  <c r="CG104" i="5"/>
  <c r="CH104" i="5"/>
  <c r="CJ104" i="5"/>
  <c r="CT104" i="5"/>
  <c r="CU104" i="5"/>
  <c r="CV104" i="5"/>
  <c r="N105" i="5"/>
  <c r="Y105" i="5"/>
  <c r="Z105" i="5"/>
  <c r="AA105" i="5"/>
  <c r="AC105" i="5"/>
  <c r="AO105" i="5"/>
  <c r="AP105" i="5"/>
  <c r="AQ105" i="5"/>
  <c r="AS105" i="5"/>
  <c r="BE105" i="5"/>
  <c r="BF105" i="5"/>
  <c r="BH105" i="5"/>
  <c r="BR105" i="5"/>
  <c r="BS105" i="5"/>
  <c r="BT105" i="5"/>
  <c r="BV105" i="5"/>
  <c r="CF105" i="5"/>
  <c r="CG105" i="5"/>
  <c r="CH105" i="5"/>
  <c r="CJ105" i="5"/>
  <c r="CT105" i="5"/>
  <c r="CU105" i="5"/>
  <c r="CV105" i="5"/>
  <c r="N106" i="5"/>
  <c r="Y106" i="5"/>
  <c r="Z106" i="5"/>
  <c r="AA106" i="5"/>
  <c r="AC106" i="5"/>
  <c r="AO106" i="5"/>
  <c r="AP106" i="5"/>
  <c r="AQ106" i="5"/>
  <c r="AS106" i="5"/>
  <c r="BE106" i="5"/>
  <c r="BF106" i="5"/>
  <c r="BH106" i="5"/>
  <c r="BR106" i="5"/>
  <c r="BS106" i="5"/>
  <c r="BT106" i="5"/>
  <c r="BV106" i="5"/>
  <c r="CF106" i="5"/>
  <c r="CG106" i="5"/>
  <c r="CH106" i="5"/>
  <c r="CJ106" i="5"/>
  <c r="CT106" i="5"/>
  <c r="CU106" i="5"/>
  <c r="CV106" i="5"/>
  <c r="N107" i="5"/>
  <c r="Y107" i="5"/>
  <c r="Z107" i="5"/>
  <c r="AA107" i="5"/>
  <c r="AC107" i="5"/>
  <c r="AO107" i="5"/>
  <c r="AP107" i="5"/>
  <c r="AQ107" i="5"/>
  <c r="AS107" i="5"/>
  <c r="BE107" i="5"/>
  <c r="BF107" i="5"/>
  <c r="BH107" i="5"/>
  <c r="BR107" i="5"/>
  <c r="BS107" i="5"/>
  <c r="BT107" i="5"/>
  <c r="BV107" i="5"/>
  <c r="CF107" i="5"/>
  <c r="CG107" i="5"/>
  <c r="CH107" i="5"/>
  <c r="CJ107" i="5"/>
  <c r="CT107" i="5"/>
  <c r="CU107" i="5"/>
  <c r="CV107" i="5"/>
  <c r="N108" i="5"/>
  <c r="Y108" i="5"/>
  <c r="Z108" i="5"/>
  <c r="AA108" i="5"/>
  <c r="AC108" i="5"/>
  <c r="AO108" i="5"/>
  <c r="AP108" i="5"/>
  <c r="AQ108" i="5"/>
  <c r="AS108" i="5"/>
  <c r="BE108" i="5"/>
  <c r="BF108" i="5"/>
  <c r="BH108" i="5"/>
  <c r="BR108" i="5"/>
  <c r="BS108" i="5"/>
  <c r="BT108" i="5"/>
  <c r="BV108" i="5"/>
  <c r="CF108" i="5"/>
  <c r="CG108" i="5"/>
  <c r="CH108" i="5"/>
  <c r="CJ108" i="5"/>
  <c r="CT108" i="5"/>
  <c r="CU108" i="5"/>
  <c r="CV108" i="5"/>
  <c r="N109" i="5"/>
  <c r="Y109" i="5"/>
  <c r="Z109" i="5"/>
  <c r="AA109" i="5"/>
  <c r="AC109" i="5"/>
  <c r="AO109" i="5"/>
  <c r="AP109" i="5"/>
  <c r="AQ109" i="5"/>
  <c r="AS109" i="5"/>
  <c r="BD109" i="5"/>
  <c r="BE109" i="5"/>
  <c r="BF109" i="5"/>
  <c r="BH109" i="5"/>
  <c r="BR109" i="5"/>
  <c r="BS109" i="5"/>
  <c r="BT109" i="5"/>
  <c r="BV109" i="5"/>
  <c r="CF109" i="5"/>
  <c r="CG109" i="5"/>
  <c r="CH109" i="5"/>
  <c r="CJ109" i="5"/>
  <c r="CT109" i="5"/>
  <c r="CU109" i="5"/>
  <c r="CV109" i="5"/>
  <c r="N110" i="5"/>
  <c r="Y110" i="5"/>
  <c r="Z110" i="5"/>
  <c r="AA110" i="5"/>
  <c r="AC110" i="5"/>
  <c r="AO110" i="5"/>
  <c r="AP110" i="5"/>
  <c r="AQ110" i="5"/>
  <c r="AS110" i="5"/>
  <c r="BE110" i="5"/>
  <c r="BF110" i="5"/>
  <c r="BH110" i="5"/>
  <c r="BR110" i="5"/>
  <c r="BS110" i="5"/>
  <c r="BT110" i="5"/>
  <c r="BV110" i="5"/>
  <c r="CF110" i="5"/>
  <c r="CG110" i="5"/>
  <c r="CH110" i="5"/>
  <c r="CJ110" i="5"/>
  <c r="CT110" i="5"/>
  <c r="CU110" i="5"/>
  <c r="CV110" i="5"/>
  <c r="N111" i="5"/>
  <c r="V111" i="5" s="1"/>
  <c r="Y111" i="5"/>
  <c r="Z111" i="5"/>
  <c r="AA111" i="5"/>
  <c r="AC111" i="5"/>
  <c r="AO111" i="5"/>
  <c r="AP111" i="5"/>
  <c r="AQ111" i="5"/>
  <c r="AS111" i="5"/>
  <c r="BD111" i="5"/>
  <c r="BF111" i="5"/>
  <c r="BH111" i="5"/>
  <c r="BR111" i="5"/>
  <c r="BS111" i="5"/>
  <c r="BT111" i="5"/>
  <c r="BV111" i="5"/>
  <c r="CF111" i="5"/>
  <c r="CG111" i="5"/>
  <c r="CH111" i="5"/>
  <c r="CJ111" i="5"/>
  <c r="CT111" i="5"/>
  <c r="CU111" i="5"/>
  <c r="CV111" i="5"/>
  <c r="N112" i="5"/>
  <c r="Y112" i="5"/>
  <c r="Z112" i="5"/>
  <c r="AA112" i="5"/>
  <c r="AC112" i="5"/>
  <c r="AO112" i="5"/>
  <c r="AP112" i="5"/>
  <c r="AQ112" i="5"/>
  <c r="AS112" i="5"/>
  <c r="BD112" i="5"/>
  <c r="BE112" i="5"/>
  <c r="BF112" i="5"/>
  <c r="BH112" i="5"/>
  <c r="BR112" i="5"/>
  <c r="BS112" i="5"/>
  <c r="BT112" i="5"/>
  <c r="BV112" i="5"/>
  <c r="CC112" i="5" s="1"/>
  <c r="CF112" i="5"/>
  <c r="CG112" i="5"/>
  <c r="CH112" i="5"/>
  <c r="CJ112" i="5"/>
  <c r="CT112" i="5"/>
  <c r="CU112" i="5"/>
  <c r="CV112" i="5"/>
  <c r="N113" i="5"/>
  <c r="Y113" i="5"/>
  <c r="Z113" i="5"/>
  <c r="AA113" i="5"/>
  <c r="AC113" i="5"/>
  <c r="AO113" i="5"/>
  <c r="AP113" i="5"/>
  <c r="AQ113" i="5"/>
  <c r="AS113" i="5"/>
  <c r="BD113" i="5"/>
  <c r="BF113" i="5"/>
  <c r="BH113" i="5"/>
  <c r="BR113" i="5"/>
  <c r="BS113" i="5"/>
  <c r="BT113" i="5"/>
  <c r="BV113" i="5"/>
  <c r="CF113" i="5"/>
  <c r="CG113" i="5"/>
  <c r="CH113" i="5"/>
  <c r="CJ113" i="5"/>
  <c r="CT113" i="5"/>
  <c r="CU113" i="5"/>
  <c r="CV113" i="5"/>
  <c r="N114" i="5"/>
  <c r="Y114" i="5"/>
  <c r="Z114" i="5"/>
  <c r="AA114" i="5"/>
  <c r="AC114" i="5"/>
  <c r="AO114" i="5"/>
  <c r="AP114" i="5"/>
  <c r="AQ114" i="5"/>
  <c r="AS114" i="5"/>
  <c r="BD114" i="5"/>
  <c r="BE114" i="5"/>
  <c r="BF114" i="5"/>
  <c r="BH114" i="5"/>
  <c r="BR114" i="5"/>
  <c r="BS114" i="5"/>
  <c r="BT114" i="5"/>
  <c r="BV114" i="5"/>
  <c r="CF114" i="5"/>
  <c r="CG114" i="5"/>
  <c r="CH114" i="5"/>
  <c r="CJ114" i="5"/>
  <c r="CT114" i="5"/>
  <c r="CU114" i="5"/>
  <c r="CV114" i="5"/>
  <c r="N115" i="5"/>
  <c r="Y115" i="5"/>
  <c r="Z115" i="5"/>
  <c r="AA115" i="5"/>
  <c r="AC115" i="5"/>
  <c r="AO115" i="5"/>
  <c r="AP115" i="5"/>
  <c r="AQ115" i="5"/>
  <c r="AS115" i="5"/>
  <c r="BD115" i="5"/>
  <c r="BF115" i="5"/>
  <c r="BH115" i="5"/>
  <c r="BR115" i="5"/>
  <c r="BS115" i="5"/>
  <c r="BT115" i="5"/>
  <c r="BV115" i="5"/>
  <c r="CC115" i="5" s="1"/>
  <c r="CF115" i="5"/>
  <c r="CG115" i="5"/>
  <c r="CH115" i="5"/>
  <c r="CJ115" i="5"/>
  <c r="CT115" i="5"/>
  <c r="CU115" i="5"/>
  <c r="CV115" i="5"/>
  <c r="N116" i="5"/>
  <c r="Y116" i="5"/>
  <c r="Z116" i="5"/>
  <c r="AA116" i="5"/>
  <c r="AC116" i="5"/>
  <c r="AO116" i="5"/>
  <c r="AP116" i="5"/>
  <c r="AQ116" i="5"/>
  <c r="AS116" i="5"/>
  <c r="BD116" i="5"/>
  <c r="BF116" i="5"/>
  <c r="BH116" i="5"/>
  <c r="BR116" i="5"/>
  <c r="BS116" i="5"/>
  <c r="BT116" i="5"/>
  <c r="BV116" i="5"/>
  <c r="CF116" i="5"/>
  <c r="CG116" i="5"/>
  <c r="CH116" i="5"/>
  <c r="CJ116" i="5"/>
  <c r="CT116" i="5"/>
  <c r="CU116" i="5"/>
  <c r="CV116" i="5"/>
  <c r="N117" i="5"/>
  <c r="Y117" i="5"/>
  <c r="Z117" i="5"/>
  <c r="AA117" i="5"/>
  <c r="AC117" i="5"/>
  <c r="AO117" i="5"/>
  <c r="AP117" i="5"/>
  <c r="AQ117" i="5"/>
  <c r="AS117" i="5"/>
  <c r="BD117" i="5"/>
  <c r="BF117" i="5"/>
  <c r="BH117" i="5"/>
  <c r="BR117" i="5"/>
  <c r="BS117" i="5"/>
  <c r="BT117" i="5"/>
  <c r="BV117" i="5"/>
  <c r="CF117" i="5"/>
  <c r="CG117" i="5"/>
  <c r="CH117" i="5"/>
  <c r="CJ117" i="5"/>
  <c r="CT117" i="5"/>
  <c r="CU117" i="5"/>
  <c r="CV117" i="5"/>
  <c r="CT118" i="5"/>
  <c r="CU118" i="5"/>
  <c r="CV118" i="5"/>
  <c r="CT119" i="5"/>
  <c r="CU119" i="5"/>
  <c r="CV119" i="5"/>
  <c r="CT120" i="5"/>
  <c r="CU120" i="5"/>
  <c r="CV120" i="5"/>
  <c r="CT121" i="5"/>
  <c r="CU121" i="5"/>
  <c r="CV121" i="5"/>
  <c r="CT122" i="5"/>
  <c r="CU122" i="5"/>
  <c r="CV122" i="5"/>
  <c r="CT123" i="5"/>
  <c r="CU123" i="5"/>
  <c r="CV123" i="5"/>
  <c r="CT124" i="5"/>
  <c r="CU124" i="5"/>
  <c r="CV124" i="5"/>
  <c r="CT125" i="5"/>
  <c r="CU125" i="5"/>
  <c r="CV125" i="5"/>
  <c r="CT126" i="5"/>
  <c r="CU126" i="5"/>
  <c r="CV126" i="5"/>
  <c r="CT127" i="5"/>
  <c r="CU127" i="5"/>
  <c r="CV127" i="5"/>
  <c r="CT128" i="5"/>
  <c r="CU128" i="5"/>
  <c r="CV128" i="5"/>
  <c r="CT129" i="5"/>
  <c r="CU129" i="5"/>
  <c r="CV129" i="5"/>
  <c r="CT130" i="5"/>
  <c r="CU130" i="5"/>
  <c r="CV130" i="5"/>
  <c r="CT131" i="5"/>
  <c r="CU131" i="5"/>
  <c r="CV131" i="5"/>
  <c r="CT132" i="5"/>
  <c r="CU132" i="5"/>
  <c r="CV132" i="5"/>
  <c r="CT133" i="5"/>
  <c r="CU133" i="5"/>
  <c r="CV133" i="5"/>
  <c r="CT134" i="5"/>
  <c r="CU134" i="5"/>
  <c r="CV134" i="5"/>
  <c r="CT135" i="5"/>
  <c r="CU135" i="5"/>
  <c r="CV135" i="5"/>
  <c r="CT136" i="5"/>
  <c r="CU136" i="5"/>
  <c r="CV136" i="5"/>
  <c r="BB116" i="5" l="1"/>
  <c r="AN116" i="5"/>
  <c r="AM116" i="5"/>
  <c r="AJ116" i="5"/>
  <c r="V116" i="5"/>
  <c r="T116" i="5"/>
  <c r="W116" i="5"/>
  <c r="X116" i="5"/>
  <c r="CS115" i="5"/>
  <c r="CO115" i="5"/>
  <c r="CR115" i="5"/>
  <c r="CS114" i="5"/>
  <c r="CR114" i="5"/>
  <c r="CO114" i="5"/>
  <c r="CM114" i="5" s="1"/>
  <c r="CC114" i="5"/>
  <c r="CE114" i="5"/>
  <c r="CD114" i="5"/>
  <c r="CA114" i="5"/>
  <c r="BQ114" i="5"/>
  <c r="BP114" i="5"/>
  <c r="BM114" i="5"/>
  <c r="BA114" i="5"/>
  <c r="BB114" i="5"/>
  <c r="CE112" i="5"/>
  <c r="CA112" i="5"/>
  <c r="CD112" i="5"/>
  <c r="BQ112" i="5"/>
  <c r="BP112" i="5"/>
  <c r="BM112" i="5"/>
  <c r="BA112" i="5"/>
  <c r="G121" i="5" s="1"/>
  <c r="BB112" i="5"/>
  <c r="T111" i="5"/>
  <c r="W111" i="5"/>
  <c r="X111" i="5"/>
  <c r="AN109" i="5"/>
  <c r="AM109" i="5"/>
  <c r="AJ109" i="5"/>
  <c r="AH109" i="5" s="1"/>
  <c r="V109" i="5"/>
  <c r="T109" i="5"/>
  <c r="X109" i="5"/>
  <c r="W109" i="5"/>
  <c r="CS108" i="5"/>
  <c r="CO108" i="5"/>
  <c r="CR108" i="5"/>
  <c r="CC108" i="5"/>
  <c r="CE108" i="5"/>
  <c r="CA108" i="5"/>
  <c r="CD108" i="5"/>
  <c r="CC106" i="5"/>
  <c r="CE106" i="5"/>
  <c r="CD106" i="5"/>
  <c r="CA106" i="5"/>
  <c r="BY106" i="5" s="1"/>
  <c r="BO106" i="5"/>
  <c r="BQ106" i="5"/>
  <c r="BP106" i="5"/>
  <c r="BM106" i="5"/>
  <c r="BB106" i="5"/>
  <c r="AN106" i="5"/>
  <c r="AM106" i="5"/>
  <c r="AJ106" i="5"/>
  <c r="T106" i="5"/>
  <c r="W106" i="5"/>
  <c r="X106" i="5"/>
  <c r="CS105" i="5"/>
  <c r="CR105" i="5"/>
  <c r="CO105" i="5"/>
  <c r="BO103" i="5"/>
  <c r="BQ103" i="5"/>
  <c r="BP103" i="5"/>
  <c r="BM103" i="5"/>
  <c r="BK103" i="5" s="1"/>
  <c r="BB103" i="5"/>
  <c r="AM103" i="5"/>
  <c r="V103" i="5"/>
  <c r="T103" i="5"/>
  <c r="W103" i="5"/>
  <c r="X103" i="5"/>
  <c r="CS102" i="5"/>
  <c r="CR102" i="5"/>
  <c r="CN102" i="5"/>
  <c r="BQ99" i="5"/>
  <c r="BP99" i="5"/>
  <c r="BL99" i="5"/>
  <c r="BK99" i="5" s="1"/>
  <c r="BB99" i="5"/>
  <c r="V99" i="5"/>
  <c r="X99" i="5"/>
  <c r="S99" i="5"/>
  <c r="W99" i="5"/>
  <c r="CS98" i="5"/>
  <c r="CR98" i="5"/>
  <c r="CN98" i="5"/>
  <c r="CC98" i="5"/>
  <c r="CE98" i="5"/>
  <c r="CD98" i="5"/>
  <c r="BZ98" i="5"/>
  <c r="BQ98" i="5"/>
  <c r="BP98" i="5"/>
  <c r="BL98" i="5"/>
  <c r="BB98" i="5"/>
  <c r="W98" i="5"/>
  <c r="S98" i="5"/>
  <c r="X98" i="5"/>
  <c r="CS97" i="5"/>
  <c r="CR97" i="5"/>
  <c r="CN97" i="5"/>
  <c r="CC97" i="5"/>
  <c r="CE97" i="5"/>
  <c r="CD97" i="5"/>
  <c r="BZ97" i="5"/>
  <c r="BQ97" i="5"/>
  <c r="BP97" i="5"/>
  <c r="BL97" i="5"/>
  <c r="BB97" i="5"/>
  <c r="W97" i="5"/>
  <c r="X97" i="5"/>
  <c r="S97" i="5"/>
  <c r="CS96" i="5"/>
  <c r="CR96" i="5"/>
  <c r="CN96" i="5"/>
  <c r="CC96" i="5"/>
  <c r="CE96" i="5"/>
  <c r="BZ96" i="5"/>
  <c r="CD96" i="5"/>
  <c r="BQ96" i="5"/>
  <c r="BP96" i="5"/>
  <c r="BL96" i="5"/>
  <c r="CC95" i="5"/>
  <c r="CE95" i="5"/>
  <c r="BZ95" i="5"/>
  <c r="BY95" i="5" s="1"/>
  <c r="CD95" i="5"/>
  <c r="BQ95" i="5"/>
  <c r="BP95" i="5"/>
  <c r="BL95" i="5"/>
  <c r="CE92" i="5"/>
  <c r="BZ92" i="5"/>
  <c r="BY92" i="5" s="1"/>
  <c r="CD92" i="5"/>
  <c r="BQ92" i="5"/>
  <c r="BL92" i="5"/>
  <c r="BP92" i="5"/>
  <c r="BB92" i="5"/>
  <c r="W92" i="5"/>
  <c r="X92" i="5"/>
  <c r="S92" i="5"/>
  <c r="R92" i="5" s="1"/>
  <c r="CS91" i="5"/>
  <c r="CR91" i="5"/>
  <c r="CN91" i="5"/>
  <c r="BY91" i="5"/>
  <c r="CE91" i="5"/>
  <c r="BZ91" i="5"/>
  <c r="CD91" i="5"/>
  <c r="BK91" i="5"/>
  <c r="BQ91" i="5"/>
  <c r="BP91" i="5"/>
  <c r="BL91" i="5"/>
  <c r="BB91" i="5"/>
  <c r="CS83" i="5"/>
  <c r="CM83" i="5"/>
  <c r="CR83" i="5"/>
  <c r="CE83" i="5"/>
  <c r="CD83" i="5"/>
  <c r="BY83" i="5"/>
  <c r="BO83" i="5"/>
  <c r="BQ83" i="5"/>
  <c r="BP83" i="5"/>
  <c r="BK83" i="5"/>
  <c r="BA83" i="5"/>
  <c r="G90" i="5" s="1"/>
  <c r="BB83" i="5"/>
  <c r="CQ82" i="5"/>
  <c r="CS82" i="5"/>
  <c r="CR82" i="5"/>
  <c r="CM82" i="5"/>
  <c r="CC82" i="5"/>
  <c r="CE82" i="5"/>
  <c r="CD82" i="5"/>
  <c r="BY82" i="5"/>
  <c r="BO82" i="5"/>
  <c r="BQ82" i="5"/>
  <c r="BP82" i="5"/>
  <c r="BK82" i="5"/>
  <c r="BA82" i="5"/>
  <c r="BB82" i="5"/>
  <c r="CS81" i="5"/>
  <c r="CR81" i="5"/>
  <c r="CM81" i="5"/>
  <c r="CE81" i="5"/>
  <c r="CD81" i="5"/>
  <c r="BY81" i="5"/>
  <c r="BQ81" i="5"/>
  <c r="BK81" i="5"/>
  <c r="BP81" i="5"/>
  <c r="BA81" i="5"/>
  <c r="BB81" i="5"/>
  <c r="V81" i="5"/>
  <c r="CQ80" i="5"/>
  <c r="CS80" i="5"/>
  <c r="CM80" i="5"/>
  <c r="CR80" i="5"/>
  <c r="CC80" i="5"/>
  <c r="CE80" i="5"/>
  <c r="BY80" i="5"/>
  <c r="CD80" i="5"/>
  <c r="BQ80" i="5"/>
  <c r="BK80" i="5"/>
  <c r="BP80" i="5"/>
  <c r="BB80" i="5"/>
  <c r="CS79" i="5"/>
  <c r="CM79" i="5"/>
  <c r="CR79" i="5"/>
  <c r="BQ75" i="5"/>
  <c r="BK75" i="5"/>
  <c r="BP75" i="5"/>
  <c r="BA75" i="5"/>
  <c r="BB75" i="5"/>
  <c r="V75" i="5"/>
  <c r="G79" i="5" s="1"/>
  <c r="CM74" i="5"/>
  <c r="CS74" i="5"/>
  <c r="CR74" i="5"/>
  <c r="CC74" i="5"/>
  <c r="CE74" i="5"/>
  <c r="CD74" i="5"/>
  <c r="BY74" i="5"/>
  <c r="BQ74" i="5"/>
  <c r="BK74" i="5"/>
  <c r="BP74" i="5"/>
  <c r="BA74" i="5"/>
  <c r="BB74" i="5"/>
  <c r="V74" i="5"/>
  <c r="CQ134" i="5"/>
  <c r="CS134" i="5"/>
  <c r="CR134" i="5"/>
  <c r="CP134" i="5"/>
  <c r="CM134" i="5" s="1"/>
  <c r="CS132" i="5"/>
  <c r="CR132" i="5"/>
  <c r="CP132" i="5"/>
  <c r="CE132" i="5"/>
  <c r="CB132" i="5"/>
  <c r="CD132" i="5"/>
  <c r="CS129" i="5"/>
  <c r="CP129" i="5"/>
  <c r="CR129" i="5"/>
  <c r="CC129" i="5"/>
  <c r="CE129" i="5"/>
  <c r="CD129" i="5"/>
  <c r="CB129" i="5"/>
  <c r="CE127" i="5"/>
  <c r="CB127" i="5"/>
  <c r="BY127" i="5" s="1"/>
  <c r="CD127" i="5"/>
  <c r="BQ127" i="5"/>
  <c r="BP127" i="5"/>
  <c r="BN127" i="5"/>
  <c r="CS126" i="5"/>
  <c r="CR126" i="5"/>
  <c r="CP126" i="5"/>
  <c r="CE126" i="5"/>
  <c r="CD126" i="5"/>
  <c r="CB126" i="5"/>
  <c r="BQ126" i="5"/>
  <c r="BP126" i="5"/>
  <c r="BN126" i="5"/>
  <c r="BQ125" i="5"/>
  <c r="BN125" i="5"/>
  <c r="BK125" i="5" s="1"/>
  <c r="BP125" i="5"/>
  <c r="AL125" i="5"/>
  <c r="AN125" i="5"/>
  <c r="AM125" i="5"/>
  <c r="AK125" i="5"/>
  <c r="V125" i="5"/>
  <c r="X125" i="5"/>
  <c r="W125" i="5"/>
  <c r="U125" i="5"/>
  <c r="CS123" i="5"/>
  <c r="CR123" i="5"/>
  <c r="CP123" i="5"/>
  <c r="CE123" i="5"/>
  <c r="CB123" i="5"/>
  <c r="CD123" i="5"/>
  <c r="BO123" i="5"/>
  <c r="BQ123" i="5"/>
  <c r="BP123" i="5"/>
  <c r="BN123" i="5"/>
  <c r="U123" i="5"/>
  <c r="R123" i="5" s="1"/>
  <c r="W123" i="5"/>
  <c r="X123" i="5"/>
  <c r="BQ122" i="5"/>
  <c r="BP122" i="5"/>
  <c r="BN122" i="5"/>
  <c r="BK122" i="5" s="1"/>
  <c r="BA122" i="5"/>
  <c r="BB122" i="5"/>
  <c r="CE121" i="5"/>
  <c r="CD121" i="5"/>
  <c r="CB121" i="5"/>
  <c r="BY121" i="5" s="1"/>
  <c r="CS120" i="5"/>
  <c r="CP120" i="5"/>
  <c r="CR120" i="5"/>
  <c r="CC120" i="5"/>
  <c r="CE120" i="5"/>
  <c r="CB120" i="5"/>
  <c r="CD120" i="5"/>
  <c r="AN120" i="5"/>
  <c r="AM120" i="5"/>
  <c r="AK120" i="5"/>
  <c r="AH120" i="5" s="1"/>
  <c r="V120" i="5"/>
  <c r="W120" i="5"/>
  <c r="X120" i="5"/>
  <c r="U120" i="5"/>
  <c r="AN119" i="5"/>
  <c r="AM119" i="5"/>
  <c r="AK119" i="5"/>
  <c r="AH119" i="5" s="1"/>
  <c r="CE115" i="5"/>
  <c r="CA115" i="5"/>
  <c r="CD115" i="5"/>
  <c r="BQ115" i="5"/>
  <c r="BP115" i="5"/>
  <c r="BM115" i="5"/>
  <c r="AN114" i="5"/>
  <c r="AM114" i="5"/>
  <c r="AJ114" i="5"/>
  <c r="AH114" i="5" s="1"/>
  <c r="V114" i="5"/>
  <c r="T114" i="5"/>
  <c r="W114" i="5"/>
  <c r="X114" i="5"/>
  <c r="AN112" i="5"/>
  <c r="AJ112" i="5"/>
  <c r="AH112" i="5" s="1"/>
  <c r="AM112" i="5"/>
  <c r="CS110" i="5"/>
  <c r="CR110" i="5"/>
  <c r="CO110" i="5"/>
  <c r="CM110" i="5" s="1"/>
  <c r="CE110" i="5"/>
  <c r="CD110" i="5"/>
  <c r="CA110" i="5"/>
  <c r="BQ110" i="5"/>
  <c r="BP110" i="5"/>
  <c r="BM110" i="5"/>
  <c r="BB110" i="5"/>
  <c r="AN110" i="5"/>
  <c r="AM110" i="5"/>
  <c r="AJ110" i="5"/>
  <c r="V110" i="5"/>
  <c r="T110" i="5"/>
  <c r="W110" i="5"/>
  <c r="X110" i="5"/>
  <c r="BQ108" i="5"/>
  <c r="BM108" i="5"/>
  <c r="BK108" i="5" s="1"/>
  <c r="BP108" i="5"/>
  <c r="BB108" i="5"/>
  <c r="AN108" i="5"/>
  <c r="AJ108" i="5"/>
  <c r="AM108" i="5"/>
  <c r="V108" i="5"/>
  <c r="T108" i="5"/>
  <c r="W108" i="5"/>
  <c r="X108" i="5"/>
  <c r="CM108" i="5"/>
  <c r="CS107" i="5"/>
  <c r="CO107" i="5"/>
  <c r="CR107" i="5"/>
  <c r="CC105" i="5"/>
  <c r="CE105" i="5"/>
  <c r="CD105" i="5"/>
  <c r="CA105" i="5"/>
  <c r="BY105" i="5" s="1"/>
  <c r="BO105" i="5"/>
  <c r="BQ105" i="5"/>
  <c r="BM105" i="5"/>
  <c r="BP105" i="5"/>
  <c r="BB105" i="5"/>
  <c r="AM105" i="5"/>
  <c r="BB96" i="5"/>
  <c r="BB95" i="5"/>
  <c r="V95" i="5"/>
  <c r="S95" i="5"/>
  <c r="W95" i="5"/>
  <c r="X95" i="5"/>
  <c r="CS94" i="5"/>
  <c r="CR94" i="5"/>
  <c r="CN94" i="5"/>
  <c r="CE94" i="5"/>
  <c r="CD94" i="5"/>
  <c r="BZ94" i="5"/>
  <c r="V91" i="5"/>
  <c r="X91" i="5"/>
  <c r="S91" i="5"/>
  <c r="W91" i="5"/>
  <c r="CE79" i="5"/>
  <c r="CD79" i="5"/>
  <c r="BY79" i="5"/>
  <c r="BQ79" i="5"/>
  <c r="BK79" i="5"/>
  <c r="BP79" i="5"/>
  <c r="BB79" i="5"/>
  <c r="CQ78" i="5"/>
  <c r="CS78" i="5"/>
  <c r="CR78" i="5"/>
  <c r="CM78" i="5"/>
  <c r="CE78" i="5"/>
  <c r="CD78" i="5"/>
  <c r="BY78" i="5"/>
  <c r="BQ78" i="5"/>
  <c r="BP78" i="5"/>
  <c r="BK78" i="5"/>
  <c r="BB78" i="5"/>
  <c r="CS77" i="5"/>
  <c r="CM77" i="5"/>
  <c r="CR77" i="5"/>
  <c r="CE77" i="5"/>
  <c r="BY77" i="5"/>
  <c r="CD77" i="5"/>
  <c r="AL135" i="5"/>
  <c r="AN135" i="5"/>
  <c r="AK135" i="5"/>
  <c r="AH135" i="5" s="1"/>
  <c r="AM135" i="5"/>
  <c r="CE134" i="5"/>
  <c r="CD134" i="5"/>
  <c r="CB134" i="5"/>
  <c r="BY134" i="5" s="1"/>
  <c r="CS133" i="5"/>
  <c r="CP133" i="5"/>
  <c r="CR133" i="5"/>
  <c r="BO132" i="5"/>
  <c r="BQ132" i="5"/>
  <c r="BN132" i="5"/>
  <c r="BK132" i="5" s="1"/>
  <c r="BP132" i="5"/>
  <c r="BB132" i="5"/>
  <c r="AN131" i="5"/>
  <c r="AK131" i="5"/>
  <c r="AM131" i="5"/>
  <c r="X131" i="5"/>
  <c r="U131" i="5"/>
  <c r="W131" i="5"/>
  <c r="BQ129" i="5"/>
  <c r="BN129" i="5"/>
  <c r="BK129" i="5" s="1"/>
  <c r="BP129" i="5"/>
  <c r="AN128" i="5"/>
  <c r="AK128" i="5"/>
  <c r="AH128" i="5" s="1"/>
  <c r="AM128" i="5"/>
  <c r="V128" i="5"/>
  <c r="W128" i="5"/>
  <c r="X128" i="5"/>
  <c r="U128" i="5"/>
  <c r="AL126" i="5"/>
  <c r="AN126" i="5"/>
  <c r="AK126" i="5"/>
  <c r="AM126" i="5"/>
  <c r="CS124" i="5"/>
  <c r="CR124" i="5"/>
  <c r="CP124" i="5"/>
  <c r="CM124" i="5" s="1"/>
  <c r="CC124" i="5"/>
  <c r="CE124" i="5"/>
  <c r="CB124" i="5"/>
  <c r="CD124" i="5"/>
  <c r="BQ124" i="5"/>
  <c r="BN124" i="5"/>
  <c r="BP124" i="5"/>
  <c r="AL122" i="5"/>
  <c r="AN122" i="5"/>
  <c r="AK122" i="5"/>
  <c r="AH122" i="5" s="1"/>
  <c r="AM122" i="5"/>
  <c r="W122" i="5"/>
  <c r="U122" i="5"/>
  <c r="X122" i="5"/>
  <c r="CS119" i="5"/>
  <c r="CR119" i="5"/>
  <c r="CP119" i="5"/>
  <c r="W119" i="5"/>
  <c r="U119" i="5"/>
  <c r="R119" i="5" s="1"/>
  <c r="X119" i="5"/>
  <c r="CQ117" i="5"/>
  <c r="CS117" i="5"/>
  <c r="CO117" i="5"/>
  <c r="CR117" i="5"/>
  <c r="CC117" i="5"/>
  <c r="CE117" i="5"/>
  <c r="CA117" i="5"/>
  <c r="CD117" i="5"/>
  <c r="BQ117" i="5"/>
  <c r="BM117" i="5"/>
  <c r="BP117" i="5"/>
  <c r="BA115" i="5"/>
  <c r="BB115" i="5"/>
  <c r="CS113" i="5"/>
  <c r="CR113" i="5"/>
  <c r="CO113" i="5"/>
  <c r="CM113" i="5" s="1"/>
  <c r="CE113" i="5"/>
  <c r="CD113" i="5"/>
  <c r="CA113" i="5"/>
  <c r="BQ113" i="5"/>
  <c r="BM113" i="5"/>
  <c r="BP113" i="5"/>
  <c r="BB113" i="5"/>
  <c r="T112" i="5"/>
  <c r="R112" i="5" s="1"/>
  <c r="W112" i="5"/>
  <c r="X112" i="5"/>
  <c r="CS111" i="5"/>
  <c r="CO111" i="5"/>
  <c r="CR111" i="5"/>
  <c r="CS109" i="5"/>
  <c r="CR109" i="5"/>
  <c r="CO109" i="5"/>
  <c r="CM109" i="5" s="1"/>
  <c r="CC107" i="5"/>
  <c r="CE107" i="5"/>
  <c r="CA107" i="5"/>
  <c r="BY107" i="5" s="1"/>
  <c r="CD107" i="5"/>
  <c r="T105" i="5"/>
  <c r="R105" i="5" s="1"/>
  <c r="W105" i="5"/>
  <c r="X105" i="5"/>
  <c r="CS104" i="5"/>
  <c r="CO104" i="5"/>
  <c r="CR104" i="5"/>
  <c r="CC104" i="5"/>
  <c r="CE104" i="5"/>
  <c r="CA104" i="5"/>
  <c r="CD104" i="5"/>
  <c r="BO104" i="5"/>
  <c r="BQ104" i="5"/>
  <c r="BP104" i="5"/>
  <c r="BM104" i="5"/>
  <c r="BB104" i="5"/>
  <c r="AM104" i="5"/>
  <c r="CE102" i="5"/>
  <c r="CD102" i="5"/>
  <c r="BZ102" i="5"/>
  <c r="BY102" i="5" s="1"/>
  <c r="BO102" i="5"/>
  <c r="BQ102" i="5"/>
  <c r="BP102" i="5"/>
  <c r="BL102" i="5"/>
  <c r="BK102" i="5" s="1"/>
  <c r="BB102" i="5"/>
  <c r="V102" i="5"/>
  <c r="W102" i="5"/>
  <c r="S102" i="5"/>
  <c r="X102" i="5"/>
  <c r="CS101" i="5"/>
  <c r="CR101" i="5"/>
  <c r="CN101" i="5"/>
  <c r="CM101" i="5" s="1"/>
  <c r="CE101" i="5"/>
  <c r="BZ101" i="5"/>
  <c r="BY101" i="5" s="1"/>
  <c r="CD101" i="5"/>
  <c r="BO101" i="5"/>
  <c r="BQ101" i="5"/>
  <c r="BP101" i="5"/>
  <c r="BL101" i="5"/>
  <c r="BB101" i="5"/>
  <c r="X101" i="5"/>
  <c r="W101" i="5"/>
  <c r="S101" i="5"/>
  <c r="R101" i="5" s="1"/>
  <c r="CS100" i="5"/>
  <c r="CR100" i="5"/>
  <c r="CN100" i="5"/>
  <c r="CC100" i="5"/>
  <c r="CE100" i="5"/>
  <c r="BZ100" i="5"/>
  <c r="CD100" i="5"/>
  <c r="BQ100" i="5"/>
  <c r="BL100" i="5"/>
  <c r="BK100" i="5" s="1"/>
  <c r="BP100" i="5"/>
  <c r="BB100" i="5"/>
  <c r="CS90" i="5"/>
  <c r="CR90" i="5"/>
  <c r="CN90" i="5"/>
  <c r="CM90" i="5" s="1"/>
  <c r="CE90" i="5"/>
  <c r="CD90" i="5"/>
  <c r="BZ90" i="5"/>
  <c r="BY90" i="5" s="1"/>
  <c r="BQ90" i="5"/>
  <c r="BP90" i="5"/>
  <c r="BL90" i="5"/>
  <c r="BK90" i="5" s="1"/>
  <c r="BB90" i="5"/>
  <c r="W90" i="5"/>
  <c r="S90" i="5"/>
  <c r="R90" i="5" s="1"/>
  <c r="X90" i="5"/>
  <c r="CS89" i="5"/>
  <c r="CR89" i="5"/>
  <c r="CN89" i="5"/>
  <c r="CM89" i="5" s="1"/>
  <c r="CE89" i="5"/>
  <c r="CD89" i="5"/>
  <c r="BZ89" i="5"/>
  <c r="BY89" i="5" s="1"/>
  <c r="BQ89" i="5"/>
  <c r="BL89" i="5"/>
  <c r="BP89" i="5"/>
  <c r="BB89" i="5"/>
  <c r="S89" i="5"/>
  <c r="R89" i="5" s="1"/>
  <c r="W89" i="5"/>
  <c r="X89" i="5"/>
  <c r="CS88" i="5"/>
  <c r="CN88" i="5"/>
  <c r="CM88" i="5" s="1"/>
  <c r="CR88" i="5"/>
  <c r="CE88" i="5"/>
  <c r="BZ88" i="5"/>
  <c r="BY88" i="5" s="1"/>
  <c r="CD88" i="5"/>
  <c r="BQ88" i="5"/>
  <c r="BP88" i="5"/>
  <c r="BL88" i="5"/>
  <c r="BK88" i="5" s="1"/>
  <c r="BA88" i="5"/>
  <c r="G102" i="5" s="1"/>
  <c r="BB88" i="5"/>
  <c r="W88" i="5"/>
  <c r="X88" i="5"/>
  <c r="S88" i="5"/>
  <c r="R88" i="5" s="1"/>
  <c r="CS87" i="5"/>
  <c r="CM87" i="5"/>
  <c r="CR87" i="5"/>
  <c r="CC87" i="5"/>
  <c r="CE87" i="5"/>
  <c r="CD87" i="5"/>
  <c r="BY87" i="5"/>
  <c r="BO87" i="5"/>
  <c r="BQ87" i="5"/>
  <c r="BK87" i="5"/>
  <c r="BP87" i="5"/>
  <c r="BA87" i="5"/>
  <c r="G85" i="5" s="1"/>
  <c r="BB87" i="5"/>
  <c r="CS86" i="5"/>
  <c r="CR86" i="5"/>
  <c r="CM86" i="5"/>
  <c r="CC86" i="5"/>
  <c r="CE86" i="5"/>
  <c r="CD86" i="5"/>
  <c r="BY86" i="5"/>
  <c r="BQ86" i="5"/>
  <c r="BP86" i="5"/>
  <c r="BK86" i="5"/>
  <c r="BA86" i="5"/>
  <c r="G99" i="5" s="1"/>
  <c r="BB86" i="5"/>
  <c r="CS85" i="5"/>
  <c r="CM85" i="5"/>
  <c r="CR85" i="5"/>
  <c r="CE85" i="5"/>
  <c r="BY85" i="5"/>
  <c r="CD85" i="5"/>
  <c r="BO85" i="5"/>
  <c r="BQ85" i="5"/>
  <c r="BK85" i="5"/>
  <c r="BP85" i="5"/>
  <c r="BA85" i="5"/>
  <c r="BB85" i="5"/>
  <c r="BQ77" i="5"/>
  <c r="BK77" i="5"/>
  <c r="BP77" i="5"/>
  <c r="BB77" i="5"/>
  <c r="CQ76" i="5"/>
  <c r="CS76" i="5"/>
  <c r="CM76" i="5"/>
  <c r="CR76" i="5"/>
  <c r="CE76" i="5"/>
  <c r="CD76" i="5"/>
  <c r="BY76" i="5"/>
  <c r="BQ76" i="5"/>
  <c r="BK76" i="5"/>
  <c r="BP76" i="5"/>
  <c r="BB76" i="5"/>
  <c r="U135" i="5"/>
  <c r="R135" i="5" s="1"/>
  <c r="W135" i="5"/>
  <c r="X135" i="5"/>
  <c r="BQ134" i="5"/>
  <c r="BP134" i="5"/>
  <c r="BN134" i="5"/>
  <c r="BK134" i="5" s="1"/>
  <c r="AL134" i="5"/>
  <c r="AN134" i="5"/>
  <c r="AK134" i="5"/>
  <c r="AH134" i="5" s="1"/>
  <c r="AM134" i="5"/>
  <c r="CC133" i="5"/>
  <c r="CE133" i="5"/>
  <c r="CB133" i="5"/>
  <c r="BY133" i="5" s="1"/>
  <c r="CD133" i="5"/>
  <c r="AN132" i="5"/>
  <c r="AM132" i="5"/>
  <c r="AK132" i="5"/>
  <c r="AH132" i="5" s="1"/>
  <c r="W132" i="5"/>
  <c r="X132" i="5"/>
  <c r="U132" i="5"/>
  <c r="CS130" i="5"/>
  <c r="CR130" i="5"/>
  <c r="CP130" i="5"/>
  <c r="CC130" i="5"/>
  <c r="CE130" i="5"/>
  <c r="CD130" i="5"/>
  <c r="CB130" i="5"/>
  <c r="BY130" i="5" s="1"/>
  <c r="BQ130" i="5"/>
  <c r="BP130" i="5"/>
  <c r="BN130" i="5"/>
  <c r="AN129" i="5"/>
  <c r="AM129" i="5"/>
  <c r="AK129" i="5"/>
  <c r="AH129" i="5" s="1"/>
  <c r="W129" i="5"/>
  <c r="X129" i="5"/>
  <c r="U129" i="5"/>
  <c r="AN127" i="5"/>
  <c r="AK127" i="5"/>
  <c r="AM127" i="5"/>
  <c r="W126" i="5"/>
  <c r="U126" i="5"/>
  <c r="R126" i="5" s="1"/>
  <c r="X126" i="5"/>
  <c r="CM123" i="5"/>
  <c r="CS122" i="5"/>
  <c r="CR122" i="5"/>
  <c r="CP122" i="5"/>
  <c r="CM122" i="5" s="1"/>
  <c r="CQ121" i="5"/>
  <c r="CS121" i="5"/>
  <c r="CP121" i="5"/>
  <c r="CM121" i="5" s="1"/>
  <c r="CR121" i="5"/>
  <c r="CC121" i="5"/>
  <c r="BQ121" i="5"/>
  <c r="BN121" i="5"/>
  <c r="BK121" i="5" s="1"/>
  <c r="BP121" i="5"/>
  <c r="BB121" i="5"/>
  <c r="AL121" i="5"/>
  <c r="AN121" i="5"/>
  <c r="AM121" i="5"/>
  <c r="AK121" i="5"/>
  <c r="BQ120" i="5"/>
  <c r="BN120" i="5"/>
  <c r="BK120" i="5" s="1"/>
  <c r="BP120" i="5"/>
  <c r="CE119" i="5"/>
  <c r="CB119" i="5"/>
  <c r="BY119" i="5" s="1"/>
  <c r="CD119" i="5"/>
  <c r="BO119" i="5"/>
  <c r="BQ119" i="5"/>
  <c r="BP119" i="5"/>
  <c r="BN119" i="5"/>
  <c r="BK119" i="5" s="1"/>
  <c r="CS118" i="5"/>
  <c r="CR118" i="5"/>
  <c r="CP118" i="5"/>
  <c r="CE118" i="5"/>
  <c r="CD118" i="5"/>
  <c r="CB118" i="5"/>
  <c r="BQ118" i="5"/>
  <c r="BP118" i="5"/>
  <c r="BN118" i="5"/>
  <c r="BK118" i="5" s="1"/>
  <c r="BB118" i="5"/>
  <c r="AL118" i="5"/>
  <c r="AN118" i="5"/>
  <c r="AM118" i="5"/>
  <c r="AK118" i="5"/>
  <c r="W118" i="5"/>
  <c r="X118" i="5"/>
  <c r="U118" i="5"/>
  <c r="BB117" i="5"/>
  <c r="AL117" i="5"/>
  <c r="AN117" i="5"/>
  <c r="AM117" i="5"/>
  <c r="AJ117" i="5"/>
  <c r="T117" i="5"/>
  <c r="X117" i="5"/>
  <c r="W117" i="5"/>
  <c r="CS116" i="5"/>
  <c r="CO116" i="5"/>
  <c r="CR116" i="5"/>
  <c r="CC116" i="5"/>
  <c r="CE116" i="5"/>
  <c r="CA116" i="5"/>
  <c r="CD116" i="5"/>
  <c r="BQ116" i="5"/>
  <c r="BM116" i="5"/>
  <c r="BP116" i="5"/>
  <c r="AN115" i="5"/>
  <c r="AM115" i="5"/>
  <c r="AJ115" i="5"/>
  <c r="AH115" i="5" s="1"/>
  <c r="V115" i="5"/>
  <c r="T115" i="5"/>
  <c r="W115" i="5"/>
  <c r="X115" i="5"/>
  <c r="AN113" i="5"/>
  <c r="AM113" i="5"/>
  <c r="AJ113" i="5"/>
  <c r="AH113" i="5" s="1"/>
  <c r="V113" i="5"/>
  <c r="X113" i="5"/>
  <c r="T113" i="5"/>
  <c r="W113" i="5"/>
  <c r="CS112" i="5"/>
  <c r="CO112" i="5"/>
  <c r="CM112" i="5" s="1"/>
  <c r="CR112" i="5"/>
  <c r="CC111" i="5"/>
  <c r="CE111" i="5"/>
  <c r="CA111" i="5"/>
  <c r="BY111" i="5" s="1"/>
  <c r="CD111" i="5"/>
  <c r="BQ111" i="5"/>
  <c r="BP111" i="5"/>
  <c r="BM111" i="5"/>
  <c r="BA111" i="5"/>
  <c r="BB111" i="5"/>
  <c r="AN111" i="5"/>
  <c r="AM111" i="5"/>
  <c r="AJ111" i="5"/>
  <c r="AH111" i="5" s="1"/>
  <c r="CC109" i="5"/>
  <c r="CE109" i="5"/>
  <c r="CD109" i="5"/>
  <c r="CA109" i="5"/>
  <c r="BY109" i="5" s="1"/>
  <c r="BQ109" i="5"/>
  <c r="BP109" i="5"/>
  <c r="BM109" i="5"/>
  <c r="BB109" i="5"/>
  <c r="BO107" i="5"/>
  <c r="BQ107" i="5"/>
  <c r="BP107" i="5"/>
  <c r="BM107" i="5"/>
  <c r="BK107" i="5" s="1"/>
  <c r="BB107" i="5"/>
  <c r="AN107" i="5"/>
  <c r="AM107" i="5"/>
  <c r="AJ107" i="5"/>
  <c r="T107" i="5"/>
  <c r="X107" i="5"/>
  <c r="W107" i="5"/>
  <c r="CS106" i="5"/>
  <c r="CR106" i="5"/>
  <c r="CO106" i="5"/>
  <c r="T104" i="5"/>
  <c r="R104" i="5" s="1"/>
  <c r="W104" i="5"/>
  <c r="X104" i="5"/>
  <c r="CS103" i="5"/>
  <c r="CR103" i="5"/>
  <c r="CO103" i="5"/>
  <c r="CM103" i="5" s="1"/>
  <c r="CC103" i="5"/>
  <c r="CE103" i="5"/>
  <c r="CD103" i="5"/>
  <c r="CA103" i="5"/>
  <c r="BY103" i="5" s="1"/>
  <c r="W100" i="5"/>
  <c r="X100" i="5"/>
  <c r="S100" i="5"/>
  <c r="R100" i="5" s="1"/>
  <c r="CS99" i="5"/>
  <c r="CR99" i="5"/>
  <c r="CN99" i="5"/>
  <c r="CE99" i="5"/>
  <c r="BZ99" i="5"/>
  <c r="CD99" i="5"/>
  <c r="W96" i="5"/>
  <c r="X96" i="5"/>
  <c r="S96" i="5"/>
  <c r="R96" i="5" s="1"/>
  <c r="CS95" i="5"/>
  <c r="CR95" i="5"/>
  <c r="CN95" i="5"/>
  <c r="BQ94" i="5"/>
  <c r="BP94" i="5"/>
  <c r="BL94" i="5"/>
  <c r="BK94" i="5" s="1"/>
  <c r="BB94" i="5"/>
  <c r="W94" i="5"/>
  <c r="S94" i="5"/>
  <c r="R94" i="5" s="1"/>
  <c r="X94" i="5"/>
  <c r="CS93" i="5"/>
  <c r="CR93" i="5"/>
  <c r="CN93" i="5"/>
  <c r="CE93" i="5"/>
  <c r="BZ93" i="5"/>
  <c r="BY93" i="5" s="1"/>
  <c r="CD93" i="5"/>
  <c r="BO93" i="5"/>
  <c r="BQ93" i="5"/>
  <c r="BL93" i="5"/>
  <c r="BP93" i="5"/>
  <c r="BA93" i="5"/>
  <c r="BB93" i="5"/>
  <c r="X93" i="5"/>
  <c r="W93" i="5"/>
  <c r="S93" i="5"/>
  <c r="CS92" i="5"/>
  <c r="CR92" i="5"/>
  <c r="CN92" i="5"/>
  <c r="CM92" i="5" s="1"/>
  <c r="CS84" i="5"/>
  <c r="CM84" i="5"/>
  <c r="CR84" i="5"/>
  <c r="CE84" i="5"/>
  <c r="CD84" i="5"/>
  <c r="BY84" i="5"/>
  <c r="BO84" i="5"/>
  <c r="BQ84" i="5"/>
  <c r="BK84" i="5"/>
  <c r="BP84" i="5"/>
  <c r="BA84" i="5"/>
  <c r="G92" i="5" s="1"/>
  <c r="BB84" i="5"/>
  <c r="CM75" i="5"/>
  <c r="CS75" i="5"/>
  <c r="CR75" i="5"/>
  <c r="CE75" i="5"/>
  <c r="CD75" i="5"/>
  <c r="BY75" i="5"/>
  <c r="CS135" i="5"/>
  <c r="CR135" i="5"/>
  <c r="CP135" i="5"/>
  <c r="CM135" i="5" s="1"/>
  <c r="CE135" i="5"/>
  <c r="CB135" i="5"/>
  <c r="BY135" i="5" s="1"/>
  <c r="CD135" i="5"/>
  <c r="BQ135" i="5"/>
  <c r="BP135" i="5"/>
  <c r="BN135" i="5"/>
  <c r="W134" i="5"/>
  <c r="U134" i="5"/>
  <c r="R134" i="5" s="1"/>
  <c r="X134" i="5"/>
  <c r="BO133" i="5"/>
  <c r="BQ133" i="5"/>
  <c r="BN133" i="5"/>
  <c r="BK133" i="5" s="1"/>
  <c r="BP133" i="5"/>
  <c r="AN133" i="5"/>
  <c r="AM133" i="5"/>
  <c r="AK133" i="5"/>
  <c r="X133" i="5"/>
  <c r="W133" i="5"/>
  <c r="U133" i="5"/>
  <c r="CS131" i="5"/>
  <c r="CR131" i="5"/>
  <c r="CP131" i="5"/>
  <c r="CE131" i="5"/>
  <c r="CB131" i="5"/>
  <c r="BY131" i="5" s="1"/>
  <c r="CD131" i="5"/>
  <c r="BQ131" i="5"/>
  <c r="BP131" i="5"/>
  <c r="BN131" i="5"/>
  <c r="AL130" i="5"/>
  <c r="AN130" i="5"/>
  <c r="AK130" i="5"/>
  <c r="AH130" i="5" s="1"/>
  <c r="AM130" i="5"/>
  <c r="W130" i="5"/>
  <c r="U130" i="5"/>
  <c r="R130" i="5" s="1"/>
  <c r="X130" i="5"/>
  <c r="CS128" i="5"/>
  <c r="CP128" i="5"/>
  <c r="CM128" i="5" s="1"/>
  <c r="CR128" i="5"/>
  <c r="CE128" i="5"/>
  <c r="CB128" i="5"/>
  <c r="CD128" i="5"/>
  <c r="BO128" i="5"/>
  <c r="BQ128" i="5"/>
  <c r="BN128" i="5"/>
  <c r="BK128" i="5" s="1"/>
  <c r="BP128" i="5"/>
  <c r="CS127" i="5"/>
  <c r="CR127" i="5"/>
  <c r="CP127" i="5"/>
  <c r="CM127" i="5" s="1"/>
  <c r="U127" i="5"/>
  <c r="R127" i="5" s="1"/>
  <c r="W127" i="5"/>
  <c r="X127" i="5"/>
  <c r="CS125" i="5"/>
  <c r="CP125" i="5"/>
  <c r="CM125" i="5" s="1"/>
  <c r="CR125" i="5"/>
  <c r="CE125" i="5"/>
  <c r="CB125" i="5"/>
  <c r="CD125" i="5"/>
  <c r="AN124" i="5"/>
  <c r="AM124" i="5"/>
  <c r="AK124" i="5"/>
  <c r="AH124" i="5" s="1"/>
  <c r="V124" i="5"/>
  <c r="W124" i="5"/>
  <c r="X124" i="5"/>
  <c r="U124" i="5"/>
  <c r="R124" i="5" s="1"/>
  <c r="AN123" i="5"/>
  <c r="AK123" i="5"/>
  <c r="AH123" i="5" s="1"/>
  <c r="AM123" i="5"/>
  <c r="CC122" i="5"/>
  <c r="CE122" i="5"/>
  <c r="CD122" i="5"/>
  <c r="CB122" i="5"/>
  <c r="BY122" i="5" s="1"/>
  <c r="V121" i="5"/>
  <c r="X121" i="5"/>
  <c r="W121" i="5"/>
  <c r="U121" i="5"/>
  <c r="R121" i="5" s="1"/>
  <c r="BA120" i="5"/>
  <c r="BB120" i="5"/>
  <c r="BB119" i="5"/>
  <c r="V73" i="5"/>
  <c r="BK105" i="5"/>
  <c r="R103" i="5"/>
  <c r="BA90" i="5"/>
  <c r="G91" i="5" s="1"/>
  <c r="CQ116" i="5"/>
  <c r="AH116" i="5"/>
  <c r="CC113" i="5"/>
  <c r="CQ111" i="5"/>
  <c r="BK110" i="5"/>
  <c r="R106" i="5"/>
  <c r="BA102" i="5"/>
  <c r="CC101" i="5"/>
  <c r="V101" i="5"/>
  <c r="BA99" i="5"/>
  <c r="BO98" i="5"/>
  <c r="V94" i="5"/>
  <c r="CQ85" i="5"/>
  <c r="CC84" i="5"/>
  <c r="AH108" i="5"/>
  <c r="CQ87" i="5"/>
  <c r="CM117" i="5"/>
  <c r="BA117" i="5"/>
  <c r="G126" i="5" s="1"/>
  <c r="CM116" i="5"/>
  <c r="AL115" i="5"/>
  <c r="CM111" i="5"/>
  <c r="BA107" i="5"/>
  <c r="BK104" i="5"/>
  <c r="CC99" i="5"/>
  <c r="BK98" i="5"/>
  <c r="BY97" i="5"/>
  <c r="R95" i="5"/>
  <c r="R91" i="5"/>
  <c r="BA89" i="5"/>
  <c r="CC85" i="5"/>
  <c r="BY99" i="5"/>
  <c r="R97" i="5"/>
  <c r="CC94" i="5"/>
  <c r="BY94" i="5"/>
  <c r="R93" i="5"/>
  <c r="V93" i="5"/>
  <c r="BA91" i="5"/>
  <c r="BO86" i="5"/>
  <c r="CC89" i="5"/>
  <c r="CC83" i="5"/>
  <c r="CQ79" i="5"/>
  <c r="AZ125" i="5"/>
  <c r="CQ127" i="5"/>
  <c r="CQ126" i="5"/>
  <c r="R125" i="5"/>
  <c r="BO124" i="5"/>
  <c r="CQ122" i="5"/>
  <c r="CM119" i="5"/>
  <c r="CC118" i="5"/>
  <c r="BA118" i="5"/>
  <c r="BO135" i="5"/>
  <c r="AH126" i="5"/>
  <c r="BY125" i="5"/>
  <c r="BK124" i="5"/>
  <c r="CQ118" i="5"/>
  <c r="BK92" i="5"/>
  <c r="CC91" i="5"/>
  <c r="BA77" i="5"/>
  <c r="G77" i="5" s="1"/>
  <c r="AH131" i="5"/>
  <c r="AL129" i="5"/>
  <c r="AH127" i="5"/>
  <c r="CQ123" i="5"/>
  <c r="R122" i="5"/>
  <c r="CM120" i="5"/>
  <c r="V80" i="5"/>
  <c r="V76" i="5"/>
  <c r="BO74" i="5"/>
  <c r="BO125" i="5"/>
  <c r="BK126" i="5"/>
  <c r="V107" i="5"/>
  <c r="V106" i="5"/>
  <c r="BY104" i="5"/>
  <c r="BA92" i="5"/>
  <c r="BO80" i="5"/>
  <c r="CC78" i="5"/>
  <c r="BA78" i="5"/>
  <c r="BO76" i="5"/>
  <c r="G75" i="5"/>
  <c r="CQ74" i="5"/>
  <c r="CM115" i="5"/>
  <c r="R111" i="5"/>
  <c r="CC110" i="5"/>
  <c r="R107" i="5"/>
  <c r="BK106" i="5"/>
  <c r="V98" i="5"/>
  <c r="BO97" i="5"/>
  <c r="CQ86" i="5"/>
  <c r="CQ81" i="5"/>
  <c r="CC81" i="5"/>
  <c r="BO81" i="5"/>
  <c r="BA79" i="5"/>
  <c r="V78" i="5"/>
  <c r="G93" i="5" s="1"/>
  <c r="CC77" i="5"/>
  <c r="V77" i="5"/>
  <c r="G84" i="5" s="1"/>
  <c r="V79" i="5"/>
  <c r="AH117" i="5"/>
  <c r="AL116" i="5"/>
  <c r="CQ113" i="5"/>
  <c r="CQ112" i="5"/>
  <c r="BY110" i="5"/>
  <c r="R110" i="5"/>
  <c r="BA109" i="5"/>
  <c r="BA108" i="5"/>
  <c r="R108" i="5"/>
  <c r="BA105" i="5"/>
  <c r="BA104" i="5"/>
  <c r="BK101" i="5"/>
  <c r="BA100" i="5"/>
  <c r="BA98" i="5"/>
  <c r="R98" i="5"/>
  <c r="BK97" i="5"/>
  <c r="CC90" i="5"/>
  <c r="CC88" i="5"/>
  <c r="BA80" i="5"/>
  <c r="G78" i="5" s="1"/>
  <c r="BO79" i="5"/>
  <c r="BO78" i="5"/>
  <c r="CQ77" i="5"/>
  <c r="CC76" i="5"/>
  <c r="BA76" i="5"/>
  <c r="CC75" i="5"/>
  <c r="CC126" i="5"/>
  <c r="CQ125" i="5"/>
  <c r="CM126" i="5"/>
  <c r="CC134" i="5"/>
  <c r="CC128" i="5"/>
  <c r="BY129" i="5"/>
  <c r="R131" i="5"/>
  <c r="V130" i="5"/>
  <c r="BO127" i="5"/>
  <c r="CM132" i="5"/>
  <c r="CQ131" i="5"/>
  <c r="CQ129" i="5"/>
  <c r="CM130" i="5"/>
  <c r="BO129" i="5"/>
  <c r="BK130" i="5"/>
  <c r="V129" i="5"/>
  <c r="CC125" i="5"/>
  <c r="BY126" i="5"/>
  <c r="V133" i="5"/>
  <c r="BO131" i="5"/>
  <c r="CQ130" i="5"/>
  <c r="CM131" i="5"/>
  <c r="V126" i="5"/>
  <c r="AL133" i="5"/>
  <c r="CC132" i="5"/>
  <c r="V132" i="5"/>
  <c r="BY123" i="5"/>
  <c r="V122" i="5"/>
  <c r="V118" i="5"/>
  <c r="R133" i="5"/>
  <c r="R129" i="5"/>
  <c r="CQ119" i="5"/>
  <c r="AL119" i="5"/>
  <c r="CM118" i="5"/>
  <c r="BA116" i="5"/>
  <c r="CQ114" i="5"/>
  <c r="AL112" i="5"/>
  <c r="BA110" i="5"/>
  <c r="R109" i="5"/>
  <c r="R102" i="5"/>
  <c r="BY100" i="5"/>
  <c r="R99" i="5"/>
  <c r="BY98" i="5"/>
  <c r="V97" i="5"/>
  <c r="BY96" i="5"/>
  <c r="BK96" i="5"/>
  <c r="BO95" i="5"/>
  <c r="V88" i="5"/>
  <c r="CQ115" i="5"/>
  <c r="AL114" i="5"/>
  <c r="BA113" i="5"/>
  <c r="AL113" i="5"/>
  <c r="BY108" i="5"/>
  <c r="BA106" i="5"/>
  <c r="V105" i="5"/>
  <c r="BA103" i="5"/>
  <c r="BA101" i="5"/>
  <c r="BO99" i="5"/>
  <c r="BA97" i="5"/>
  <c r="G105" i="5" s="1"/>
  <c r="BK95" i="5"/>
  <c r="BA94" i="5"/>
  <c r="G97" i="5" s="1"/>
  <c r="V92" i="5"/>
  <c r="V89" i="5"/>
  <c r="BY118" i="5"/>
  <c r="AH118" i="5"/>
  <c r="R118" i="5"/>
  <c r="BO100" i="5"/>
  <c r="BO96" i="5"/>
  <c r="V90" i="5"/>
  <c r="R132" i="5"/>
  <c r="V131" i="5"/>
  <c r="R120" i="5"/>
  <c r="V119" i="5"/>
  <c r="BK127" i="5"/>
  <c r="BO126" i="5"/>
  <c r="BA121" i="5"/>
  <c r="AZ124" i="5"/>
  <c r="CC135" i="5"/>
  <c r="V135" i="5"/>
  <c r="CM133" i="5"/>
  <c r="CQ132" i="5"/>
  <c r="AH121" i="5"/>
  <c r="AL120" i="5"/>
  <c r="BO118" i="5"/>
  <c r="BY128" i="5"/>
  <c r="CC127" i="5"/>
  <c r="CQ124" i="5"/>
  <c r="BY124" i="5"/>
  <c r="CC123" i="5"/>
  <c r="BK135" i="5"/>
  <c r="BO134" i="5"/>
  <c r="AH133" i="5"/>
  <c r="AL132" i="5"/>
  <c r="BY132" i="5"/>
  <c r="CC131" i="5"/>
  <c r="BK131" i="5"/>
  <c r="BO130" i="5"/>
  <c r="CM129" i="5"/>
  <c r="CQ128" i="5"/>
  <c r="AL128" i="5"/>
  <c r="R128" i="5"/>
  <c r="V127" i="5"/>
  <c r="AH125" i="5"/>
  <c r="AL124" i="5"/>
  <c r="V123" i="5"/>
  <c r="BK123" i="5"/>
  <c r="BO122" i="5"/>
  <c r="CQ120" i="5"/>
  <c r="BY120" i="5"/>
  <c r="CC119" i="5"/>
  <c r="CM96" i="5"/>
  <c r="CQ96" i="5"/>
  <c r="BK117" i="5"/>
  <c r="BO116" i="5"/>
  <c r="BK113" i="5"/>
  <c r="BO112" i="5"/>
  <c r="BO108" i="5"/>
  <c r="BK109" i="5"/>
  <c r="CM95" i="5"/>
  <c r="CQ95" i="5"/>
  <c r="BO117" i="5"/>
  <c r="BK114" i="5"/>
  <c r="BO113" i="5"/>
  <c r="BK116" i="5"/>
  <c r="BO115" i="5"/>
  <c r="BK112" i="5"/>
  <c r="BO111" i="5"/>
  <c r="AL109" i="5"/>
  <c r="AH110" i="5"/>
  <c r="CM106" i="5"/>
  <c r="CQ105" i="5"/>
  <c r="CM99" i="5"/>
  <c r="CQ99" i="5"/>
  <c r="R113" i="5"/>
  <c r="V112" i="5"/>
  <c r="BK115" i="5"/>
  <c r="BO114" i="5"/>
  <c r="AH107" i="5"/>
  <c r="AL106" i="5"/>
  <c r="CM105" i="5"/>
  <c r="CQ104" i="5"/>
  <c r="AI102" i="5"/>
  <c r="CQ101" i="5"/>
  <c r="BO89" i="5"/>
  <c r="BK89" i="5"/>
  <c r="V117" i="5"/>
  <c r="BY117" i="5"/>
  <c r="BY116" i="5"/>
  <c r="BY115" i="5"/>
  <c r="BY114" i="5"/>
  <c r="BY113" i="5"/>
  <c r="BY112" i="5"/>
  <c r="BO110" i="5"/>
  <c r="BK111" i="5"/>
  <c r="AH106" i="5"/>
  <c r="AL105" i="5"/>
  <c r="CM100" i="5"/>
  <c r="CQ100" i="5"/>
  <c r="R117" i="5"/>
  <c r="R116" i="5"/>
  <c r="R115" i="5"/>
  <c r="R114" i="5"/>
  <c r="AL111" i="5"/>
  <c r="CQ109" i="5"/>
  <c r="CQ110" i="5"/>
  <c r="CQ108" i="5"/>
  <c r="AL107" i="5"/>
  <c r="CM107" i="5"/>
  <c r="CQ106" i="5"/>
  <c r="AL103" i="5"/>
  <c r="CM102" i="5"/>
  <c r="CQ102" i="5"/>
  <c r="CM97" i="5"/>
  <c r="CQ97" i="5"/>
  <c r="AL110" i="5"/>
  <c r="BO109" i="5"/>
  <c r="AL108" i="5"/>
  <c r="CQ107" i="5"/>
  <c r="AL104" i="5"/>
  <c r="CM104" i="5"/>
  <c r="CQ103" i="5"/>
  <c r="CM98" i="5"/>
  <c r="CQ98" i="5"/>
  <c r="CM94" i="5"/>
  <c r="CQ94" i="5"/>
  <c r="CQ91" i="5"/>
  <c r="CM91" i="5"/>
  <c r="CQ93" i="5"/>
  <c r="CC93" i="5"/>
  <c r="BK93" i="5"/>
  <c r="BO92" i="5"/>
  <c r="CQ90" i="5"/>
  <c r="BO88" i="5"/>
  <c r="CM93" i="5"/>
  <c r="BO91" i="5"/>
  <c r="CQ89" i="5"/>
  <c r="CQ92" i="5"/>
  <c r="BO90" i="5"/>
  <c r="CQ88" i="5"/>
  <c r="AZ129" i="5" l="1"/>
  <c r="AZ133" i="5"/>
  <c r="AZ127" i="5"/>
  <c r="AX98" i="5"/>
  <c r="AW86" i="5"/>
  <c r="I99" i="5" s="1"/>
  <c r="AW98" i="5"/>
  <c r="J98" i="5"/>
  <c r="AY104" i="5"/>
  <c r="G113" i="5"/>
  <c r="AY109" i="5"/>
  <c r="G118" i="5"/>
  <c r="AY103" i="5"/>
  <c r="G112" i="5"/>
  <c r="AX100" i="5"/>
  <c r="G109" i="5"/>
  <c r="AY105" i="5"/>
  <c r="G114" i="5"/>
  <c r="AX92" i="5"/>
  <c r="J84" i="5" s="1"/>
  <c r="AY113" i="5"/>
  <c r="G122" i="5"/>
  <c r="AZ121" i="5"/>
  <c r="G130" i="5"/>
  <c r="AX101" i="5"/>
  <c r="G111" i="5"/>
  <c r="AY106" i="5"/>
  <c r="G115" i="5"/>
  <c r="AY116" i="5"/>
  <c r="G125" i="5"/>
  <c r="AZ134" i="5"/>
  <c r="AY108" i="5"/>
  <c r="G117" i="5"/>
  <c r="AW79" i="5"/>
  <c r="I87" i="5" s="1"/>
  <c r="G87" i="5"/>
  <c r="AY117" i="5"/>
  <c r="AZ122" i="5"/>
  <c r="G131" i="5"/>
  <c r="AZ135" i="5"/>
  <c r="AW81" i="5"/>
  <c r="I88" i="5" s="1"/>
  <c r="BC81" i="5" s="1"/>
  <c r="G88" i="5"/>
  <c r="AX93" i="5"/>
  <c r="G104" i="5"/>
  <c r="AY115" i="5"/>
  <c r="G124" i="5"/>
  <c r="G100" i="5"/>
  <c r="G98" i="5"/>
  <c r="AZ118" i="5"/>
  <c r="G127" i="5"/>
  <c r="AY107" i="5"/>
  <c r="G116" i="5"/>
  <c r="AY111" i="5"/>
  <c r="G120" i="5"/>
  <c r="AZ130" i="5"/>
  <c r="AW85" i="5"/>
  <c r="I94" i="5" s="1"/>
  <c r="G94" i="5"/>
  <c r="AZ123" i="5"/>
  <c r="AW123" i="5" s="1"/>
  <c r="AZ131" i="5"/>
  <c r="AW75" i="5"/>
  <c r="I80" i="5" s="1"/>
  <c r="BC75" i="5" s="1"/>
  <c r="G80" i="5"/>
  <c r="AY114" i="5"/>
  <c r="G123" i="5"/>
  <c r="AY110" i="5"/>
  <c r="G119" i="5"/>
  <c r="AX102" i="5"/>
  <c r="G110" i="5"/>
  <c r="AW76" i="5"/>
  <c r="I82" i="5" s="1"/>
  <c r="BC76" i="5" s="1"/>
  <c r="G82" i="5"/>
  <c r="AW78" i="5"/>
  <c r="I86" i="5" s="1"/>
  <c r="BC78" i="5" s="1"/>
  <c r="G86" i="5"/>
  <c r="AX91" i="5"/>
  <c r="G103" i="5"/>
  <c r="AX89" i="5"/>
  <c r="J100" i="5" s="1"/>
  <c r="AX99" i="5"/>
  <c r="G108" i="5"/>
  <c r="AZ120" i="5"/>
  <c r="L129" i="5" s="1"/>
  <c r="H67" i="7" s="1"/>
  <c r="G129" i="5"/>
  <c r="AW133" i="5"/>
  <c r="AW127" i="5"/>
  <c r="AW125" i="5"/>
  <c r="AW121" i="5"/>
  <c r="L130" i="5"/>
  <c r="H68" i="7" s="1"/>
  <c r="AW134" i="5"/>
  <c r="AW122" i="5"/>
  <c r="L131" i="5"/>
  <c r="H69" i="7" s="1"/>
  <c r="AW130" i="5"/>
  <c r="AW118" i="5"/>
  <c r="L127" i="5"/>
  <c r="H65" i="7" s="1"/>
  <c r="AW124" i="5"/>
  <c r="AW131" i="5"/>
  <c r="AW129" i="5"/>
  <c r="AW120" i="5"/>
  <c r="AW135" i="5"/>
  <c r="H100" i="7"/>
  <c r="AW89" i="5"/>
  <c r="AW92" i="5"/>
  <c r="AW77" i="5"/>
  <c r="I77" i="5" s="1"/>
  <c r="AZ126" i="5"/>
  <c r="AX95" i="5"/>
  <c r="AZ128" i="5"/>
  <c r="AW80" i="5"/>
  <c r="I78" i="5" s="1"/>
  <c r="AX97" i="5"/>
  <c r="J105" i="5" s="1"/>
  <c r="F38" i="7" s="1"/>
  <c r="AY112" i="5"/>
  <c r="AX88" i="5"/>
  <c r="AW73" i="5"/>
  <c r="I74" i="5" s="1"/>
  <c r="AZ119" i="5"/>
  <c r="AW84" i="5"/>
  <c r="AW87" i="5"/>
  <c r="AX90" i="5"/>
  <c r="J91" i="5" s="1"/>
  <c r="F24" i="7" s="1"/>
  <c r="AZ132" i="5"/>
  <c r="L93" i="5" s="1"/>
  <c r="AW74" i="5"/>
  <c r="AX94" i="5"/>
  <c r="J97" i="5" s="1"/>
  <c r="F30" i="7" s="1"/>
  <c r="AX96" i="5"/>
  <c r="AW82" i="5"/>
  <c r="I79" i="5" s="1"/>
  <c r="AW83" i="5"/>
  <c r="I90" i="5" s="1"/>
  <c r="BC83" i="5" s="1"/>
  <c r="AJ103" i="5"/>
  <c r="AJ105" i="5"/>
  <c r="AJ104" i="5"/>
  <c r="AH102" i="5"/>
  <c r="AI93" i="5"/>
  <c r="AI96" i="5"/>
  <c r="AI101" i="5"/>
  <c r="AI97" i="5"/>
  <c r="J131" i="5" s="1"/>
  <c r="F69" i="7" s="1"/>
  <c r="AI98" i="5"/>
  <c r="AI99" i="5"/>
  <c r="H90" i="7"/>
  <c r="AI94" i="5"/>
  <c r="J112" i="5" s="1"/>
  <c r="H97" i="7"/>
  <c r="H99" i="7"/>
  <c r="AI100" i="5"/>
  <c r="AI95" i="5"/>
  <c r="I75" i="5"/>
  <c r="E136" i="7"/>
  <c r="E132" i="7"/>
  <c r="E128" i="7"/>
  <c r="E124" i="7"/>
  <c r="E120" i="7"/>
  <c r="E116" i="7"/>
  <c r="E112" i="7"/>
  <c r="E108" i="7"/>
  <c r="E104" i="7"/>
  <c r="E90" i="7"/>
  <c r="E82" i="7"/>
  <c r="E78" i="7"/>
  <c r="E74" i="7"/>
  <c r="E70" i="7"/>
  <c r="G81" i="5"/>
  <c r="G76" i="5"/>
  <c r="E105" i="7"/>
  <c r="E100" i="7"/>
  <c r="G137" i="5"/>
  <c r="G136" i="5"/>
  <c r="E135" i="7"/>
  <c r="E131" i="7"/>
  <c r="E127" i="7"/>
  <c r="E123" i="7"/>
  <c r="E119" i="7"/>
  <c r="E115" i="7"/>
  <c r="E111" i="7"/>
  <c r="E107" i="7"/>
  <c r="E103" i="7"/>
  <c r="E99" i="7"/>
  <c r="E89" i="7"/>
  <c r="E85" i="7"/>
  <c r="E81" i="7"/>
  <c r="E77" i="7"/>
  <c r="E73" i="7"/>
  <c r="E83" i="7"/>
  <c r="G95" i="5"/>
  <c r="E86" i="7"/>
  <c r="E109" i="7"/>
  <c r="E71" i="7"/>
  <c r="E134" i="7"/>
  <c r="E130" i="7"/>
  <c r="E126" i="7"/>
  <c r="E122" i="7"/>
  <c r="E118" i="7"/>
  <c r="E114" i="7"/>
  <c r="E110" i="7"/>
  <c r="E106" i="7"/>
  <c r="E102" i="7"/>
  <c r="E98" i="7"/>
  <c r="E88" i="7"/>
  <c r="E84" i="7"/>
  <c r="E80" i="7"/>
  <c r="E76" i="7"/>
  <c r="E72" i="7"/>
  <c r="G83" i="5"/>
  <c r="G73" i="5"/>
  <c r="E97" i="7"/>
  <c r="E75" i="7"/>
  <c r="E87" i="7"/>
  <c r="E133" i="7"/>
  <c r="E129" i="7"/>
  <c r="E125" i="7"/>
  <c r="E121" i="7"/>
  <c r="E117" i="7"/>
  <c r="E113" i="7"/>
  <c r="E101" i="7"/>
  <c r="E79" i="7"/>
  <c r="L31" i="5"/>
  <c r="K31" i="5"/>
  <c r="J31" i="5"/>
  <c r="D25" i="5"/>
  <c r="D26" i="5"/>
  <c r="K42" i="5"/>
  <c r="J42" i="5"/>
  <c r="D27" i="5"/>
  <c r="D28" i="5"/>
  <c r="D29" i="5"/>
  <c r="D30" i="5"/>
  <c r="D31" i="5"/>
  <c r="D32" i="5"/>
  <c r="L32" i="5"/>
  <c r="K32" i="5"/>
  <c r="J32" i="5"/>
  <c r="D33" i="5"/>
  <c r="L34" i="5"/>
  <c r="K34" i="5"/>
  <c r="J34" i="5"/>
  <c r="D34" i="5"/>
  <c r="D35" i="5"/>
  <c r="D36" i="5"/>
  <c r="D37" i="5"/>
  <c r="D38" i="5"/>
  <c r="L43" i="5"/>
  <c r="K43" i="5"/>
  <c r="J43" i="5"/>
  <c r="D39" i="5"/>
  <c r="D40" i="5"/>
  <c r="D41" i="5"/>
  <c r="L39" i="5"/>
  <c r="K39" i="5"/>
  <c r="J39" i="5"/>
  <c r="D42" i="5"/>
  <c r="D43" i="5"/>
  <c r="D44" i="5"/>
  <c r="D45" i="5"/>
  <c r="D46" i="5"/>
  <c r="D47" i="5"/>
  <c r="D48" i="5"/>
  <c r="D49" i="5"/>
  <c r="D50" i="5"/>
  <c r="D51" i="5"/>
  <c r="D52" i="5"/>
  <c r="D53" i="5"/>
  <c r="D54" i="5"/>
  <c r="D55" i="5"/>
  <c r="D56" i="5"/>
  <c r="D57" i="5"/>
  <c r="D58" i="5"/>
  <c r="D59" i="5"/>
  <c r="D60" i="5"/>
  <c r="D61" i="5"/>
  <c r="D62" i="5"/>
  <c r="D63" i="5"/>
  <c r="D64" i="5"/>
  <c r="D65" i="5"/>
  <c r="D66" i="5"/>
  <c r="D67" i="5"/>
  <c r="D68" i="5"/>
  <c r="D69" i="5"/>
  <c r="D70" i="5"/>
  <c r="L71" i="5"/>
  <c r="K71" i="5"/>
  <c r="J71" i="5"/>
  <c r="G71" i="5"/>
  <c r="D71" i="5"/>
  <c r="D7" i="5"/>
  <c r="D6" i="5"/>
  <c r="J9" i="5"/>
  <c r="K9" i="5"/>
  <c r="L9" i="5"/>
  <c r="E32" i="7" l="1"/>
  <c r="BC86" i="5"/>
  <c r="AW96" i="5"/>
  <c r="J107" i="5"/>
  <c r="AW91" i="5"/>
  <c r="J103" i="5"/>
  <c r="F36" i="7" s="1"/>
  <c r="AW110" i="5"/>
  <c r="K119" i="5"/>
  <c r="G57" i="7" s="1"/>
  <c r="E27" i="7"/>
  <c r="BC85" i="5"/>
  <c r="AW106" i="5"/>
  <c r="K115" i="5"/>
  <c r="G53" i="7" s="1"/>
  <c r="E24" i="7"/>
  <c r="I85" i="5"/>
  <c r="E18" i="7" s="1"/>
  <c r="AW88" i="5"/>
  <c r="J102" i="5"/>
  <c r="BC88" i="5" s="1"/>
  <c r="AW99" i="5"/>
  <c r="J108" i="5"/>
  <c r="F41" i="7" s="1"/>
  <c r="AW107" i="5"/>
  <c r="K116" i="5"/>
  <c r="G54" i="7" s="1"/>
  <c r="AW93" i="5"/>
  <c r="J104" i="5"/>
  <c r="F37" i="7" s="1"/>
  <c r="E20" i="7"/>
  <c r="BC79" i="5"/>
  <c r="AW105" i="5"/>
  <c r="K114" i="5"/>
  <c r="G52" i="7" s="1"/>
  <c r="AW103" i="5"/>
  <c r="K112" i="5"/>
  <c r="G45" i="7" s="1"/>
  <c r="AW104" i="5"/>
  <c r="K113" i="5"/>
  <c r="G51" i="7" s="1"/>
  <c r="E33" i="7"/>
  <c r="I92" i="5"/>
  <c r="E25" i="7" s="1"/>
  <c r="AW112" i="5"/>
  <c r="K121" i="5"/>
  <c r="G59" i="7" s="1"/>
  <c r="AW95" i="5"/>
  <c r="J106" i="5"/>
  <c r="F39" i="7" s="1"/>
  <c r="AW102" i="5"/>
  <c r="J110" i="5"/>
  <c r="F43" i="7" s="1"/>
  <c r="AW114" i="5"/>
  <c r="K123" i="5"/>
  <c r="G61" i="7" s="1"/>
  <c r="AW116" i="5"/>
  <c r="K125" i="5"/>
  <c r="G63" i="7" s="1"/>
  <c r="AW101" i="5"/>
  <c r="J111" i="5"/>
  <c r="F44" i="7" s="1"/>
  <c r="AW113" i="5"/>
  <c r="K122" i="5"/>
  <c r="G60" i="7" s="1"/>
  <c r="AW111" i="5"/>
  <c r="K120" i="5"/>
  <c r="G58" i="7" s="1"/>
  <c r="AW115" i="5"/>
  <c r="K124" i="5"/>
  <c r="G62" i="7" s="1"/>
  <c r="AW117" i="5"/>
  <c r="K126" i="5"/>
  <c r="G64" i="7" s="1"/>
  <c r="AW108" i="5"/>
  <c r="K117" i="5"/>
  <c r="G55" i="7" s="1"/>
  <c r="AW100" i="5"/>
  <c r="J109" i="5"/>
  <c r="F42" i="7" s="1"/>
  <c r="AW109" i="5"/>
  <c r="K118" i="5"/>
  <c r="G56" i="7" s="1"/>
  <c r="F12" i="7"/>
  <c r="H87" i="7"/>
  <c r="H36" i="7"/>
  <c r="H26" i="7"/>
  <c r="F17" i="7"/>
  <c r="F35" i="7"/>
  <c r="F25" i="7"/>
  <c r="F33" i="7"/>
  <c r="F21" i="7"/>
  <c r="F23" i="7"/>
  <c r="F45" i="7"/>
  <c r="AW128" i="5"/>
  <c r="AW119" i="5"/>
  <c r="L128" i="5"/>
  <c r="H66" i="7" s="1"/>
  <c r="AW126" i="5"/>
  <c r="H98" i="7"/>
  <c r="AW94" i="5"/>
  <c r="E13" i="7"/>
  <c r="AW132" i="5"/>
  <c r="AW97" i="5"/>
  <c r="H89" i="7"/>
  <c r="AW90" i="5"/>
  <c r="BC80" i="5"/>
  <c r="E15" i="7"/>
  <c r="BC77" i="5"/>
  <c r="AH105" i="5"/>
  <c r="AN104" i="5"/>
  <c r="AH104" i="5"/>
  <c r="AN103" i="5"/>
  <c r="AH103" i="5"/>
  <c r="AH101" i="5"/>
  <c r="AH100" i="5"/>
  <c r="H102" i="7"/>
  <c r="AH99" i="5"/>
  <c r="AH94" i="5"/>
  <c r="AH95" i="5"/>
  <c r="AH98" i="5"/>
  <c r="AH97" i="5"/>
  <c r="AH96" i="5"/>
  <c r="AH93" i="5"/>
  <c r="I76" i="5"/>
  <c r="E7" i="7" s="1"/>
  <c r="E35" i="7"/>
  <c r="I73" i="5"/>
  <c r="E6" i="7" s="1"/>
  <c r="I83" i="5"/>
  <c r="E16" i="7" s="1"/>
  <c r="G106" i="7"/>
  <c r="G110" i="7"/>
  <c r="G114" i="7"/>
  <c r="G118" i="7"/>
  <c r="G122" i="7"/>
  <c r="G126" i="7"/>
  <c r="G130" i="7"/>
  <c r="G134" i="7"/>
  <c r="E42" i="7"/>
  <c r="G104" i="7"/>
  <c r="G108" i="7"/>
  <c r="G112" i="7"/>
  <c r="G116" i="7"/>
  <c r="G120" i="7"/>
  <c r="G124" i="7"/>
  <c r="G132" i="7"/>
  <c r="G136" i="7"/>
  <c r="G105" i="7"/>
  <c r="G113" i="7"/>
  <c r="G117" i="7"/>
  <c r="G129" i="7"/>
  <c r="I95" i="5"/>
  <c r="E28" i="7" s="1"/>
  <c r="G103" i="7"/>
  <c r="G107" i="7"/>
  <c r="G111" i="7"/>
  <c r="G115" i="7"/>
  <c r="G119" i="7"/>
  <c r="G123" i="7"/>
  <c r="G127" i="7"/>
  <c r="G131" i="7"/>
  <c r="G135" i="7"/>
  <c r="I136" i="5"/>
  <c r="I81" i="5"/>
  <c r="G128" i="7"/>
  <c r="E22" i="7"/>
  <c r="E45" i="7"/>
  <c r="G109" i="7"/>
  <c r="G121" i="7"/>
  <c r="G125" i="7"/>
  <c r="G133" i="7"/>
  <c r="I137" i="5"/>
  <c r="B98" i="4"/>
  <c r="C98" i="4"/>
  <c r="D98" i="4"/>
  <c r="E98" i="4"/>
  <c r="F98" i="4"/>
  <c r="G98" i="4"/>
  <c r="H98" i="4"/>
  <c r="B99" i="4"/>
  <c r="C99" i="4"/>
  <c r="D99" i="4"/>
  <c r="E99" i="4"/>
  <c r="F99" i="4"/>
  <c r="G99" i="4"/>
  <c r="H99" i="4"/>
  <c r="B100" i="4"/>
  <c r="C100" i="4"/>
  <c r="D100" i="4"/>
  <c r="E100" i="4"/>
  <c r="F100" i="4"/>
  <c r="G100" i="4"/>
  <c r="H100" i="4"/>
  <c r="B101" i="4"/>
  <c r="C101" i="4"/>
  <c r="D101" i="4"/>
  <c r="E101" i="4"/>
  <c r="F101" i="4"/>
  <c r="G101" i="4"/>
  <c r="H101" i="4"/>
  <c r="B102" i="4"/>
  <c r="C102" i="4"/>
  <c r="D102" i="4"/>
  <c r="E102" i="4"/>
  <c r="F102" i="4"/>
  <c r="G102" i="4"/>
  <c r="H102" i="4"/>
  <c r="B103" i="4"/>
  <c r="C103" i="4"/>
  <c r="D103" i="4"/>
  <c r="E103" i="4"/>
  <c r="F103" i="4"/>
  <c r="G103" i="4"/>
  <c r="H103" i="4"/>
  <c r="B104" i="4"/>
  <c r="C104" i="4"/>
  <c r="D104" i="4"/>
  <c r="E104" i="4"/>
  <c r="F104" i="4"/>
  <c r="G104" i="4"/>
  <c r="H104" i="4"/>
  <c r="B105" i="4"/>
  <c r="C105" i="4"/>
  <c r="D105" i="4"/>
  <c r="E105" i="4"/>
  <c r="F105" i="4"/>
  <c r="G105" i="4"/>
  <c r="H105" i="4"/>
  <c r="B106" i="4"/>
  <c r="C106" i="4"/>
  <c r="D106" i="4"/>
  <c r="E106" i="4"/>
  <c r="F106" i="4"/>
  <c r="G106" i="4"/>
  <c r="H106" i="4"/>
  <c r="B107" i="4"/>
  <c r="C107" i="4"/>
  <c r="D107" i="4"/>
  <c r="E107" i="4"/>
  <c r="F107" i="4"/>
  <c r="G107" i="4"/>
  <c r="H107" i="4"/>
  <c r="B108" i="4"/>
  <c r="C108" i="4"/>
  <c r="D108" i="4"/>
  <c r="E108" i="4"/>
  <c r="F108" i="4"/>
  <c r="G108" i="4"/>
  <c r="H108" i="4"/>
  <c r="B109" i="4"/>
  <c r="C109" i="4"/>
  <c r="D109" i="4"/>
  <c r="E109" i="4"/>
  <c r="F109" i="4"/>
  <c r="G109" i="4"/>
  <c r="H109" i="4"/>
  <c r="B110" i="4"/>
  <c r="C110" i="4"/>
  <c r="D110" i="4"/>
  <c r="E110" i="4"/>
  <c r="F110" i="4"/>
  <c r="G110" i="4"/>
  <c r="H110" i="4"/>
  <c r="B111" i="4"/>
  <c r="C111" i="4"/>
  <c r="D111" i="4"/>
  <c r="E111" i="4"/>
  <c r="F111" i="4"/>
  <c r="G111" i="4"/>
  <c r="H111" i="4"/>
  <c r="B112" i="4"/>
  <c r="C112" i="4"/>
  <c r="D112" i="4"/>
  <c r="E112" i="4"/>
  <c r="F112" i="4"/>
  <c r="G112" i="4"/>
  <c r="H112" i="4"/>
  <c r="B113" i="4"/>
  <c r="C113" i="4"/>
  <c r="D113" i="4"/>
  <c r="E113" i="4"/>
  <c r="F113" i="4"/>
  <c r="G113" i="4"/>
  <c r="H113" i="4"/>
  <c r="B114" i="4"/>
  <c r="C114" i="4"/>
  <c r="D114" i="4"/>
  <c r="E114" i="4"/>
  <c r="F114" i="4"/>
  <c r="G114" i="4"/>
  <c r="H114" i="4"/>
  <c r="B115" i="4"/>
  <c r="C115" i="4"/>
  <c r="D115" i="4"/>
  <c r="E115" i="4"/>
  <c r="F115" i="4"/>
  <c r="G115" i="4"/>
  <c r="H115" i="4"/>
  <c r="B116" i="4"/>
  <c r="C116" i="4"/>
  <c r="D116" i="4"/>
  <c r="E116" i="4"/>
  <c r="F116" i="4"/>
  <c r="G116" i="4"/>
  <c r="H116" i="4"/>
  <c r="C97" i="4"/>
  <c r="D97" i="4"/>
  <c r="E97" i="4"/>
  <c r="F97" i="4"/>
  <c r="G97" i="4"/>
  <c r="H97" i="4"/>
  <c r="B97" i="4"/>
  <c r="B52" i="4"/>
  <c r="C52" i="4"/>
  <c r="D52" i="4"/>
  <c r="E52" i="4"/>
  <c r="H52" i="4"/>
  <c r="B53" i="4"/>
  <c r="C53" i="4"/>
  <c r="D53" i="4"/>
  <c r="E53" i="4"/>
  <c r="H53" i="4"/>
  <c r="B54" i="4"/>
  <c r="C54" i="4"/>
  <c r="D54" i="4"/>
  <c r="E54" i="4"/>
  <c r="H54" i="4"/>
  <c r="B55" i="4"/>
  <c r="C55" i="4"/>
  <c r="D55" i="4"/>
  <c r="E55" i="4"/>
  <c r="H55" i="4"/>
  <c r="B56" i="4"/>
  <c r="C56" i="4"/>
  <c r="D56" i="4"/>
  <c r="E56" i="4"/>
  <c r="H56" i="4"/>
  <c r="B57" i="4"/>
  <c r="C57" i="4"/>
  <c r="D57" i="4"/>
  <c r="H57" i="4"/>
  <c r="B58" i="4"/>
  <c r="C58" i="4"/>
  <c r="D58" i="4"/>
  <c r="F58" i="4"/>
  <c r="H58" i="4"/>
  <c r="B59" i="4"/>
  <c r="C59" i="4"/>
  <c r="D59" i="4"/>
  <c r="F59" i="4"/>
  <c r="H59" i="4"/>
  <c r="B60" i="4"/>
  <c r="C60" i="4"/>
  <c r="D60" i="4"/>
  <c r="F60" i="4"/>
  <c r="H60" i="4"/>
  <c r="B61" i="4"/>
  <c r="C61" i="4"/>
  <c r="D61" i="4"/>
  <c r="F61" i="4"/>
  <c r="H61" i="4"/>
  <c r="B62" i="4"/>
  <c r="C62" i="4"/>
  <c r="D62" i="4"/>
  <c r="E62" i="4"/>
  <c r="F62" i="4"/>
  <c r="H62" i="4"/>
  <c r="B63" i="4"/>
  <c r="C63" i="4"/>
  <c r="D63" i="4"/>
  <c r="H63" i="4"/>
  <c r="B64" i="4"/>
  <c r="C64" i="4"/>
  <c r="D64" i="4"/>
  <c r="F64" i="4"/>
  <c r="H64" i="4"/>
  <c r="B65" i="4"/>
  <c r="C65" i="4"/>
  <c r="D65" i="4"/>
  <c r="H65" i="4"/>
  <c r="B66" i="4"/>
  <c r="C66" i="4"/>
  <c r="D66" i="4"/>
  <c r="E66" i="4"/>
  <c r="F66" i="4"/>
  <c r="B67" i="4"/>
  <c r="C67" i="4"/>
  <c r="D67" i="4"/>
  <c r="H67" i="4"/>
  <c r="B68" i="4"/>
  <c r="C68" i="4"/>
  <c r="D68" i="4"/>
  <c r="E68" i="4"/>
  <c r="F68" i="4"/>
  <c r="H68" i="4"/>
  <c r="B69" i="4"/>
  <c r="C69" i="4"/>
  <c r="D69" i="4"/>
  <c r="E69" i="4"/>
  <c r="F69" i="4"/>
  <c r="H69" i="4"/>
  <c r="B70" i="4"/>
  <c r="C70" i="4"/>
  <c r="D70" i="4"/>
  <c r="E70" i="4"/>
  <c r="F70" i="4"/>
  <c r="H70" i="4"/>
  <c r="B71" i="4"/>
  <c r="C71" i="4"/>
  <c r="D71" i="4"/>
  <c r="E71" i="4"/>
  <c r="F71" i="4"/>
  <c r="H71" i="4"/>
  <c r="B72" i="4"/>
  <c r="C72" i="4"/>
  <c r="D72" i="4"/>
  <c r="E72" i="4"/>
  <c r="F72" i="4"/>
  <c r="H72" i="4"/>
  <c r="B73" i="4"/>
  <c r="C73" i="4"/>
  <c r="D73" i="4"/>
  <c r="E73" i="4"/>
  <c r="F73" i="4"/>
  <c r="B74" i="4"/>
  <c r="C74" i="4"/>
  <c r="D74" i="4"/>
  <c r="E74" i="4"/>
  <c r="F74" i="4"/>
  <c r="G74" i="4"/>
  <c r="B75" i="4"/>
  <c r="C75" i="4"/>
  <c r="D75" i="4"/>
  <c r="E75" i="4"/>
  <c r="F75" i="4"/>
  <c r="G75" i="4"/>
  <c r="B76" i="4"/>
  <c r="C76" i="4"/>
  <c r="D76" i="4"/>
  <c r="E76" i="4"/>
  <c r="F76" i="4"/>
  <c r="G76" i="4"/>
  <c r="B77" i="4"/>
  <c r="C77" i="4"/>
  <c r="D77" i="4"/>
  <c r="E77" i="4"/>
  <c r="F77" i="4"/>
  <c r="G77" i="4"/>
  <c r="H77" i="4"/>
  <c r="B78" i="4"/>
  <c r="C78" i="4"/>
  <c r="D78" i="4"/>
  <c r="E78" i="4"/>
  <c r="F78" i="4"/>
  <c r="G78" i="4"/>
  <c r="H78" i="4"/>
  <c r="B79" i="4"/>
  <c r="C79" i="4"/>
  <c r="D79" i="4"/>
  <c r="E79" i="4"/>
  <c r="F79" i="4"/>
  <c r="G79" i="4"/>
  <c r="H79" i="4"/>
  <c r="B80" i="4"/>
  <c r="C80" i="4"/>
  <c r="D80" i="4"/>
  <c r="E80" i="4"/>
  <c r="F80" i="4"/>
  <c r="G80" i="4"/>
  <c r="H80" i="4"/>
  <c r="B81" i="4"/>
  <c r="C81" i="4"/>
  <c r="D81" i="4"/>
  <c r="E81" i="4"/>
  <c r="F81" i="4"/>
  <c r="G81" i="4"/>
  <c r="H81" i="4"/>
  <c r="B82" i="4"/>
  <c r="C82" i="4"/>
  <c r="D82" i="4"/>
  <c r="E82" i="4"/>
  <c r="F82" i="4"/>
  <c r="G82" i="4"/>
  <c r="H82" i="4"/>
  <c r="B83" i="4"/>
  <c r="C83" i="4"/>
  <c r="D83" i="4"/>
  <c r="E83" i="4"/>
  <c r="F83" i="4"/>
  <c r="G83" i="4"/>
  <c r="H83" i="4"/>
  <c r="B84" i="4"/>
  <c r="C84" i="4"/>
  <c r="D84" i="4"/>
  <c r="E84" i="4"/>
  <c r="F84" i="4"/>
  <c r="G84" i="4"/>
  <c r="H84" i="4"/>
  <c r="B85" i="4"/>
  <c r="C85" i="4"/>
  <c r="D85" i="4"/>
  <c r="E85" i="4"/>
  <c r="F85" i="4"/>
  <c r="G85" i="4"/>
  <c r="H85" i="4"/>
  <c r="B86" i="4"/>
  <c r="C86" i="4"/>
  <c r="D86" i="4"/>
  <c r="E86" i="4"/>
  <c r="F86" i="4"/>
  <c r="G86" i="4"/>
  <c r="H86" i="4"/>
  <c r="B87" i="4"/>
  <c r="C87" i="4"/>
  <c r="D87" i="4"/>
  <c r="E87" i="4"/>
  <c r="F87" i="4"/>
  <c r="G87" i="4"/>
  <c r="H87" i="4"/>
  <c r="B88" i="4"/>
  <c r="C88" i="4"/>
  <c r="D88" i="4"/>
  <c r="E88" i="4"/>
  <c r="F88" i="4"/>
  <c r="G88" i="4"/>
  <c r="H88" i="4"/>
  <c r="B89" i="4"/>
  <c r="C89" i="4"/>
  <c r="D89" i="4"/>
  <c r="E89" i="4"/>
  <c r="F89" i="4"/>
  <c r="G89" i="4"/>
  <c r="H89" i="4"/>
  <c r="B90" i="4"/>
  <c r="C90" i="4"/>
  <c r="D90" i="4"/>
  <c r="E90" i="4"/>
  <c r="F90" i="4"/>
  <c r="G90" i="4"/>
  <c r="H90" i="4"/>
  <c r="C51" i="4"/>
  <c r="D51" i="4"/>
  <c r="E51" i="4"/>
  <c r="H51" i="4"/>
  <c r="B51" i="4"/>
  <c r="B7" i="4"/>
  <c r="C7" i="4"/>
  <c r="D7" i="4"/>
  <c r="F7" i="4"/>
  <c r="G7" i="4"/>
  <c r="H7" i="4"/>
  <c r="B8" i="4"/>
  <c r="C8" i="4"/>
  <c r="D8" i="4"/>
  <c r="F8" i="4"/>
  <c r="G8" i="4"/>
  <c r="H8" i="4"/>
  <c r="B9" i="4"/>
  <c r="C9" i="4"/>
  <c r="D9" i="4"/>
  <c r="F9" i="4"/>
  <c r="G9" i="4"/>
  <c r="H9" i="4"/>
  <c r="B10" i="4"/>
  <c r="C10" i="4"/>
  <c r="D10" i="4"/>
  <c r="F10" i="4"/>
  <c r="G10" i="4"/>
  <c r="H10" i="4"/>
  <c r="B11" i="4"/>
  <c r="C11" i="4"/>
  <c r="D11" i="4"/>
  <c r="F11" i="4"/>
  <c r="G11" i="4"/>
  <c r="H11" i="4"/>
  <c r="B12" i="4"/>
  <c r="C12" i="4"/>
  <c r="D12" i="4"/>
  <c r="G12" i="4"/>
  <c r="H12" i="4"/>
  <c r="B13" i="4"/>
  <c r="C13" i="4"/>
  <c r="D13" i="4"/>
  <c r="F13" i="4"/>
  <c r="G13" i="4"/>
  <c r="H13" i="4"/>
  <c r="B14" i="4"/>
  <c r="C14" i="4"/>
  <c r="D14" i="4"/>
  <c r="G14" i="4"/>
  <c r="H14" i="4"/>
  <c r="B15" i="4"/>
  <c r="C15" i="4"/>
  <c r="D15" i="4"/>
  <c r="F15" i="4"/>
  <c r="G15" i="4"/>
  <c r="H15" i="4"/>
  <c r="B16" i="4"/>
  <c r="C16" i="4"/>
  <c r="D16" i="4"/>
  <c r="F16" i="4"/>
  <c r="G16" i="4"/>
  <c r="H16" i="4"/>
  <c r="B17" i="4"/>
  <c r="C17" i="4"/>
  <c r="D17" i="4"/>
  <c r="F17" i="4"/>
  <c r="G17" i="4"/>
  <c r="H17" i="4"/>
  <c r="B18" i="4"/>
  <c r="C18" i="4"/>
  <c r="D18" i="4"/>
  <c r="G18" i="4"/>
  <c r="H18" i="4"/>
  <c r="B19" i="4"/>
  <c r="C19" i="4"/>
  <c r="D19" i="4"/>
  <c r="F19" i="4"/>
  <c r="G19" i="4"/>
  <c r="B20" i="4"/>
  <c r="C20" i="4"/>
  <c r="D20" i="4"/>
  <c r="G20" i="4"/>
  <c r="H20" i="4"/>
  <c r="B21" i="4"/>
  <c r="C21" i="4"/>
  <c r="D21" i="4"/>
  <c r="F21" i="4"/>
  <c r="G21" i="4"/>
  <c r="H21" i="4"/>
  <c r="B22" i="4"/>
  <c r="C22" i="4"/>
  <c r="D22" i="4"/>
  <c r="G22" i="4"/>
  <c r="H22" i="4"/>
  <c r="B23" i="4"/>
  <c r="C23" i="4"/>
  <c r="D23" i="4"/>
  <c r="G23" i="4"/>
  <c r="H23" i="4"/>
  <c r="B24" i="4"/>
  <c r="C24" i="4"/>
  <c r="D24" i="4"/>
  <c r="F24" i="4"/>
  <c r="G24" i="4"/>
  <c r="H24" i="4"/>
  <c r="B25" i="4"/>
  <c r="C25" i="4"/>
  <c r="D25" i="4"/>
  <c r="G25" i="4"/>
  <c r="H25" i="4"/>
  <c r="B26" i="4"/>
  <c r="C26" i="4"/>
  <c r="D26" i="4"/>
  <c r="G26" i="4"/>
  <c r="B27" i="4"/>
  <c r="C27" i="4"/>
  <c r="D27" i="4"/>
  <c r="F27" i="4"/>
  <c r="G27" i="4"/>
  <c r="B28" i="4"/>
  <c r="C28" i="4"/>
  <c r="D28" i="4"/>
  <c r="F28" i="4"/>
  <c r="G28" i="4"/>
  <c r="H28" i="4"/>
  <c r="B29" i="4"/>
  <c r="C29" i="4"/>
  <c r="D29" i="4"/>
  <c r="F29" i="4"/>
  <c r="G29" i="4"/>
  <c r="H29" i="4"/>
  <c r="B30" i="4"/>
  <c r="C30" i="4"/>
  <c r="D30" i="4"/>
  <c r="G30" i="4"/>
  <c r="H30" i="4"/>
  <c r="B31" i="4"/>
  <c r="C31" i="4"/>
  <c r="D31" i="4"/>
  <c r="G31" i="4"/>
  <c r="H31" i="4"/>
  <c r="B32" i="4"/>
  <c r="C32" i="4"/>
  <c r="D32" i="4"/>
  <c r="G32" i="4"/>
  <c r="H32" i="4"/>
  <c r="B33" i="4"/>
  <c r="C33" i="4"/>
  <c r="D33" i="4"/>
  <c r="G33" i="4"/>
  <c r="H33" i="4"/>
  <c r="B34" i="4"/>
  <c r="C34" i="4"/>
  <c r="D34" i="4"/>
  <c r="G34" i="4"/>
  <c r="H34" i="4"/>
  <c r="B35" i="4"/>
  <c r="C35" i="4"/>
  <c r="D35" i="4"/>
  <c r="G35" i="4"/>
  <c r="B36" i="4"/>
  <c r="C36" i="4"/>
  <c r="D36" i="4"/>
  <c r="G36" i="4"/>
  <c r="H36" i="4"/>
  <c r="B37" i="4"/>
  <c r="C37" i="4"/>
  <c r="D37" i="4"/>
  <c r="G37" i="4"/>
  <c r="H37" i="4"/>
  <c r="B38" i="4"/>
  <c r="C38" i="4"/>
  <c r="D38" i="4"/>
  <c r="E38" i="4"/>
  <c r="G38" i="4"/>
  <c r="B39" i="4"/>
  <c r="C39" i="4"/>
  <c r="D39" i="4"/>
  <c r="E39" i="4"/>
  <c r="G39" i="4"/>
  <c r="H39" i="4"/>
  <c r="B40" i="4"/>
  <c r="C40" i="4"/>
  <c r="D40" i="4"/>
  <c r="G40" i="4"/>
  <c r="H40" i="4"/>
  <c r="B41" i="4"/>
  <c r="C41" i="4"/>
  <c r="D41" i="4"/>
  <c r="E41" i="4"/>
  <c r="G41" i="4"/>
  <c r="H41" i="4"/>
  <c r="B42" i="4"/>
  <c r="C42" i="4"/>
  <c r="D42" i="4"/>
  <c r="E42" i="4"/>
  <c r="G42" i="4"/>
  <c r="H42" i="4"/>
  <c r="B43" i="4"/>
  <c r="C43" i="4"/>
  <c r="D43" i="4"/>
  <c r="E43" i="4"/>
  <c r="H43" i="4"/>
  <c r="B44" i="4"/>
  <c r="C44" i="4"/>
  <c r="D44" i="4"/>
  <c r="E44" i="4"/>
  <c r="H44" i="4"/>
  <c r="B45" i="4"/>
  <c r="C45" i="4"/>
  <c r="D45" i="4"/>
  <c r="E45" i="4"/>
  <c r="H45" i="4"/>
  <c r="C6" i="4"/>
  <c r="D6" i="4"/>
  <c r="B29" i="3"/>
  <c r="C29" i="3"/>
  <c r="D29" i="3"/>
  <c r="B30" i="3"/>
  <c r="C30" i="3"/>
  <c r="D30" i="3"/>
  <c r="C7" i="3"/>
  <c r="D7" i="3"/>
  <c r="B8" i="3"/>
  <c r="C8" i="3"/>
  <c r="D8" i="3"/>
  <c r="B9" i="3"/>
  <c r="C9" i="3"/>
  <c r="D9" i="3"/>
  <c r="B10" i="3"/>
  <c r="C10" i="3"/>
  <c r="D10" i="3"/>
  <c r="B11" i="3"/>
  <c r="C11" i="3"/>
  <c r="B12" i="3"/>
  <c r="C12" i="3"/>
  <c r="D12" i="3"/>
  <c r="B13" i="3"/>
  <c r="C13" i="3"/>
  <c r="D13" i="3"/>
  <c r="B14" i="3"/>
  <c r="C14" i="3"/>
  <c r="D14" i="3"/>
  <c r="B15" i="3"/>
  <c r="C15" i="3"/>
  <c r="D15" i="3"/>
  <c r="B16" i="3"/>
  <c r="C16" i="3"/>
  <c r="D16" i="3"/>
  <c r="B17" i="3"/>
  <c r="C17" i="3"/>
  <c r="D17" i="3"/>
  <c r="B18" i="3"/>
  <c r="C18" i="3"/>
  <c r="D18" i="3"/>
  <c r="B19" i="3"/>
  <c r="D19" i="3"/>
  <c r="B20" i="3"/>
  <c r="D20" i="3"/>
  <c r="B21" i="3"/>
  <c r="D21" i="3"/>
  <c r="C6" i="3"/>
  <c r="D6" i="3"/>
  <c r="Y6" i="5"/>
  <c r="BC87" i="5" l="1"/>
  <c r="BC84" i="5"/>
  <c r="G99" i="7"/>
  <c r="H101" i="7"/>
  <c r="F22" i="7"/>
  <c r="F40" i="7"/>
  <c r="F26" i="7"/>
  <c r="E19" i="7"/>
  <c r="E38" i="7"/>
  <c r="E11" i="7"/>
  <c r="F18" i="7"/>
  <c r="F31" i="7"/>
  <c r="H17" i="7"/>
  <c r="H35" i="7"/>
  <c r="G101" i="7"/>
  <c r="BC108" i="5"/>
  <c r="G78" i="7"/>
  <c r="BC117" i="5"/>
  <c r="G87" i="7"/>
  <c r="G70" i="7"/>
  <c r="BC109" i="5"/>
  <c r="G81" i="7"/>
  <c r="BC120" i="5"/>
  <c r="BC104" i="5"/>
  <c r="G90" i="7"/>
  <c r="G74" i="7"/>
  <c r="BC113" i="5"/>
  <c r="G102" i="7"/>
  <c r="G80" i="7"/>
  <c r="BC119" i="5"/>
  <c r="BC103" i="5"/>
  <c r="BC106" i="5"/>
  <c r="G100" i="7"/>
  <c r="BC107" i="5"/>
  <c r="G79" i="7"/>
  <c r="BC118" i="5"/>
  <c r="BC101" i="5"/>
  <c r="G77" i="7"/>
  <c r="BC116" i="5"/>
  <c r="G97" i="7"/>
  <c r="BC94" i="5"/>
  <c r="G86" i="7"/>
  <c r="BC105" i="5"/>
  <c r="G98" i="7"/>
  <c r="G76" i="7"/>
  <c r="BC115" i="5"/>
  <c r="BC99" i="5"/>
  <c r="G85" i="7"/>
  <c r="G71" i="7"/>
  <c r="BC110" i="5"/>
  <c r="G84" i="7"/>
  <c r="BC91" i="5"/>
  <c r="BC90" i="5"/>
  <c r="BC100" i="5"/>
  <c r="G75" i="7"/>
  <c r="BC114" i="5"/>
  <c r="BC93" i="5"/>
  <c r="G89" i="7"/>
  <c r="G73" i="7"/>
  <c r="BC112" i="5"/>
  <c r="BC96" i="5"/>
  <c r="G83" i="7"/>
  <c r="BC122" i="5"/>
  <c r="G82" i="7"/>
  <c r="BC121" i="5"/>
  <c r="G88" i="7"/>
  <c r="G72" i="7"/>
  <c r="BC111" i="5"/>
  <c r="BC95" i="5"/>
  <c r="E21" i="7"/>
  <c r="BC98" i="5"/>
  <c r="E12" i="7"/>
  <c r="BC92" i="5"/>
  <c r="E9" i="7"/>
  <c r="BC73" i="5"/>
  <c r="E23" i="7"/>
  <c r="BC89" i="5"/>
  <c r="E8" i="7"/>
  <c r="BC74" i="5"/>
  <c r="E26" i="7"/>
  <c r="BC102" i="5"/>
  <c r="E14" i="7"/>
  <c r="BC82" i="5"/>
  <c r="E17" i="7"/>
  <c r="BC132" i="5"/>
  <c r="F27" i="7"/>
  <c r="BC97" i="5"/>
  <c r="E10" i="7"/>
  <c r="AN105" i="5"/>
  <c r="F6" i="4"/>
  <c r="H6" i="4"/>
  <c r="G6" i="4"/>
  <c r="CT23" i="5"/>
  <c r="CU23" i="5"/>
  <c r="CV23" i="5"/>
  <c r="CT24" i="5"/>
  <c r="CU24" i="5"/>
  <c r="CV24" i="5"/>
  <c r="CT25" i="5"/>
  <c r="CU25" i="5"/>
  <c r="CV25" i="5"/>
  <c r="CT26" i="5"/>
  <c r="CU26" i="5"/>
  <c r="CV26" i="5"/>
  <c r="CT27" i="5"/>
  <c r="CU27" i="5"/>
  <c r="CV27" i="5"/>
  <c r="CT28" i="5"/>
  <c r="CU28" i="5"/>
  <c r="CV28" i="5"/>
  <c r="CT29" i="5"/>
  <c r="CU29" i="5"/>
  <c r="CV29" i="5"/>
  <c r="CT30" i="5"/>
  <c r="CU30" i="5"/>
  <c r="CV30" i="5"/>
  <c r="CT31" i="5"/>
  <c r="CU31" i="5"/>
  <c r="CV31" i="5"/>
  <c r="CT32" i="5"/>
  <c r="CU32" i="5"/>
  <c r="CV32" i="5"/>
  <c r="CT33" i="5"/>
  <c r="CU33" i="5"/>
  <c r="CV33" i="5"/>
  <c r="CT34" i="5"/>
  <c r="CU34" i="5"/>
  <c r="CV34" i="5"/>
  <c r="CT35" i="5"/>
  <c r="CU35" i="5"/>
  <c r="CV35" i="5"/>
  <c r="CT36" i="5"/>
  <c r="CU36" i="5"/>
  <c r="CV36" i="5"/>
  <c r="CT37" i="5"/>
  <c r="CU37" i="5"/>
  <c r="CV37" i="5"/>
  <c r="CT38" i="5"/>
  <c r="CU38" i="5"/>
  <c r="CV38" i="5"/>
  <c r="CT39" i="5"/>
  <c r="CU39" i="5"/>
  <c r="CV39" i="5"/>
  <c r="CT40" i="5"/>
  <c r="CU40" i="5"/>
  <c r="CV40" i="5"/>
  <c r="CT41" i="5"/>
  <c r="CU41" i="5"/>
  <c r="CV41" i="5"/>
  <c r="CT42" i="5"/>
  <c r="CU42" i="5"/>
  <c r="CV42" i="5"/>
  <c r="CT43" i="5"/>
  <c r="CU43" i="5"/>
  <c r="CV43" i="5"/>
  <c r="CT44" i="5"/>
  <c r="CU44" i="5"/>
  <c r="CV44" i="5"/>
  <c r="CT45" i="5"/>
  <c r="CU45" i="5"/>
  <c r="CV45" i="5"/>
  <c r="CT46" i="5"/>
  <c r="CU46" i="5"/>
  <c r="CV46" i="5"/>
  <c r="CT47" i="5"/>
  <c r="CU47" i="5"/>
  <c r="CV47" i="5"/>
  <c r="CT48" i="5"/>
  <c r="CU48" i="5"/>
  <c r="CV48" i="5"/>
  <c r="CT49" i="5"/>
  <c r="CU49" i="5"/>
  <c r="CV49" i="5"/>
  <c r="CT50" i="5"/>
  <c r="CU50" i="5"/>
  <c r="CV50" i="5"/>
  <c r="CT51" i="5"/>
  <c r="CU51" i="5"/>
  <c r="CV51" i="5"/>
  <c r="CT52" i="5"/>
  <c r="CU52" i="5"/>
  <c r="CV52" i="5"/>
  <c r="CT53" i="5"/>
  <c r="CU53" i="5"/>
  <c r="CV53" i="5"/>
  <c r="CT54" i="5"/>
  <c r="CU54" i="5"/>
  <c r="CV54" i="5"/>
  <c r="CT55" i="5"/>
  <c r="CU55" i="5"/>
  <c r="CV55" i="5"/>
  <c r="CT56" i="5"/>
  <c r="CU56" i="5"/>
  <c r="CV56" i="5"/>
  <c r="CT57" i="5"/>
  <c r="CU57" i="5"/>
  <c r="CV57" i="5"/>
  <c r="CT58" i="5"/>
  <c r="CU58" i="5"/>
  <c r="CV58" i="5"/>
  <c r="CT59" i="5"/>
  <c r="CU59" i="5"/>
  <c r="CV59" i="5"/>
  <c r="CT60" i="5"/>
  <c r="CU60" i="5"/>
  <c r="CV60" i="5"/>
  <c r="CT61" i="5"/>
  <c r="CU61" i="5"/>
  <c r="CV61" i="5"/>
  <c r="CT62" i="5"/>
  <c r="CU62" i="5"/>
  <c r="CV62" i="5"/>
  <c r="CT63" i="5"/>
  <c r="CU63" i="5"/>
  <c r="CV63" i="5"/>
  <c r="CT64" i="5"/>
  <c r="CU64" i="5"/>
  <c r="CV64" i="5"/>
  <c r="CT65" i="5"/>
  <c r="CU65" i="5"/>
  <c r="CV65" i="5"/>
  <c r="CT66" i="5"/>
  <c r="CU66" i="5"/>
  <c r="CV66" i="5"/>
  <c r="CT67" i="5"/>
  <c r="CU67" i="5"/>
  <c r="CV67" i="5"/>
  <c r="CT68" i="5"/>
  <c r="CU68" i="5"/>
  <c r="CV68" i="5"/>
  <c r="CT69" i="5"/>
  <c r="CU69" i="5"/>
  <c r="CV69" i="5"/>
  <c r="CT70" i="5"/>
  <c r="CU70" i="5"/>
  <c r="CV70" i="5"/>
  <c r="CT71" i="5"/>
  <c r="CU71" i="5"/>
  <c r="CV71" i="5"/>
  <c r="CV22" i="5"/>
  <c r="CU22" i="5"/>
  <c r="CT22" i="5"/>
  <c r="E14" i="3"/>
  <c r="E16" i="3"/>
  <c r="E19" i="3"/>
  <c r="E18" i="3"/>
  <c r="E29" i="3"/>
  <c r="E30" i="3"/>
  <c r="F10" i="3"/>
  <c r="G7" i="3"/>
  <c r="H7" i="3"/>
  <c r="H8" i="3"/>
  <c r="H9" i="3"/>
  <c r="G11" i="3"/>
  <c r="H11" i="3"/>
  <c r="F20" i="3"/>
  <c r="G20" i="3"/>
  <c r="H20" i="3"/>
  <c r="G14" i="3"/>
  <c r="H14" i="3"/>
  <c r="G12" i="3"/>
  <c r="H12" i="3"/>
  <c r="G16" i="3"/>
  <c r="H16" i="3"/>
  <c r="G15" i="3"/>
  <c r="H15" i="3"/>
  <c r="G17" i="3"/>
  <c r="H17" i="3"/>
  <c r="G19" i="3"/>
  <c r="H19" i="3"/>
  <c r="F21" i="3"/>
  <c r="G21" i="3"/>
  <c r="H21" i="3"/>
  <c r="F18" i="3"/>
  <c r="H18" i="3"/>
  <c r="H13" i="3"/>
  <c r="F29" i="3"/>
  <c r="G29" i="3"/>
  <c r="H29" i="3"/>
  <c r="F30" i="3"/>
  <c r="G30" i="3"/>
  <c r="H30" i="3"/>
  <c r="H10" i="3"/>
  <c r="G10" i="3"/>
  <c r="CF23" i="5"/>
  <c r="CG23" i="5"/>
  <c r="CH23" i="5"/>
  <c r="CF24" i="5"/>
  <c r="CG24" i="5"/>
  <c r="CH24" i="5"/>
  <c r="CF25" i="5"/>
  <c r="CG25" i="5"/>
  <c r="CH25" i="5"/>
  <c r="CF26" i="5"/>
  <c r="CG26" i="5"/>
  <c r="CH26" i="5"/>
  <c r="CF27" i="5"/>
  <c r="CG27" i="5"/>
  <c r="CH27" i="5"/>
  <c r="CF28" i="5"/>
  <c r="CG28" i="5"/>
  <c r="CH28" i="5"/>
  <c r="CF29" i="5"/>
  <c r="CG29" i="5"/>
  <c r="CH29" i="5"/>
  <c r="CF30" i="5"/>
  <c r="CG30" i="5"/>
  <c r="CH30" i="5"/>
  <c r="CF31" i="5"/>
  <c r="CG31" i="5"/>
  <c r="CH31" i="5"/>
  <c r="CF32" i="5"/>
  <c r="CG32" i="5"/>
  <c r="CH32" i="5"/>
  <c r="CF33" i="5"/>
  <c r="CG33" i="5"/>
  <c r="CH33" i="5"/>
  <c r="CF34" i="5"/>
  <c r="CG34" i="5"/>
  <c r="CH34" i="5"/>
  <c r="CF35" i="5"/>
  <c r="CG35" i="5"/>
  <c r="CH35" i="5"/>
  <c r="CF36" i="5"/>
  <c r="CG36" i="5"/>
  <c r="CH36" i="5"/>
  <c r="CF37" i="5"/>
  <c r="CG37" i="5"/>
  <c r="CH37" i="5"/>
  <c r="CF38" i="5"/>
  <c r="CG38" i="5"/>
  <c r="CH38" i="5"/>
  <c r="CF39" i="5"/>
  <c r="CG39" i="5"/>
  <c r="CH39" i="5"/>
  <c r="CF40" i="5"/>
  <c r="CG40" i="5"/>
  <c r="CH40" i="5"/>
  <c r="CF41" i="5"/>
  <c r="CG41" i="5"/>
  <c r="CH41" i="5"/>
  <c r="CF42" i="5"/>
  <c r="CG42" i="5"/>
  <c r="CH42" i="5"/>
  <c r="CF43" i="5"/>
  <c r="CG43" i="5"/>
  <c r="CH43" i="5"/>
  <c r="CF44" i="5"/>
  <c r="CG44" i="5"/>
  <c r="CH44" i="5"/>
  <c r="CF45" i="5"/>
  <c r="CG45" i="5"/>
  <c r="CH45" i="5"/>
  <c r="CF46" i="5"/>
  <c r="CG46" i="5"/>
  <c r="CH46" i="5"/>
  <c r="CF47" i="5"/>
  <c r="CG47" i="5"/>
  <c r="CH47" i="5"/>
  <c r="CF48" i="5"/>
  <c r="CG48" i="5"/>
  <c r="CH48" i="5"/>
  <c r="CF49" i="5"/>
  <c r="CG49" i="5"/>
  <c r="CH49" i="5"/>
  <c r="CF50" i="5"/>
  <c r="CG50" i="5"/>
  <c r="CH50" i="5"/>
  <c r="CF51" i="5"/>
  <c r="CG51" i="5"/>
  <c r="CH51" i="5"/>
  <c r="CF52" i="5"/>
  <c r="CG52" i="5"/>
  <c r="CH52" i="5"/>
  <c r="CF53" i="5"/>
  <c r="CG53" i="5"/>
  <c r="CH53" i="5"/>
  <c r="CF54" i="5"/>
  <c r="CG54" i="5"/>
  <c r="CH54" i="5"/>
  <c r="CF55" i="5"/>
  <c r="CG55" i="5"/>
  <c r="CH55" i="5"/>
  <c r="CF56" i="5"/>
  <c r="CG56" i="5"/>
  <c r="CH56" i="5"/>
  <c r="CF57" i="5"/>
  <c r="CG57" i="5"/>
  <c r="CH57" i="5"/>
  <c r="CF58" i="5"/>
  <c r="CG58" i="5"/>
  <c r="CH58" i="5"/>
  <c r="CF59" i="5"/>
  <c r="CG59" i="5"/>
  <c r="CH59" i="5"/>
  <c r="CF60" i="5"/>
  <c r="CG60" i="5"/>
  <c r="CH60" i="5"/>
  <c r="CF61" i="5"/>
  <c r="CG61" i="5"/>
  <c r="CH61" i="5"/>
  <c r="CF62" i="5"/>
  <c r="CG62" i="5"/>
  <c r="CH62" i="5"/>
  <c r="CF63" i="5"/>
  <c r="CG63" i="5"/>
  <c r="CH63" i="5"/>
  <c r="CF64" i="5"/>
  <c r="CG64" i="5"/>
  <c r="CH64" i="5"/>
  <c r="CF65" i="5"/>
  <c r="CG65" i="5"/>
  <c r="CH65" i="5"/>
  <c r="CF66" i="5"/>
  <c r="CG66" i="5"/>
  <c r="CH66" i="5"/>
  <c r="CF67" i="5"/>
  <c r="CG67" i="5"/>
  <c r="CH67" i="5"/>
  <c r="CF68" i="5"/>
  <c r="CG68" i="5"/>
  <c r="CH68" i="5"/>
  <c r="CF69" i="5"/>
  <c r="CG69" i="5"/>
  <c r="CH69" i="5"/>
  <c r="CF70" i="5"/>
  <c r="CG70" i="5"/>
  <c r="CH70" i="5"/>
  <c r="CF71" i="5"/>
  <c r="CG71" i="5"/>
  <c r="CH71" i="5"/>
  <c r="CH22" i="5"/>
  <c r="CG22" i="5"/>
  <c r="CF22" i="5"/>
  <c r="BR23" i="5"/>
  <c r="BS23" i="5"/>
  <c r="BT23" i="5"/>
  <c r="BR24" i="5"/>
  <c r="BS24" i="5"/>
  <c r="BT24" i="5"/>
  <c r="BR25" i="5"/>
  <c r="BS25" i="5"/>
  <c r="BT25" i="5"/>
  <c r="BR26" i="5"/>
  <c r="BS26" i="5"/>
  <c r="BT26" i="5"/>
  <c r="BR27" i="5"/>
  <c r="BS27" i="5"/>
  <c r="BT27" i="5"/>
  <c r="BR28" i="5"/>
  <c r="BS28" i="5"/>
  <c r="BT28" i="5"/>
  <c r="BR29" i="5"/>
  <c r="BS29" i="5"/>
  <c r="BT29" i="5"/>
  <c r="BR30" i="5"/>
  <c r="BS30" i="5"/>
  <c r="BT30" i="5"/>
  <c r="BR31" i="5"/>
  <c r="BS31" i="5"/>
  <c r="BT31" i="5"/>
  <c r="BR32" i="5"/>
  <c r="BS32" i="5"/>
  <c r="BT32" i="5"/>
  <c r="BR33" i="5"/>
  <c r="BS33" i="5"/>
  <c r="BT33" i="5"/>
  <c r="BR34" i="5"/>
  <c r="BS34" i="5"/>
  <c r="BT34" i="5"/>
  <c r="BR35" i="5"/>
  <c r="BS35" i="5"/>
  <c r="BT35" i="5"/>
  <c r="BR36" i="5"/>
  <c r="BS36" i="5"/>
  <c r="BT36" i="5"/>
  <c r="BR37" i="5"/>
  <c r="BS37" i="5"/>
  <c r="BT37" i="5"/>
  <c r="BR38" i="5"/>
  <c r="BS38" i="5"/>
  <c r="BT38" i="5"/>
  <c r="BR39" i="5"/>
  <c r="BS39" i="5"/>
  <c r="BT39" i="5"/>
  <c r="BR40" i="5"/>
  <c r="BS40" i="5"/>
  <c r="BT40" i="5"/>
  <c r="BR41" i="5"/>
  <c r="BS41" i="5"/>
  <c r="BT41" i="5"/>
  <c r="BR42" i="5"/>
  <c r="BS42" i="5"/>
  <c r="BT42" i="5"/>
  <c r="BR43" i="5"/>
  <c r="BS43" i="5"/>
  <c r="BT43" i="5"/>
  <c r="BR44" i="5"/>
  <c r="BS44" i="5"/>
  <c r="BT44" i="5"/>
  <c r="BR45" i="5"/>
  <c r="BS45" i="5"/>
  <c r="BT45" i="5"/>
  <c r="BR46" i="5"/>
  <c r="BS46" i="5"/>
  <c r="BT46" i="5"/>
  <c r="BR47" i="5"/>
  <c r="BS47" i="5"/>
  <c r="BT47" i="5"/>
  <c r="BR48" i="5"/>
  <c r="BS48" i="5"/>
  <c r="BT48" i="5"/>
  <c r="BR49" i="5"/>
  <c r="BS49" i="5"/>
  <c r="BT49" i="5"/>
  <c r="BR50" i="5"/>
  <c r="BS50" i="5"/>
  <c r="BT50" i="5"/>
  <c r="BR51" i="5"/>
  <c r="BS51" i="5"/>
  <c r="BT51" i="5"/>
  <c r="BR52" i="5"/>
  <c r="BS52" i="5"/>
  <c r="BT52" i="5"/>
  <c r="BR53" i="5"/>
  <c r="BS53" i="5"/>
  <c r="BT53" i="5"/>
  <c r="BR54" i="5"/>
  <c r="BS54" i="5"/>
  <c r="BT54" i="5"/>
  <c r="BR55" i="5"/>
  <c r="BS55" i="5"/>
  <c r="BT55" i="5"/>
  <c r="BR56" i="5"/>
  <c r="BS56" i="5"/>
  <c r="BT56" i="5"/>
  <c r="BR57" i="5"/>
  <c r="BS57" i="5"/>
  <c r="BT57" i="5"/>
  <c r="BR58" i="5"/>
  <c r="BS58" i="5"/>
  <c r="BT58" i="5"/>
  <c r="BR59" i="5"/>
  <c r="BS59" i="5"/>
  <c r="BT59" i="5"/>
  <c r="BR60" i="5"/>
  <c r="BS60" i="5"/>
  <c r="BT60" i="5"/>
  <c r="BR61" i="5"/>
  <c r="BS61" i="5"/>
  <c r="BT61" i="5"/>
  <c r="BR62" i="5"/>
  <c r="BS62" i="5"/>
  <c r="BT62" i="5"/>
  <c r="BR63" i="5"/>
  <c r="BS63" i="5"/>
  <c r="BT63" i="5"/>
  <c r="BR64" i="5"/>
  <c r="BS64" i="5"/>
  <c r="BT64" i="5"/>
  <c r="BR65" i="5"/>
  <c r="BS65" i="5"/>
  <c r="BT65" i="5"/>
  <c r="BR66" i="5"/>
  <c r="BS66" i="5"/>
  <c r="BT66" i="5"/>
  <c r="BR67" i="5"/>
  <c r="BS67" i="5"/>
  <c r="BT67" i="5"/>
  <c r="BR68" i="5"/>
  <c r="BS68" i="5"/>
  <c r="BT68" i="5"/>
  <c r="BR69" i="5"/>
  <c r="BS69" i="5"/>
  <c r="BT69" i="5"/>
  <c r="BR70" i="5"/>
  <c r="BS70" i="5"/>
  <c r="BT70" i="5"/>
  <c r="BR71" i="5"/>
  <c r="BS71" i="5"/>
  <c r="BT71" i="5"/>
  <c r="BT22" i="5"/>
  <c r="BS22" i="5"/>
  <c r="BR22" i="5"/>
  <c r="BD23" i="5"/>
  <c r="BE23" i="5"/>
  <c r="BF23" i="5"/>
  <c r="BD24" i="5"/>
  <c r="BE24" i="5"/>
  <c r="BF24" i="5"/>
  <c r="BD25" i="5"/>
  <c r="BE25" i="5"/>
  <c r="BF25" i="5"/>
  <c r="BD26" i="5"/>
  <c r="BE26" i="5"/>
  <c r="BF26" i="5"/>
  <c r="BD27" i="5"/>
  <c r="BE27" i="5"/>
  <c r="BF27" i="5"/>
  <c r="BD28" i="5"/>
  <c r="BE28" i="5"/>
  <c r="BF28" i="5"/>
  <c r="BD29" i="5"/>
  <c r="BE29" i="5"/>
  <c r="BF29" i="5"/>
  <c r="BD30" i="5"/>
  <c r="BE30" i="5"/>
  <c r="BF30" i="5"/>
  <c r="BD31" i="5"/>
  <c r="BE31" i="5"/>
  <c r="BF31" i="5"/>
  <c r="BD32" i="5"/>
  <c r="BE32" i="5"/>
  <c r="BF32" i="5"/>
  <c r="BD33" i="5"/>
  <c r="BE33" i="5"/>
  <c r="BF33" i="5"/>
  <c r="BD34" i="5"/>
  <c r="BE34" i="5"/>
  <c r="BF34" i="5"/>
  <c r="BD35" i="5"/>
  <c r="BE35" i="5"/>
  <c r="BF35" i="5"/>
  <c r="BD36" i="5"/>
  <c r="BE36" i="5"/>
  <c r="BF36" i="5"/>
  <c r="BE37" i="5"/>
  <c r="BF37" i="5"/>
  <c r="BE38" i="5"/>
  <c r="BF38" i="5"/>
  <c r="BE39" i="5"/>
  <c r="BF39" i="5"/>
  <c r="BE40" i="5"/>
  <c r="BF40" i="5"/>
  <c r="BE41" i="5"/>
  <c r="BF41" i="5"/>
  <c r="BE42" i="5"/>
  <c r="BF42" i="5"/>
  <c r="BE43" i="5"/>
  <c r="BF43" i="5"/>
  <c r="BE44" i="5"/>
  <c r="BF44" i="5"/>
  <c r="BE45" i="5"/>
  <c r="BF45" i="5"/>
  <c r="BE46" i="5"/>
  <c r="BF46" i="5"/>
  <c r="BE47" i="5"/>
  <c r="BF47" i="5"/>
  <c r="BE48" i="5"/>
  <c r="BF48" i="5"/>
  <c r="BE49" i="5"/>
  <c r="BF49" i="5"/>
  <c r="BE50" i="5"/>
  <c r="BF50" i="5"/>
  <c r="BE51" i="5"/>
  <c r="BF51" i="5"/>
  <c r="BD52" i="5"/>
  <c r="BF52" i="5"/>
  <c r="BD53" i="5"/>
  <c r="BF53" i="5"/>
  <c r="BD54" i="5"/>
  <c r="BF54" i="5"/>
  <c r="BD55" i="5"/>
  <c r="BF55" i="5"/>
  <c r="BD56" i="5"/>
  <c r="BF56" i="5"/>
  <c r="BD57" i="5"/>
  <c r="BF57" i="5"/>
  <c r="BD58" i="5"/>
  <c r="BF58" i="5"/>
  <c r="BD59" i="5"/>
  <c r="BF59" i="5"/>
  <c r="BF60" i="5"/>
  <c r="BD61" i="5"/>
  <c r="BF61" i="5"/>
  <c r="BD62" i="5"/>
  <c r="BF62" i="5"/>
  <c r="BD63" i="5"/>
  <c r="BF63" i="5"/>
  <c r="BD64" i="5"/>
  <c r="BF64" i="5"/>
  <c r="BD65" i="5"/>
  <c r="BF65" i="5"/>
  <c r="BD66" i="5"/>
  <c r="BF66" i="5"/>
  <c r="BD67" i="5"/>
  <c r="BE67" i="5"/>
  <c r="BD68" i="5"/>
  <c r="BE68" i="5"/>
  <c r="BD69" i="5"/>
  <c r="BE69" i="5"/>
  <c r="BD70" i="5"/>
  <c r="BE70" i="5"/>
  <c r="BD71" i="5"/>
  <c r="BE71" i="5"/>
  <c r="BF71" i="5"/>
  <c r="BF22" i="5"/>
  <c r="BE22" i="5"/>
  <c r="BD22" i="5"/>
  <c r="AO23" i="5"/>
  <c r="AP23" i="5"/>
  <c r="AQ23" i="5"/>
  <c r="AO24" i="5"/>
  <c r="AP24" i="5"/>
  <c r="AQ24" i="5"/>
  <c r="AO25" i="5"/>
  <c r="AP25" i="5"/>
  <c r="AQ25" i="5"/>
  <c r="AO26" i="5"/>
  <c r="AP26" i="5"/>
  <c r="AQ26" i="5"/>
  <c r="AO27" i="5"/>
  <c r="AP27" i="5"/>
  <c r="AQ27" i="5"/>
  <c r="AO28" i="5"/>
  <c r="AP28" i="5"/>
  <c r="AQ28" i="5"/>
  <c r="AO29" i="5"/>
  <c r="AP29" i="5"/>
  <c r="AQ29" i="5"/>
  <c r="AO30" i="5"/>
  <c r="AP30" i="5"/>
  <c r="AQ30" i="5"/>
  <c r="AO31" i="5"/>
  <c r="AP31" i="5"/>
  <c r="AQ31" i="5"/>
  <c r="AO32" i="5"/>
  <c r="AP32" i="5"/>
  <c r="AQ32" i="5"/>
  <c r="AO33" i="5"/>
  <c r="AP33" i="5"/>
  <c r="AQ33" i="5"/>
  <c r="AO34" i="5"/>
  <c r="AP34" i="5"/>
  <c r="AQ34" i="5"/>
  <c r="AO35" i="5"/>
  <c r="AP35" i="5"/>
  <c r="AQ35" i="5"/>
  <c r="AO36" i="5"/>
  <c r="AP36" i="5"/>
  <c r="AQ36" i="5"/>
  <c r="AP37" i="5"/>
  <c r="AQ37" i="5"/>
  <c r="AP38" i="5"/>
  <c r="AQ38" i="5"/>
  <c r="AP39" i="5"/>
  <c r="AQ39" i="5"/>
  <c r="AP40" i="5"/>
  <c r="AQ40" i="5"/>
  <c r="AP41" i="5"/>
  <c r="AQ41" i="5"/>
  <c r="AP42" i="5"/>
  <c r="AQ42" i="5"/>
  <c r="AP43" i="5"/>
  <c r="AQ43" i="5"/>
  <c r="AO44" i="5"/>
  <c r="AP44" i="5"/>
  <c r="AQ44" i="5"/>
  <c r="AP45" i="5"/>
  <c r="AQ45" i="5"/>
  <c r="AO46" i="5"/>
  <c r="AP46" i="5"/>
  <c r="AQ46" i="5"/>
  <c r="AO47" i="5"/>
  <c r="AP47" i="5"/>
  <c r="AQ47" i="5"/>
  <c r="AO48" i="5"/>
  <c r="AP48" i="5"/>
  <c r="AQ48" i="5"/>
  <c r="AO49" i="5"/>
  <c r="AP49" i="5"/>
  <c r="AQ49" i="5"/>
  <c r="AO50" i="5"/>
  <c r="AP50" i="5"/>
  <c r="AQ50" i="5"/>
  <c r="AO51" i="5"/>
  <c r="AP51" i="5"/>
  <c r="AQ51" i="5"/>
  <c r="AO52" i="5"/>
  <c r="AP52" i="5"/>
  <c r="AQ52" i="5"/>
  <c r="AO53" i="5"/>
  <c r="AP53" i="5"/>
  <c r="AQ53" i="5"/>
  <c r="AO54" i="5"/>
  <c r="AP54" i="5"/>
  <c r="AQ54" i="5"/>
  <c r="AO55" i="5"/>
  <c r="AP55" i="5"/>
  <c r="AQ55" i="5"/>
  <c r="AO56" i="5"/>
  <c r="AP56" i="5"/>
  <c r="AQ56" i="5"/>
  <c r="AO57" i="5"/>
  <c r="AP57" i="5"/>
  <c r="AQ57" i="5"/>
  <c r="AO58" i="5"/>
  <c r="AP58" i="5"/>
  <c r="AQ58" i="5"/>
  <c r="AO59" i="5"/>
  <c r="AP59" i="5"/>
  <c r="AQ59" i="5"/>
  <c r="AO60" i="5"/>
  <c r="AP60" i="5"/>
  <c r="AQ60" i="5"/>
  <c r="AO61" i="5"/>
  <c r="AP61" i="5"/>
  <c r="AQ61" i="5"/>
  <c r="AO62" i="5"/>
  <c r="AP62" i="5"/>
  <c r="AQ62" i="5"/>
  <c r="AO63" i="5"/>
  <c r="AP63" i="5"/>
  <c r="AQ63" i="5"/>
  <c r="AO64" i="5"/>
  <c r="AP64" i="5"/>
  <c r="AQ64" i="5"/>
  <c r="AO65" i="5"/>
  <c r="AP65" i="5"/>
  <c r="AQ65" i="5"/>
  <c r="AO66" i="5"/>
  <c r="AP66" i="5"/>
  <c r="AQ66" i="5"/>
  <c r="AO67" i="5"/>
  <c r="AP67" i="5"/>
  <c r="AQ67" i="5"/>
  <c r="AO68" i="5"/>
  <c r="AP68" i="5"/>
  <c r="AQ68" i="5"/>
  <c r="AO69" i="5"/>
  <c r="AP69" i="5"/>
  <c r="AQ69" i="5"/>
  <c r="AO70" i="5"/>
  <c r="AP70" i="5"/>
  <c r="AQ70" i="5"/>
  <c r="AO71" i="5"/>
  <c r="AP71" i="5"/>
  <c r="AQ71" i="5"/>
  <c r="AQ22" i="5"/>
  <c r="AP22" i="5"/>
  <c r="AO22" i="5"/>
  <c r="Y23" i="5"/>
  <c r="Z23" i="5"/>
  <c r="AA23" i="5"/>
  <c r="Y24" i="5"/>
  <c r="Z24" i="5"/>
  <c r="AA24" i="5"/>
  <c r="Y25" i="5"/>
  <c r="Z25" i="5"/>
  <c r="AA25" i="5"/>
  <c r="Y26" i="5"/>
  <c r="Z26" i="5"/>
  <c r="AA26" i="5"/>
  <c r="Y27" i="5"/>
  <c r="Z27" i="5"/>
  <c r="AA27" i="5"/>
  <c r="Y28" i="5"/>
  <c r="Z28" i="5"/>
  <c r="AA28" i="5"/>
  <c r="Y29" i="5"/>
  <c r="Z29" i="5"/>
  <c r="AA29" i="5"/>
  <c r="Y30" i="5"/>
  <c r="Z30" i="5"/>
  <c r="AA30" i="5"/>
  <c r="Y31" i="5"/>
  <c r="Z31" i="5"/>
  <c r="AA31" i="5"/>
  <c r="Y32" i="5"/>
  <c r="Z32" i="5"/>
  <c r="AA32" i="5"/>
  <c r="Y33" i="5"/>
  <c r="Z33" i="5"/>
  <c r="AA33" i="5"/>
  <c r="Y34" i="5"/>
  <c r="Z34" i="5"/>
  <c r="AA34" i="5"/>
  <c r="Y35" i="5"/>
  <c r="Z35" i="5"/>
  <c r="AA35" i="5"/>
  <c r="Y36" i="5"/>
  <c r="Z36" i="5"/>
  <c r="AA36" i="5"/>
  <c r="Y37" i="5"/>
  <c r="Z37" i="5"/>
  <c r="AA37" i="5"/>
  <c r="Y38" i="5"/>
  <c r="Z38" i="5"/>
  <c r="AA38" i="5"/>
  <c r="Y39" i="5"/>
  <c r="Z39" i="5"/>
  <c r="AA39" i="5"/>
  <c r="Y40" i="5"/>
  <c r="Z40" i="5"/>
  <c r="AA40" i="5"/>
  <c r="Y41" i="5"/>
  <c r="Z41" i="5"/>
  <c r="AA41" i="5"/>
  <c r="Y42" i="5"/>
  <c r="Z42" i="5"/>
  <c r="AA42" i="5"/>
  <c r="Y43" i="5"/>
  <c r="Z43" i="5"/>
  <c r="AA43" i="5"/>
  <c r="Y44" i="5"/>
  <c r="Z44" i="5"/>
  <c r="AA44" i="5"/>
  <c r="Y45" i="5"/>
  <c r="Z45" i="5"/>
  <c r="AA45" i="5"/>
  <c r="Y46" i="5"/>
  <c r="Z46" i="5"/>
  <c r="AA46" i="5"/>
  <c r="Y47" i="5"/>
  <c r="Z47" i="5"/>
  <c r="AA47" i="5"/>
  <c r="Y48" i="5"/>
  <c r="Z48" i="5"/>
  <c r="AA48" i="5"/>
  <c r="Y49" i="5"/>
  <c r="Z49" i="5"/>
  <c r="AA49" i="5"/>
  <c r="Y50" i="5"/>
  <c r="Z50" i="5"/>
  <c r="AA50" i="5"/>
  <c r="Y51" i="5"/>
  <c r="Z51" i="5"/>
  <c r="AA51" i="5"/>
  <c r="Y52" i="5"/>
  <c r="Z52" i="5"/>
  <c r="AA52" i="5"/>
  <c r="Y53" i="5"/>
  <c r="Z53" i="5"/>
  <c r="AA53" i="5"/>
  <c r="Y54" i="5"/>
  <c r="Z54" i="5"/>
  <c r="AA54" i="5"/>
  <c r="Y55" i="5"/>
  <c r="Z55" i="5"/>
  <c r="AA55" i="5"/>
  <c r="Y56" i="5"/>
  <c r="Z56" i="5"/>
  <c r="AA56" i="5"/>
  <c r="Y57" i="5"/>
  <c r="Z57" i="5"/>
  <c r="AA57" i="5"/>
  <c r="Y58" i="5"/>
  <c r="Z58" i="5"/>
  <c r="AA58" i="5"/>
  <c r="Y59" i="5"/>
  <c r="Z59" i="5"/>
  <c r="AA59" i="5"/>
  <c r="Y60" i="5"/>
  <c r="Z60" i="5"/>
  <c r="AA60" i="5"/>
  <c r="Y61" i="5"/>
  <c r="Z61" i="5"/>
  <c r="AA61" i="5"/>
  <c r="Y62" i="5"/>
  <c r="Z62" i="5"/>
  <c r="AA62" i="5"/>
  <c r="Y63" i="5"/>
  <c r="Z63" i="5"/>
  <c r="AA63" i="5"/>
  <c r="Y64" i="5"/>
  <c r="Z64" i="5"/>
  <c r="AA64" i="5"/>
  <c r="Y65" i="5"/>
  <c r="Z65" i="5"/>
  <c r="AA65" i="5"/>
  <c r="Y66" i="5"/>
  <c r="Z66" i="5"/>
  <c r="AA66" i="5"/>
  <c r="Y67" i="5"/>
  <c r="Z67" i="5"/>
  <c r="AA67" i="5"/>
  <c r="Y68" i="5"/>
  <c r="Z68" i="5"/>
  <c r="AA68" i="5"/>
  <c r="Y69" i="5"/>
  <c r="Z69" i="5"/>
  <c r="AA69" i="5"/>
  <c r="Y70" i="5"/>
  <c r="Z70" i="5"/>
  <c r="AA70" i="5"/>
  <c r="Y71" i="5"/>
  <c r="Z71" i="5"/>
  <c r="AA71" i="5"/>
  <c r="Y22" i="5"/>
  <c r="CT7" i="5"/>
  <c r="CU7" i="5"/>
  <c r="CV7" i="5"/>
  <c r="CU8" i="5"/>
  <c r="CV8" i="5"/>
  <c r="CT9" i="5"/>
  <c r="CU9" i="5"/>
  <c r="CV9" i="5"/>
  <c r="CT10" i="5"/>
  <c r="CU10" i="5"/>
  <c r="CV10" i="5"/>
  <c r="CT11" i="5"/>
  <c r="CU11" i="5"/>
  <c r="CV11" i="5"/>
  <c r="CT12" i="5"/>
  <c r="CV12" i="5"/>
  <c r="CU13" i="5"/>
  <c r="CV13" i="5"/>
  <c r="CT14" i="5"/>
  <c r="CU14" i="5"/>
  <c r="CV14" i="5"/>
  <c r="CU15" i="5"/>
  <c r="CV15" i="5"/>
  <c r="CT16" i="5"/>
  <c r="CV16" i="5"/>
  <c r="CU17" i="5"/>
  <c r="CV17" i="5"/>
  <c r="CU18" i="5"/>
  <c r="CV18" i="5"/>
  <c r="CU19" i="5"/>
  <c r="CV19" i="5"/>
  <c r="CT20" i="5"/>
  <c r="CU20" i="5"/>
  <c r="CV20" i="5"/>
  <c r="CV6" i="5"/>
  <c r="CU6" i="5"/>
  <c r="CG7" i="5"/>
  <c r="CH7" i="5"/>
  <c r="CF8" i="5"/>
  <c r="CG8" i="5"/>
  <c r="CH8" i="5"/>
  <c r="CG9" i="5"/>
  <c r="CH9" i="5"/>
  <c r="CF10" i="5"/>
  <c r="CG10" i="5"/>
  <c r="CH10" i="5"/>
  <c r="CF11" i="5"/>
  <c r="CG11" i="5"/>
  <c r="CH11" i="5"/>
  <c r="CF12" i="5"/>
  <c r="CH12" i="5"/>
  <c r="CG13" i="5"/>
  <c r="CH13" i="5"/>
  <c r="CG14" i="5"/>
  <c r="CH14" i="5"/>
  <c r="CF15" i="5"/>
  <c r="CH15" i="5"/>
  <c r="CF16" i="5"/>
  <c r="CH16" i="5"/>
  <c r="CG17" i="5"/>
  <c r="CH17" i="5"/>
  <c r="CH18" i="5"/>
  <c r="CG19" i="5"/>
  <c r="CH19" i="5"/>
  <c r="CF20" i="5"/>
  <c r="CG20" i="5"/>
  <c r="CH20" i="5"/>
  <c r="CH6" i="5"/>
  <c r="CG6" i="5"/>
  <c r="BS7" i="5"/>
  <c r="BT7" i="5"/>
  <c r="BS8" i="5"/>
  <c r="BT8" i="5"/>
  <c r="BS9" i="5"/>
  <c r="BT9" i="5"/>
  <c r="BS10" i="5"/>
  <c r="BT10" i="5"/>
  <c r="BR11" i="5"/>
  <c r="BS11" i="5"/>
  <c r="BT11" i="5"/>
  <c r="BR12" i="5"/>
  <c r="BT12" i="5"/>
  <c r="BS13" i="5"/>
  <c r="BT13" i="5"/>
  <c r="BR14" i="5"/>
  <c r="BS14" i="5"/>
  <c r="BT14" i="5"/>
  <c r="BS15" i="5"/>
  <c r="BT15" i="5"/>
  <c r="BR16" i="5"/>
  <c r="BT16" i="5"/>
  <c r="BR17" i="5"/>
  <c r="BT17" i="5"/>
  <c r="BR18" i="5"/>
  <c r="BT18" i="5"/>
  <c r="BR19" i="5"/>
  <c r="BS19" i="5"/>
  <c r="BT19" i="5"/>
  <c r="BR20" i="5"/>
  <c r="BS20" i="5"/>
  <c r="BT20" i="5"/>
  <c r="BT6" i="5"/>
  <c r="BS6" i="5"/>
  <c r="BE7" i="5"/>
  <c r="BF7" i="5"/>
  <c r="BD8" i="5"/>
  <c r="BE8" i="5"/>
  <c r="BF8" i="5"/>
  <c r="BD9" i="5"/>
  <c r="BE9" i="5"/>
  <c r="BF9" i="5"/>
  <c r="BD10" i="5"/>
  <c r="BE10" i="5"/>
  <c r="BF10" i="5"/>
  <c r="BF11" i="5"/>
  <c r="BE12" i="5"/>
  <c r="BF12" i="5"/>
  <c r="BE13" i="5"/>
  <c r="BF13" i="5"/>
  <c r="BE14" i="5"/>
  <c r="BF14" i="5"/>
  <c r="BE15" i="5"/>
  <c r="BF15" i="5"/>
  <c r="BD16" i="5"/>
  <c r="BF16" i="5"/>
  <c r="BD17" i="5"/>
  <c r="BF17" i="5"/>
  <c r="BF18" i="5"/>
  <c r="BF19" i="5"/>
  <c r="BD20" i="5"/>
  <c r="BE20" i="5"/>
  <c r="BF20" i="5"/>
  <c r="BF6" i="5"/>
  <c r="BE6" i="5"/>
  <c r="AO7" i="5"/>
  <c r="AP7" i="5"/>
  <c r="AQ7" i="5"/>
  <c r="AP8" i="5"/>
  <c r="AQ8" i="5"/>
  <c r="AP9" i="5"/>
  <c r="AQ9" i="5"/>
  <c r="AP10" i="5"/>
  <c r="AQ10" i="5"/>
  <c r="AP11" i="5"/>
  <c r="AQ11" i="5"/>
  <c r="AP12" i="5"/>
  <c r="AQ12" i="5"/>
  <c r="AP13" i="5"/>
  <c r="AQ13" i="5"/>
  <c r="AP14" i="5"/>
  <c r="AQ14" i="5"/>
  <c r="AP15" i="5"/>
  <c r="AQ15" i="5"/>
  <c r="AP16" i="5"/>
  <c r="AQ16" i="5"/>
  <c r="AO17" i="5"/>
  <c r="AP17" i="5"/>
  <c r="AQ17" i="5"/>
  <c r="AP18" i="5"/>
  <c r="AQ18" i="5"/>
  <c r="AP19" i="5"/>
  <c r="AQ19" i="5"/>
  <c r="AO20" i="5"/>
  <c r="AP20" i="5"/>
  <c r="AQ20" i="5"/>
  <c r="AQ6" i="5"/>
  <c r="AP6" i="5"/>
  <c r="BR6" i="5"/>
  <c r="BD6" i="5"/>
  <c r="AA22" i="5"/>
  <c r="Z22" i="5"/>
  <c r="F6" i="3" l="1"/>
  <c r="H6" i="3"/>
  <c r="G6" i="3"/>
  <c r="AA8" i="5"/>
  <c r="AA9" i="5"/>
  <c r="AA10" i="5"/>
  <c r="AA11" i="5"/>
  <c r="AA12" i="5"/>
  <c r="AA13" i="5"/>
  <c r="AA14" i="5"/>
  <c r="AA15" i="5"/>
  <c r="AA16" i="5"/>
  <c r="AA17" i="5"/>
  <c r="AA18" i="5"/>
  <c r="AA19" i="5"/>
  <c r="AA20" i="5"/>
  <c r="AA6" i="5"/>
  <c r="AA7" i="5"/>
  <c r="Z8" i="5"/>
  <c r="Z9" i="5"/>
  <c r="Z10" i="5"/>
  <c r="Z11" i="5"/>
  <c r="Z12" i="5"/>
  <c r="Z13" i="5"/>
  <c r="Z14" i="5"/>
  <c r="Z15" i="5"/>
  <c r="Z18" i="5"/>
  <c r="Z19" i="5"/>
  <c r="Z20" i="5"/>
  <c r="Z7" i="5"/>
  <c r="Y7" i="5"/>
  <c r="Y9" i="5"/>
  <c r="Y10" i="5"/>
  <c r="Y16" i="5"/>
  <c r="Y17" i="5"/>
  <c r="Y19" i="5"/>
  <c r="Y20" i="5"/>
  <c r="N7" i="5" l="1"/>
  <c r="N8" i="5"/>
  <c r="N9" i="5"/>
  <c r="N10" i="5"/>
  <c r="N11" i="5"/>
  <c r="N12" i="5"/>
  <c r="N13" i="5"/>
  <c r="X13" i="5" s="1"/>
  <c r="N14" i="5"/>
  <c r="X14" i="5" s="1"/>
  <c r="N15" i="5"/>
  <c r="X15" i="5" s="1"/>
  <c r="N16" i="5"/>
  <c r="X16" i="5" s="1"/>
  <c r="N17" i="5"/>
  <c r="X17" i="5" s="1"/>
  <c r="N18" i="5"/>
  <c r="X18" i="5" s="1"/>
  <c r="N19" i="5"/>
  <c r="X19" i="5" s="1"/>
  <c r="N20" i="5"/>
  <c r="V20" i="5" s="1"/>
  <c r="N21" i="5"/>
  <c r="V21" i="5" s="1"/>
  <c r="N22" i="5"/>
  <c r="N23" i="5"/>
  <c r="N24" i="5"/>
  <c r="N25" i="5"/>
  <c r="N26" i="5"/>
  <c r="N27" i="5"/>
  <c r="N28" i="5"/>
  <c r="N29" i="5"/>
  <c r="N30" i="5"/>
  <c r="N31" i="5"/>
  <c r="N32" i="5"/>
  <c r="N33" i="5"/>
  <c r="N34" i="5"/>
  <c r="N35" i="5"/>
  <c r="N36" i="5"/>
  <c r="N37" i="5"/>
  <c r="N38" i="5"/>
  <c r="N39" i="5"/>
  <c r="N40" i="5"/>
  <c r="N41" i="5"/>
  <c r="N42" i="5"/>
  <c r="N43" i="5"/>
  <c r="N44" i="5"/>
  <c r="N45" i="5"/>
  <c r="N46" i="5"/>
  <c r="N47" i="5"/>
  <c r="N48" i="5"/>
  <c r="N49" i="5"/>
  <c r="N50" i="5"/>
  <c r="N51" i="5"/>
  <c r="N52" i="5"/>
  <c r="T52" i="5" s="1"/>
  <c r="N53" i="5"/>
  <c r="T53" i="5" s="1"/>
  <c r="N54" i="5"/>
  <c r="T54" i="5" s="1"/>
  <c r="N55" i="5"/>
  <c r="T55" i="5" s="1"/>
  <c r="N56" i="5"/>
  <c r="T56" i="5" s="1"/>
  <c r="N57" i="5"/>
  <c r="T57" i="5" s="1"/>
  <c r="N58" i="5"/>
  <c r="T58" i="5" s="1"/>
  <c r="N59" i="5"/>
  <c r="T59" i="5" s="1"/>
  <c r="N60" i="5"/>
  <c r="T60" i="5" s="1"/>
  <c r="N61" i="5"/>
  <c r="T61" i="5" s="1"/>
  <c r="N62" i="5"/>
  <c r="T62" i="5" s="1"/>
  <c r="N63" i="5"/>
  <c r="T63" i="5" s="1"/>
  <c r="N64" i="5"/>
  <c r="T64" i="5" s="1"/>
  <c r="N65" i="5"/>
  <c r="T65" i="5" s="1"/>
  <c r="N66" i="5"/>
  <c r="T66" i="5" s="1"/>
  <c r="N67" i="5"/>
  <c r="U67" i="5" s="1"/>
  <c r="N68" i="5"/>
  <c r="U68" i="5" s="1"/>
  <c r="N69" i="5"/>
  <c r="U69" i="5" s="1"/>
  <c r="N70" i="5"/>
  <c r="U70" i="5" s="1"/>
  <c r="N71" i="5"/>
  <c r="U71" i="5" s="1"/>
  <c r="N6" i="5"/>
  <c r="AC7" i="5"/>
  <c r="AC8" i="5"/>
  <c r="AC9" i="5"/>
  <c r="AC10" i="5"/>
  <c r="AC11" i="5"/>
  <c r="AC12" i="5"/>
  <c r="AC13" i="5"/>
  <c r="AC14" i="5"/>
  <c r="AC15" i="5"/>
  <c r="AC16" i="5"/>
  <c r="AC17" i="5"/>
  <c r="AC18" i="5"/>
  <c r="AC19" i="5"/>
  <c r="AC20" i="5"/>
  <c r="AC21" i="5"/>
  <c r="AL21" i="5" s="1"/>
  <c r="AC22" i="5"/>
  <c r="AC23" i="5"/>
  <c r="AC24" i="5"/>
  <c r="AC25" i="5"/>
  <c r="AC26" i="5"/>
  <c r="AC27" i="5"/>
  <c r="AC28" i="5"/>
  <c r="AC29" i="5"/>
  <c r="AC30" i="5"/>
  <c r="AC31" i="5"/>
  <c r="AC32" i="5"/>
  <c r="AC33" i="5"/>
  <c r="AC34" i="5"/>
  <c r="AC35" i="5"/>
  <c r="AC36" i="5"/>
  <c r="AC37" i="5"/>
  <c r="AC46" i="5"/>
  <c r="AC47" i="5"/>
  <c r="AC48" i="5"/>
  <c r="AC49" i="5"/>
  <c r="AC50" i="5"/>
  <c r="AC51" i="5"/>
  <c r="AC52" i="5"/>
  <c r="AJ52" i="5" s="1"/>
  <c r="AC53" i="5"/>
  <c r="AJ53" i="5" s="1"/>
  <c r="AC54" i="5"/>
  <c r="AJ54" i="5" s="1"/>
  <c r="AC55" i="5"/>
  <c r="AJ55" i="5" s="1"/>
  <c r="AC56" i="5"/>
  <c r="AJ56" i="5" s="1"/>
  <c r="AC57" i="5"/>
  <c r="AJ57" i="5" s="1"/>
  <c r="AC58" i="5"/>
  <c r="AJ58" i="5" s="1"/>
  <c r="AC59" i="5"/>
  <c r="AJ59" i="5" s="1"/>
  <c r="AC60" i="5"/>
  <c r="AJ60" i="5" s="1"/>
  <c r="AC61" i="5"/>
  <c r="AJ61" i="5" s="1"/>
  <c r="AC62" i="5"/>
  <c r="AJ62" i="5" s="1"/>
  <c r="AC63" i="5"/>
  <c r="AJ63" i="5" s="1"/>
  <c r="AC64" i="5"/>
  <c r="AJ64" i="5" s="1"/>
  <c r="AC65" i="5"/>
  <c r="AJ65" i="5" s="1"/>
  <c r="AC66" i="5"/>
  <c r="AJ66" i="5" s="1"/>
  <c r="AC67" i="5"/>
  <c r="AK67" i="5" s="1"/>
  <c r="AC68" i="5"/>
  <c r="AK68" i="5" s="1"/>
  <c r="AC69" i="5"/>
  <c r="AK69" i="5" s="1"/>
  <c r="AC70" i="5"/>
  <c r="AK70" i="5" s="1"/>
  <c r="AC71" i="5"/>
  <c r="AK71" i="5" s="1"/>
  <c r="AC6" i="5"/>
  <c r="AS7" i="5"/>
  <c r="AS8" i="5"/>
  <c r="AS9" i="5"/>
  <c r="AS10" i="5"/>
  <c r="AS11" i="5"/>
  <c r="AS12" i="5"/>
  <c r="AS13" i="5"/>
  <c r="AS14" i="5"/>
  <c r="AS15" i="5"/>
  <c r="AS16" i="5"/>
  <c r="AS17" i="5"/>
  <c r="AS18" i="5"/>
  <c r="AS19" i="5"/>
  <c r="AS20" i="5"/>
  <c r="BC20" i="5" s="1"/>
  <c r="AS21" i="5"/>
  <c r="BA21" i="5" s="1"/>
  <c r="AS22" i="5"/>
  <c r="AS23" i="5"/>
  <c r="AS24" i="5"/>
  <c r="AS25" i="5"/>
  <c r="AS26" i="5"/>
  <c r="AS27" i="5"/>
  <c r="AS28" i="5"/>
  <c r="AS29" i="5"/>
  <c r="AS30" i="5"/>
  <c r="AS31" i="5"/>
  <c r="AS32" i="5"/>
  <c r="AS33" i="5"/>
  <c r="AS34" i="5"/>
  <c r="AS35" i="5"/>
  <c r="AS36" i="5"/>
  <c r="AS37" i="5"/>
  <c r="AS38" i="5"/>
  <c r="AS39" i="5"/>
  <c r="AS40" i="5"/>
  <c r="AS41" i="5"/>
  <c r="AS42" i="5"/>
  <c r="AS43" i="5"/>
  <c r="AS44" i="5"/>
  <c r="AS45" i="5"/>
  <c r="AS46" i="5"/>
  <c r="AS47" i="5"/>
  <c r="AS48" i="5"/>
  <c r="AS49" i="5"/>
  <c r="AS50" i="5"/>
  <c r="AS51" i="5"/>
  <c r="AS52" i="5"/>
  <c r="AS53" i="5"/>
  <c r="AS54" i="5"/>
  <c r="AS55" i="5"/>
  <c r="AS56" i="5"/>
  <c r="AS57" i="5"/>
  <c r="AS58" i="5"/>
  <c r="AS59" i="5"/>
  <c r="AS60" i="5"/>
  <c r="AS61" i="5"/>
  <c r="AS62" i="5"/>
  <c r="AS63" i="5"/>
  <c r="AS64" i="5"/>
  <c r="AS65" i="5"/>
  <c r="AS66" i="5"/>
  <c r="AS67" i="5"/>
  <c r="AS68" i="5"/>
  <c r="AS69" i="5"/>
  <c r="AS70" i="5"/>
  <c r="AS71" i="5"/>
  <c r="AZ71" i="5" s="1"/>
  <c r="AS6" i="5"/>
  <c r="BH7" i="5"/>
  <c r="BH8" i="5"/>
  <c r="BH9" i="5"/>
  <c r="BH10" i="5"/>
  <c r="BH11" i="5"/>
  <c r="BH12" i="5"/>
  <c r="BH13" i="5"/>
  <c r="BH14" i="5"/>
  <c r="BH15" i="5"/>
  <c r="BH16" i="5"/>
  <c r="BH17" i="5"/>
  <c r="BH18" i="5"/>
  <c r="BH19" i="5"/>
  <c r="BH20" i="5"/>
  <c r="BH21" i="5"/>
  <c r="BO21" i="5" s="1"/>
  <c r="BH22" i="5"/>
  <c r="BH23" i="5"/>
  <c r="BH24" i="5"/>
  <c r="BH25" i="5"/>
  <c r="BH26" i="5"/>
  <c r="BH27" i="5"/>
  <c r="BH28" i="5"/>
  <c r="BH29" i="5"/>
  <c r="BH30" i="5"/>
  <c r="BH31" i="5"/>
  <c r="BH32" i="5"/>
  <c r="BH33" i="5"/>
  <c r="BH34" i="5"/>
  <c r="BH35" i="5"/>
  <c r="BH36" i="5"/>
  <c r="BH37" i="5"/>
  <c r="BH38" i="5"/>
  <c r="BH39" i="5"/>
  <c r="BH40" i="5"/>
  <c r="BH41" i="5"/>
  <c r="BH42" i="5"/>
  <c r="BH43" i="5"/>
  <c r="BH44" i="5"/>
  <c r="BH45" i="5"/>
  <c r="BH46" i="5"/>
  <c r="BH47" i="5"/>
  <c r="BH48" i="5"/>
  <c r="BH49" i="5"/>
  <c r="BH50" i="5"/>
  <c r="BH51" i="5"/>
  <c r="BH52" i="5"/>
  <c r="BM52" i="5" s="1"/>
  <c r="BH53" i="5"/>
  <c r="BM53" i="5" s="1"/>
  <c r="BH54" i="5"/>
  <c r="BM54" i="5" s="1"/>
  <c r="BH55" i="5"/>
  <c r="BM55" i="5" s="1"/>
  <c r="BH56" i="5"/>
  <c r="BM56" i="5" s="1"/>
  <c r="BH57" i="5"/>
  <c r="BM57" i="5" s="1"/>
  <c r="BH58" i="5"/>
  <c r="BM58" i="5" s="1"/>
  <c r="BH59" i="5"/>
  <c r="BM59" i="5" s="1"/>
  <c r="BH60" i="5"/>
  <c r="BM60" i="5" s="1"/>
  <c r="BH61" i="5"/>
  <c r="BM61" i="5" s="1"/>
  <c r="BH62" i="5"/>
  <c r="BM62" i="5" s="1"/>
  <c r="BH63" i="5"/>
  <c r="BM63" i="5" s="1"/>
  <c r="BH64" i="5"/>
  <c r="BM64" i="5" s="1"/>
  <c r="BH65" i="5"/>
  <c r="BM65" i="5" s="1"/>
  <c r="BH66" i="5"/>
  <c r="BM66" i="5" s="1"/>
  <c r="BH67" i="5"/>
  <c r="BN67" i="5" s="1"/>
  <c r="BH68" i="5"/>
  <c r="BN68" i="5" s="1"/>
  <c r="BH69" i="5"/>
  <c r="BN69" i="5" s="1"/>
  <c r="BH70" i="5"/>
  <c r="BN70" i="5" s="1"/>
  <c r="BH71" i="5"/>
  <c r="BN71" i="5" s="1"/>
  <c r="BH6" i="5"/>
  <c r="BV7" i="5"/>
  <c r="CE7" i="5" s="1"/>
  <c r="BV8" i="5"/>
  <c r="CE8" i="5" s="1"/>
  <c r="BV9" i="5"/>
  <c r="CE9" i="5" s="1"/>
  <c r="BV10" i="5"/>
  <c r="CE10" i="5" s="1"/>
  <c r="BV11" i="5"/>
  <c r="CE11" i="5" s="1"/>
  <c r="BV12" i="5"/>
  <c r="CE12" i="5" s="1"/>
  <c r="BV13" i="5"/>
  <c r="CE13" i="5" s="1"/>
  <c r="BV14" i="5"/>
  <c r="CE14" i="5" s="1"/>
  <c r="BV15" i="5"/>
  <c r="CE15" i="5" s="1"/>
  <c r="BV16" i="5"/>
  <c r="CE16" i="5" s="1"/>
  <c r="BV17" i="5"/>
  <c r="CE17" i="5" s="1"/>
  <c r="BV18" i="5"/>
  <c r="CE18" i="5" s="1"/>
  <c r="BV19" i="5"/>
  <c r="CE19" i="5" s="1"/>
  <c r="BV20" i="5"/>
  <c r="CE20" i="5" s="1"/>
  <c r="BV21" i="5"/>
  <c r="CC21" i="5" s="1"/>
  <c r="BV22" i="5"/>
  <c r="BV23" i="5"/>
  <c r="BV24" i="5"/>
  <c r="BV25" i="5"/>
  <c r="BV26" i="5"/>
  <c r="BV27" i="5"/>
  <c r="BV28" i="5"/>
  <c r="BV29" i="5"/>
  <c r="BV30" i="5"/>
  <c r="BV31" i="5"/>
  <c r="BV32" i="5"/>
  <c r="BV33" i="5"/>
  <c r="BV34" i="5"/>
  <c r="BV35" i="5"/>
  <c r="BV36" i="5"/>
  <c r="BV37" i="5"/>
  <c r="BV38" i="5"/>
  <c r="BV39" i="5"/>
  <c r="BV40" i="5"/>
  <c r="BV41" i="5"/>
  <c r="BV42" i="5"/>
  <c r="BV43" i="5"/>
  <c r="BV44" i="5"/>
  <c r="BV45" i="5"/>
  <c r="BV46" i="5"/>
  <c r="BV47" i="5"/>
  <c r="BV48" i="5"/>
  <c r="BV49" i="5"/>
  <c r="BV50" i="5"/>
  <c r="BV51" i="5"/>
  <c r="BV52" i="5"/>
  <c r="CA52" i="5" s="1"/>
  <c r="BV53" i="5"/>
  <c r="CA53" i="5" s="1"/>
  <c r="BV54" i="5"/>
  <c r="CA54" i="5" s="1"/>
  <c r="BV55" i="5"/>
  <c r="CA55" i="5" s="1"/>
  <c r="BV56" i="5"/>
  <c r="CA56" i="5" s="1"/>
  <c r="BV57" i="5"/>
  <c r="CA57" i="5" s="1"/>
  <c r="BV58" i="5"/>
  <c r="CA58" i="5" s="1"/>
  <c r="BV59" i="5"/>
  <c r="CA59" i="5" s="1"/>
  <c r="BV60" i="5"/>
  <c r="CA60" i="5" s="1"/>
  <c r="BV61" i="5"/>
  <c r="CA61" i="5" s="1"/>
  <c r="BV62" i="5"/>
  <c r="CA62" i="5" s="1"/>
  <c r="BV63" i="5"/>
  <c r="CA63" i="5" s="1"/>
  <c r="BV64" i="5"/>
  <c r="CA64" i="5" s="1"/>
  <c r="BV65" i="5"/>
  <c r="CA65" i="5" s="1"/>
  <c r="BV66" i="5"/>
  <c r="CA66" i="5" s="1"/>
  <c r="BV67" i="5"/>
  <c r="CB67" i="5" s="1"/>
  <c r="BV68" i="5"/>
  <c r="CB68" i="5" s="1"/>
  <c r="BV69" i="5"/>
  <c r="CB69" i="5" s="1"/>
  <c r="BV70" i="5"/>
  <c r="CB70" i="5" s="1"/>
  <c r="BV71" i="5"/>
  <c r="CB71" i="5" s="1"/>
  <c r="BV6" i="5"/>
  <c r="CE6" i="5" s="1"/>
  <c r="CJ6" i="5"/>
  <c r="CJ8" i="5"/>
  <c r="CJ9" i="5"/>
  <c r="CJ10" i="5"/>
  <c r="CJ11" i="5"/>
  <c r="CJ12" i="5"/>
  <c r="CJ13" i="5"/>
  <c r="CJ14" i="5"/>
  <c r="CJ15" i="5"/>
  <c r="CJ16" i="5"/>
  <c r="CJ17" i="5"/>
  <c r="CJ18" i="5"/>
  <c r="CJ19" i="5"/>
  <c r="CJ20" i="5"/>
  <c r="CJ21" i="5"/>
  <c r="CQ21" i="5" s="1"/>
  <c r="CJ22" i="5"/>
  <c r="CR22" i="5" s="1"/>
  <c r="CJ23" i="5"/>
  <c r="CR23" i="5" s="1"/>
  <c r="CJ24" i="5"/>
  <c r="CR24" i="5" s="1"/>
  <c r="CJ25" i="5"/>
  <c r="CR25" i="5" s="1"/>
  <c r="CJ26" i="5"/>
  <c r="CR26" i="5" s="1"/>
  <c r="CJ27" i="5"/>
  <c r="CR27" i="5" s="1"/>
  <c r="CJ28" i="5"/>
  <c r="CR28" i="5" s="1"/>
  <c r="CJ29" i="5"/>
  <c r="CR29" i="5" s="1"/>
  <c r="CJ30" i="5"/>
  <c r="CR30" i="5" s="1"/>
  <c r="CJ31" i="5"/>
  <c r="CR31" i="5" s="1"/>
  <c r="CJ32" i="5"/>
  <c r="CR32" i="5" s="1"/>
  <c r="CJ33" i="5"/>
  <c r="CR33" i="5" s="1"/>
  <c r="CJ34" i="5"/>
  <c r="CR34" i="5" s="1"/>
  <c r="CJ35" i="5"/>
  <c r="CR35" i="5" s="1"/>
  <c r="CJ36" i="5"/>
  <c r="CR36" i="5" s="1"/>
  <c r="CJ37" i="5"/>
  <c r="CR37" i="5" s="1"/>
  <c r="CJ38" i="5"/>
  <c r="CR38" i="5" s="1"/>
  <c r="CJ39" i="5"/>
  <c r="CR39" i="5" s="1"/>
  <c r="CJ40" i="5"/>
  <c r="CR40" i="5" s="1"/>
  <c r="CJ41" i="5"/>
  <c r="CR41" i="5" s="1"/>
  <c r="CJ42" i="5"/>
  <c r="CR42" i="5" s="1"/>
  <c r="CJ43" i="5"/>
  <c r="CR43" i="5" s="1"/>
  <c r="CJ44" i="5"/>
  <c r="CR44" i="5" s="1"/>
  <c r="CJ45" i="5"/>
  <c r="CR45" i="5" s="1"/>
  <c r="CJ46" i="5"/>
  <c r="CR46" i="5" s="1"/>
  <c r="CJ47" i="5"/>
  <c r="CR47" i="5" s="1"/>
  <c r="CJ48" i="5"/>
  <c r="CR48" i="5" s="1"/>
  <c r="CJ49" i="5"/>
  <c r="CR49" i="5" s="1"/>
  <c r="CJ50" i="5"/>
  <c r="CR50" i="5" s="1"/>
  <c r="CJ51" i="5"/>
  <c r="CR51" i="5" s="1"/>
  <c r="CJ52" i="5"/>
  <c r="CJ53" i="5"/>
  <c r="CJ54" i="5"/>
  <c r="CJ55" i="5"/>
  <c r="CJ56" i="5"/>
  <c r="CJ57" i="5"/>
  <c r="CJ58" i="5"/>
  <c r="CJ59" i="5"/>
  <c r="CJ60" i="5"/>
  <c r="CJ61" i="5"/>
  <c r="CJ62" i="5"/>
  <c r="CJ63" i="5"/>
  <c r="CJ64" i="5"/>
  <c r="CJ65" i="5"/>
  <c r="CJ66" i="5"/>
  <c r="CJ67" i="5"/>
  <c r="CJ68" i="5"/>
  <c r="CJ69" i="5"/>
  <c r="CJ70" i="5"/>
  <c r="CJ71" i="5"/>
  <c r="CP71" i="5" s="1"/>
  <c r="CJ7" i="5"/>
  <c r="B6" i="4"/>
  <c r="B6" i="3"/>
  <c r="B7" i="3"/>
  <c r="CR70" i="5" l="1"/>
  <c r="CP70" i="5"/>
  <c r="CR66" i="5"/>
  <c r="CO66" i="5"/>
  <c r="CR62" i="5"/>
  <c r="CO62" i="5"/>
  <c r="CR58" i="5"/>
  <c r="CO58" i="5"/>
  <c r="CR54" i="5"/>
  <c r="CO54" i="5"/>
  <c r="CR69" i="5"/>
  <c r="CP69" i="5"/>
  <c r="CR65" i="5"/>
  <c r="CO65" i="5"/>
  <c r="CR61" i="5"/>
  <c r="CO61" i="5"/>
  <c r="CR57" i="5"/>
  <c r="CO57" i="5"/>
  <c r="CR53" i="5"/>
  <c r="CO53" i="5"/>
  <c r="CR68" i="5"/>
  <c r="CP68" i="5"/>
  <c r="CR64" i="5"/>
  <c r="CO64" i="5"/>
  <c r="CR60" i="5"/>
  <c r="CO60" i="5"/>
  <c r="CR56" i="5"/>
  <c r="CO56" i="5"/>
  <c r="CR52" i="5"/>
  <c r="CO52" i="5"/>
  <c r="CR67" i="5"/>
  <c r="CP67" i="5"/>
  <c r="CR63" i="5"/>
  <c r="CO63" i="5"/>
  <c r="CR59" i="5"/>
  <c r="CO59" i="5"/>
  <c r="CR55" i="5"/>
  <c r="CO55" i="5"/>
  <c r="W71" i="5"/>
  <c r="X71" i="5"/>
  <c r="CQ71" i="5"/>
  <c r="CS71" i="5"/>
  <c r="CR71" i="5"/>
  <c r="AN71" i="5"/>
  <c r="AM71" i="5"/>
  <c r="AL71" i="5"/>
  <c r="X20" i="5"/>
  <c r="W20" i="5"/>
  <c r="U20" i="5"/>
  <c r="R20" i="5" s="1"/>
  <c r="V71" i="5"/>
  <c r="CS20" i="5"/>
  <c r="CR20" i="5"/>
  <c r="CP20" i="5"/>
  <c r="CM20" i="5" s="1"/>
  <c r="CQ20" i="5"/>
  <c r="BY71" i="5"/>
  <c r="CC65" i="5"/>
  <c r="CD65" i="5"/>
  <c r="BY66" i="5"/>
  <c r="CC57" i="5"/>
  <c r="CD57" i="5"/>
  <c r="BY58" i="5"/>
  <c r="CC49" i="5"/>
  <c r="CD49" i="5"/>
  <c r="BZ49" i="5"/>
  <c r="BY49" i="5" s="1"/>
  <c r="CC41" i="5"/>
  <c r="CD41" i="5"/>
  <c r="BZ41" i="5"/>
  <c r="BY41" i="5" s="1"/>
  <c r="CC33" i="5"/>
  <c r="CD33" i="5"/>
  <c r="BY33" i="5"/>
  <c r="CC25" i="5"/>
  <c r="CD25" i="5"/>
  <c r="BY25" i="5"/>
  <c r="CC68" i="5"/>
  <c r="CD68" i="5"/>
  <c r="CC64" i="5"/>
  <c r="CD64" i="5"/>
  <c r="BY65" i="5"/>
  <c r="CC60" i="5"/>
  <c r="CD60" i="5"/>
  <c r="BY61" i="5"/>
  <c r="CC56" i="5"/>
  <c r="CD56" i="5"/>
  <c r="BY57" i="5"/>
  <c r="CC52" i="5"/>
  <c r="CD52" i="5"/>
  <c r="BY53" i="5"/>
  <c r="BY68" i="5"/>
  <c r="CC48" i="5"/>
  <c r="CD48" i="5"/>
  <c r="BZ48" i="5"/>
  <c r="BY48" i="5" s="1"/>
  <c r="CC44" i="5"/>
  <c r="CD44" i="5"/>
  <c r="BZ44" i="5"/>
  <c r="BY44" i="5" s="1"/>
  <c r="CC40" i="5"/>
  <c r="CD40" i="5"/>
  <c r="BZ40" i="5"/>
  <c r="BY40" i="5" s="1"/>
  <c r="CC36" i="5"/>
  <c r="CD36" i="5"/>
  <c r="BY36" i="5"/>
  <c r="CC32" i="5"/>
  <c r="CD32" i="5"/>
  <c r="BY32" i="5"/>
  <c r="CC28" i="5"/>
  <c r="CD28" i="5"/>
  <c r="BY28" i="5"/>
  <c r="CC24" i="5"/>
  <c r="CD24" i="5"/>
  <c r="BY24" i="5"/>
  <c r="CD20" i="5"/>
  <c r="CB20" i="5"/>
  <c r="BY20" i="5" s="1"/>
  <c r="CC20" i="5"/>
  <c r="CC67" i="5"/>
  <c r="CD67" i="5"/>
  <c r="CC63" i="5"/>
  <c r="CD63" i="5"/>
  <c r="BY64" i="5"/>
  <c r="CC59" i="5"/>
  <c r="CD59" i="5"/>
  <c r="BY60" i="5"/>
  <c r="CC55" i="5"/>
  <c r="CD55" i="5"/>
  <c r="BY56" i="5"/>
  <c r="CC51" i="5"/>
  <c r="CD51" i="5"/>
  <c r="BY67" i="5"/>
  <c r="BZ51" i="5"/>
  <c r="BY51" i="5" s="1"/>
  <c r="BY52" i="5"/>
  <c r="CC47" i="5"/>
  <c r="CD47" i="5"/>
  <c r="BZ47" i="5"/>
  <c r="BY47" i="5" s="1"/>
  <c r="CC43" i="5"/>
  <c r="CD43" i="5"/>
  <c r="BZ43" i="5"/>
  <c r="BY43" i="5" s="1"/>
  <c r="CC39" i="5"/>
  <c r="CD39" i="5"/>
  <c r="BZ39" i="5"/>
  <c r="BY39" i="5" s="1"/>
  <c r="CC35" i="5"/>
  <c r="CD35" i="5"/>
  <c r="BY35" i="5"/>
  <c r="CC31" i="5"/>
  <c r="CD31" i="5"/>
  <c r="BY31" i="5"/>
  <c r="CC27" i="5"/>
  <c r="CD27" i="5"/>
  <c r="BY27" i="5"/>
  <c r="CC23" i="5"/>
  <c r="CD23" i="5"/>
  <c r="BY23" i="5"/>
  <c r="CD71" i="5"/>
  <c r="CE71" i="5"/>
  <c r="CC71" i="5"/>
  <c r="CC69" i="5"/>
  <c r="CD69" i="5"/>
  <c r="CC61" i="5"/>
  <c r="CD61" i="5"/>
  <c r="BY62" i="5"/>
  <c r="CC53" i="5"/>
  <c r="CD53" i="5"/>
  <c r="BY54" i="5"/>
  <c r="BY69" i="5"/>
  <c r="CC45" i="5"/>
  <c r="CD45" i="5"/>
  <c r="BZ45" i="5"/>
  <c r="BY45" i="5" s="1"/>
  <c r="CC37" i="5"/>
  <c r="CD37" i="5"/>
  <c r="BZ37" i="5"/>
  <c r="BY37" i="5" s="1"/>
  <c r="CC29" i="5"/>
  <c r="CD29" i="5"/>
  <c r="BY29" i="5"/>
  <c r="CC70" i="5"/>
  <c r="CD70" i="5"/>
  <c r="CC66" i="5"/>
  <c r="CD66" i="5"/>
  <c r="CC62" i="5"/>
  <c r="CD62" i="5"/>
  <c r="BY63" i="5"/>
  <c r="CC58" i="5"/>
  <c r="CD58" i="5"/>
  <c r="BY59" i="5"/>
  <c r="CC54" i="5"/>
  <c r="CD54" i="5"/>
  <c r="BY70" i="5"/>
  <c r="BY55" i="5"/>
  <c r="CC50" i="5"/>
  <c r="CD50" i="5"/>
  <c r="BZ50" i="5"/>
  <c r="BY50" i="5" s="1"/>
  <c r="CC46" i="5"/>
  <c r="CD46" i="5"/>
  <c r="BZ46" i="5"/>
  <c r="BY46" i="5" s="1"/>
  <c r="CC42" i="5"/>
  <c r="CD42" i="5"/>
  <c r="BZ42" i="5"/>
  <c r="BY42" i="5" s="1"/>
  <c r="CC38" i="5"/>
  <c r="CD38" i="5"/>
  <c r="BZ38" i="5"/>
  <c r="BY38" i="5" s="1"/>
  <c r="CC34" i="5"/>
  <c r="CD34" i="5"/>
  <c r="BY34" i="5"/>
  <c r="CC30" i="5"/>
  <c r="CD30" i="5"/>
  <c r="BY30" i="5"/>
  <c r="CC26" i="5"/>
  <c r="CD26" i="5"/>
  <c r="BY26" i="5"/>
  <c r="CC22" i="5"/>
  <c r="CD22" i="5"/>
  <c r="CE22" i="5"/>
  <c r="BY22" i="5"/>
  <c r="BO47" i="5"/>
  <c r="BP47" i="5"/>
  <c r="BL47" i="5"/>
  <c r="BK47" i="5" s="1"/>
  <c r="BO70" i="5"/>
  <c r="BP70" i="5"/>
  <c r="BO66" i="5"/>
  <c r="BP66" i="5"/>
  <c r="BO62" i="5"/>
  <c r="BP62" i="5"/>
  <c r="BK63" i="5"/>
  <c r="BO58" i="5"/>
  <c r="BP58" i="5"/>
  <c r="BK59" i="5"/>
  <c r="BO54" i="5"/>
  <c r="BP54" i="5"/>
  <c r="BK55" i="5"/>
  <c r="BK70" i="5"/>
  <c r="BO50" i="5"/>
  <c r="BP50" i="5"/>
  <c r="BL50" i="5"/>
  <c r="BK50" i="5" s="1"/>
  <c r="BO46" i="5"/>
  <c r="BP46" i="5"/>
  <c r="BL46" i="5"/>
  <c r="BK46" i="5" s="1"/>
  <c r="BO42" i="5"/>
  <c r="BP42" i="5"/>
  <c r="BL42" i="5"/>
  <c r="BK42" i="5" s="1"/>
  <c r="BO38" i="5"/>
  <c r="BP38" i="5"/>
  <c r="BL38" i="5"/>
  <c r="BK38" i="5" s="1"/>
  <c r="BO34" i="5"/>
  <c r="BP34" i="5"/>
  <c r="BK34" i="5"/>
  <c r="BO30" i="5"/>
  <c r="BP30" i="5"/>
  <c r="BK30" i="5"/>
  <c r="BO26" i="5"/>
  <c r="BP26" i="5"/>
  <c r="BK26" i="5"/>
  <c r="BO22" i="5"/>
  <c r="BP22" i="5"/>
  <c r="BK22" i="5"/>
  <c r="BO67" i="5"/>
  <c r="BP67" i="5"/>
  <c r="BO59" i="5"/>
  <c r="BP59" i="5"/>
  <c r="BK60" i="5"/>
  <c r="BO51" i="5"/>
  <c r="BP51" i="5"/>
  <c r="BL51" i="5"/>
  <c r="BK51" i="5" s="1"/>
  <c r="BK52" i="5"/>
  <c r="BK67" i="5"/>
  <c r="BO39" i="5"/>
  <c r="BP39" i="5"/>
  <c r="BL39" i="5"/>
  <c r="BK39" i="5" s="1"/>
  <c r="BO31" i="5"/>
  <c r="BP31" i="5"/>
  <c r="BK31" i="5"/>
  <c r="BO23" i="5"/>
  <c r="BP23" i="5"/>
  <c r="BK23" i="5"/>
  <c r="BQ71" i="5"/>
  <c r="BP71" i="5"/>
  <c r="BO71" i="5"/>
  <c r="BK71" i="5"/>
  <c r="BO69" i="5"/>
  <c r="BP69" i="5"/>
  <c r="BO65" i="5"/>
  <c r="BP65" i="5"/>
  <c r="BK66" i="5"/>
  <c r="BO61" i="5"/>
  <c r="BP61" i="5"/>
  <c r="BK62" i="5"/>
  <c r="BO57" i="5"/>
  <c r="BP57" i="5"/>
  <c r="BK58" i="5"/>
  <c r="BO53" i="5"/>
  <c r="BP53" i="5"/>
  <c r="BK54" i="5"/>
  <c r="BK69" i="5"/>
  <c r="BO49" i="5"/>
  <c r="BP49" i="5"/>
  <c r="BL49" i="5"/>
  <c r="BK49" i="5" s="1"/>
  <c r="BO45" i="5"/>
  <c r="BP45" i="5"/>
  <c r="BL45" i="5"/>
  <c r="BK45" i="5" s="1"/>
  <c r="BO41" i="5"/>
  <c r="BP41" i="5"/>
  <c r="BL41" i="5"/>
  <c r="BK41" i="5" s="1"/>
  <c r="BO37" i="5"/>
  <c r="BP37" i="5"/>
  <c r="BL37" i="5"/>
  <c r="BK37" i="5" s="1"/>
  <c r="BO33" i="5"/>
  <c r="BP33" i="5"/>
  <c r="BK33" i="5"/>
  <c r="BO29" i="5"/>
  <c r="BP29" i="5"/>
  <c r="BK29" i="5"/>
  <c r="BO25" i="5"/>
  <c r="BP25" i="5"/>
  <c r="BK25" i="5"/>
  <c r="BO63" i="5"/>
  <c r="BP63" i="5"/>
  <c r="BK64" i="5"/>
  <c r="BO55" i="5"/>
  <c r="BP55" i="5"/>
  <c r="BK56" i="5"/>
  <c r="BO43" i="5"/>
  <c r="BP43" i="5"/>
  <c r="BL43" i="5"/>
  <c r="BK43" i="5" s="1"/>
  <c r="BO35" i="5"/>
  <c r="BP35" i="5"/>
  <c r="BK35" i="5"/>
  <c r="BO27" i="5"/>
  <c r="BP27" i="5"/>
  <c r="BK27" i="5"/>
  <c r="BO68" i="5"/>
  <c r="BP68" i="5"/>
  <c r="BO64" i="5"/>
  <c r="BP64" i="5"/>
  <c r="BK65" i="5"/>
  <c r="BO60" i="5"/>
  <c r="BP60" i="5"/>
  <c r="BK61" i="5"/>
  <c r="BO56" i="5"/>
  <c r="BP56" i="5"/>
  <c r="BK57" i="5"/>
  <c r="BO52" i="5"/>
  <c r="BP52" i="5"/>
  <c r="BK53" i="5"/>
  <c r="BK68" i="5"/>
  <c r="BO48" i="5"/>
  <c r="BP48" i="5"/>
  <c r="BL48" i="5"/>
  <c r="BK48" i="5" s="1"/>
  <c r="BO44" i="5"/>
  <c r="BP44" i="5"/>
  <c r="BL44" i="5"/>
  <c r="BK44" i="5" s="1"/>
  <c r="BO40" i="5"/>
  <c r="BP40" i="5"/>
  <c r="BL40" i="5"/>
  <c r="BK40" i="5" s="1"/>
  <c r="BO36" i="5"/>
  <c r="BP36" i="5"/>
  <c r="BK36" i="5"/>
  <c r="BO32" i="5"/>
  <c r="BP32" i="5"/>
  <c r="BK32" i="5"/>
  <c r="BO28" i="5"/>
  <c r="BP28" i="5"/>
  <c r="BK28" i="5"/>
  <c r="BO24" i="5"/>
  <c r="BP24" i="5"/>
  <c r="BK24" i="5"/>
  <c r="BP20" i="5"/>
  <c r="BQ20" i="5"/>
  <c r="BN20" i="5"/>
  <c r="BK20" i="5" s="1"/>
  <c r="BO20" i="5"/>
  <c r="BA71" i="5"/>
  <c r="BB71" i="5"/>
  <c r="BC71" i="5"/>
  <c r="BB57" i="5"/>
  <c r="BB53" i="5"/>
  <c r="BB49" i="5"/>
  <c r="BB45" i="5"/>
  <c r="BB41" i="5"/>
  <c r="BB37" i="5"/>
  <c r="BB33" i="5"/>
  <c r="BB29" i="5"/>
  <c r="BB25" i="5"/>
  <c r="BB60" i="5"/>
  <c r="BB56" i="5"/>
  <c r="BB52" i="5"/>
  <c r="BB48" i="5"/>
  <c r="BB44" i="5"/>
  <c r="BB40" i="5"/>
  <c r="BB36" i="5"/>
  <c r="BB32" i="5"/>
  <c r="BB28" i="5"/>
  <c r="BB24" i="5"/>
  <c r="BB20" i="5"/>
  <c r="AZ20" i="5"/>
  <c r="AW20" i="5" s="1"/>
  <c r="BA20" i="5"/>
  <c r="BB59" i="5"/>
  <c r="BB55" i="5"/>
  <c r="BB51" i="5"/>
  <c r="BB47" i="5"/>
  <c r="BB43" i="5"/>
  <c r="BB39" i="5"/>
  <c r="BB35" i="5"/>
  <c r="BB31" i="5"/>
  <c r="BB27" i="5"/>
  <c r="BB23" i="5"/>
  <c r="BB58" i="5"/>
  <c r="BB54" i="5"/>
  <c r="BB50" i="5"/>
  <c r="BB46" i="5"/>
  <c r="BB42" i="5"/>
  <c r="BB38" i="5"/>
  <c r="BB34" i="5"/>
  <c r="BB30" i="5"/>
  <c r="BB26" i="5"/>
  <c r="BB22" i="5"/>
  <c r="AL67" i="5"/>
  <c r="AM67" i="5"/>
  <c r="AL63" i="5"/>
  <c r="AM63" i="5"/>
  <c r="AH64" i="5"/>
  <c r="AL59" i="5"/>
  <c r="AM59" i="5"/>
  <c r="AH60" i="5"/>
  <c r="AL55" i="5"/>
  <c r="AM55" i="5"/>
  <c r="AH56" i="5"/>
  <c r="AL51" i="5"/>
  <c r="AM51" i="5"/>
  <c r="AH52" i="5"/>
  <c r="AH67" i="5"/>
  <c r="AI51" i="5"/>
  <c r="AH51" i="5" s="1"/>
  <c r="AL47" i="5"/>
  <c r="AM47" i="5"/>
  <c r="AI47" i="5"/>
  <c r="AH47" i="5" s="1"/>
  <c r="AL70" i="5"/>
  <c r="AM70" i="5"/>
  <c r="AL66" i="5"/>
  <c r="AM66" i="5"/>
  <c r="AL62" i="5"/>
  <c r="AM62" i="5"/>
  <c r="AH63" i="5"/>
  <c r="AL58" i="5"/>
  <c r="AM58" i="5"/>
  <c r="AH59" i="5"/>
  <c r="AL54" i="5"/>
  <c r="AM54" i="5"/>
  <c r="AH55" i="5"/>
  <c r="AH70" i="5"/>
  <c r="AL50" i="5"/>
  <c r="AM50" i="5"/>
  <c r="AI50" i="5"/>
  <c r="AH50" i="5" s="1"/>
  <c r="AL46" i="5"/>
  <c r="AM46" i="5"/>
  <c r="AI46" i="5"/>
  <c r="AH46" i="5" s="1"/>
  <c r="G32" i="5"/>
  <c r="AH71" i="5"/>
  <c r="AL69" i="5"/>
  <c r="AM69" i="5"/>
  <c r="AL65" i="5"/>
  <c r="AM65" i="5"/>
  <c r="AH66" i="5"/>
  <c r="AL61" i="5"/>
  <c r="AM61" i="5"/>
  <c r="AH62" i="5"/>
  <c r="AL57" i="5"/>
  <c r="AM57" i="5"/>
  <c r="AH58" i="5"/>
  <c r="AL53" i="5"/>
  <c r="AM53" i="5"/>
  <c r="AH54" i="5"/>
  <c r="AH69" i="5"/>
  <c r="AL49" i="5"/>
  <c r="AM49" i="5"/>
  <c r="AI49" i="5"/>
  <c r="AH49" i="5" s="1"/>
  <c r="AL45" i="5"/>
  <c r="AM45" i="5"/>
  <c r="AL68" i="5"/>
  <c r="AM68" i="5"/>
  <c r="AL64" i="5"/>
  <c r="AM64" i="5"/>
  <c r="AH65" i="5"/>
  <c r="AL60" i="5"/>
  <c r="AM60" i="5"/>
  <c r="AH61" i="5"/>
  <c r="AL56" i="5"/>
  <c r="AM56" i="5"/>
  <c r="AH57" i="5"/>
  <c r="AL52" i="5"/>
  <c r="AM52" i="5"/>
  <c r="AH68" i="5"/>
  <c r="AH53" i="5"/>
  <c r="AL48" i="5"/>
  <c r="AM48" i="5"/>
  <c r="AI48" i="5"/>
  <c r="AH48" i="5" s="1"/>
  <c r="AL44" i="5"/>
  <c r="AM44" i="5"/>
  <c r="AI44" i="5"/>
  <c r="AH44" i="5" s="1"/>
  <c r="AN20" i="5"/>
  <c r="AM20" i="5"/>
  <c r="AL20" i="5"/>
  <c r="AK20" i="5"/>
  <c r="AH20" i="5" s="1"/>
  <c r="V70" i="5"/>
  <c r="X70" i="5"/>
  <c r="W70" i="5"/>
  <c r="V66" i="5"/>
  <c r="X66" i="5"/>
  <c r="W66" i="5"/>
  <c r="V62" i="5"/>
  <c r="X62" i="5"/>
  <c r="W62" i="5"/>
  <c r="R63" i="5"/>
  <c r="V58" i="5"/>
  <c r="X58" i="5"/>
  <c r="W58" i="5"/>
  <c r="R59" i="5"/>
  <c r="V54" i="5"/>
  <c r="X54" i="5"/>
  <c r="W54" i="5"/>
  <c r="R55" i="5"/>
  <c r="V50" i="5"/>
  <c r="X50" i="5"/>
  <c r="W50" i="5"/>
  <c r="S50" i="5"/>
  <c r="R50" i="5" s="1"/>
  <c r="V46" i="5"/>
  <c r="X46" i="5"/>
  <c r="W46" i="5"/>
  <c r="S46" i="5"/>
  <c r="V42" i="5"/>
  <c r="X42" i="5"/>
  <c r="W42" i="5"/>
  <c r="S42" i="5"/>
  <c r="V38" i="5"/>
  <c r="X38" i="5"/>
  <c r="W38" i="5"/>
  <c r="S38" i="5"/>
  <c r="V26" i="5"/>
  <c r="V69" i="5"/>
  <c r="X69" i="5"/>
  <c r="W69" i="5"/>
  <c r="V65" i="5"/>
  <c r="X65" i="5"/>
  <c r="W65" i="5"/>
  <c r="R66" i="5"/>
  <c r="V61" i="5"/>
  <c r="X61" i="5"/>
  <c r="W61" i="5"/>
  <c r="R62" i="5"/>
  <c r="V57" i="5"/>
  <c r="X57" i="5"/>
  <c r="W57" i="5"/>
  <c r="R58" i="5"/>
  <c r="V53" i="5"/>
  <c r="X53" i="5"/>
  <c r="W53" i="5"/>
  <c r="R54" i="5"/>
  <c r="V49" i="5"/>
  <c r="X49" i="5"/>
  <c r="W49" i="5"/>
  <c r="S49" i="5"/>
  <c r="R49" i="5" s="1"/>
  <c r="X45" i="5"/>
  <c r="W45" i="5"/>
  <c r="S45" i="5"/>
  <c r="X41" i="5"/>
  <c r="W41" i="5"/>
  <c r="S41" i="5"/>
  <c r="V37" i="5"/>
  <c r="X37" i="5"/>
  <c r="W37" i="5"/>
  <c r="S37" i="5"/>
  <c r="V68" i="5"/>
  <c r="W68" i="5"/>
  <c r="X68" i="5"/>
  <c r="V64" i="5"/>
  <c r="W64" i="5"/>
  <c r="X64" i="5"/>
  <c r="R65" i="5"/>
  <c r="V60" i="5"/>
  <c r="W60" i="5"/>
  <c r="X60" i="5"/>
  <c r="R61" i="5"/>
  <c r="V56" i="5"/>
  <c r="W56" i="5"/>
  <c r="X56" i="5"/>
  <c r="R57" i="5"/>
  <c r="V52" i="5"/>
  <c r="W52" i="5"/>
  <c r="X52" i="5"/>
  <c r="R53" i="5"/>
  <c r="V48" i="5"/>
  <c r="X48" i="5"/>
  <c r="W48" i="5"/>
  <c r="S48" i="5"/>
  <c r="R48" i="5" s="1"/>
  <c r="W44" i="5"/>
  <c r="X44" i="5"/>
  <c r="S44" i="5"/>
  <c r="W40" i="5"/>
  <c r="X40" i="5"/>
  <c r="S40" i="5"/>
  <c r="W36" i="5"/>
  <c r="X36" i="5"/>
  <c r="R36" i="5"/>
  <c r="R71" i="5"/>
  <c r="V67" i="5"/>
  <c r="W67" i="5"/>
  <c r="X67" i="5"/>
  <c r="V63" i="5"/>
  <c r="X63" i="5"/>
  <c r="W63" i="5"/>
  <c r="R64" i="5"/>
  <c r="V59" i="5"/>
  <c r="X59" i="5"/>
  <c r="W59" i="5"/>
  <c r="R60" i="5"/>
  <c r="V55" i="5"/>
  <c r="X55" i="5"/>
  <c r="W55" i="5"/>
  <c r="R56" i="5"/>
  <c r="V51" i="5"/>
  <c r="W51" i="5"/>
  <c r="X51" i="5"/>
  <c r="S51" i="5"/>
  <c r="R51" i="5" s="1"/>
  <c r="R52" i="5"/>
  <c r="V47" i="5"/>
  <c r="X47" i="5"/>
  <c r="W47" i="5"/>
  <c r="S47" i="5"/>
  <c r="R47" i="5" s="1"/>
  <c r="V43" i="5"/>
  <c r="X43" i="5"/>
  <c r="W43" i="5"/>
  <c r="S43" i="5"/>
  <c r="V39" i="5"/>
  <c r="X39" i="5"/>
  <c r="W39" i="5"/>
  <c r="S39" i="5"/>
  <c r="V35" i="5"/>
  <c r="W35" i="5"/>
  <c r="X35" i="5"/>
  <c r="R35" i="5"/>
  <c r="CQ14" i="5"/>
  <c r="CR14" i="5"/>
  <c r="CS14" i="5"/>
  <c r="CN14" i="5"/>
  <c r="CM14" i="5" s="1"/>
  <c r="CQ7" i="5"/>
  <c r="CR7" i="5"/>
  <c r="CS7" i="5"/>
  <c r="CM7" i="5"/>
  <c r="CQ16" i="5"/>
  <c r="CR16" i="5"/>
  <c r="CO16" i="5"/>
  <c r="CM16" i="5" s="1"/>
  <c r="CR12" i="5"/>
  <c r="CQ12" i="5"/>
  <c r="CN12" i="5"/>
  <c r="CM12" i="5" s="1"/>
  <c r="CQ8" i="5"/>
  <c r="CR8" i="5"/>
  <c r="CS8" i="5"/>
  <c r="CM8" i="5"/>
  <c r="CQ19" i="5"/>
  <c r="CR19" i="5"/>
  <c r="CS19" i="5"/>
  <c r="CO19" i="5"/>
  <c r="CM19" i="5" s="1"/>
  <c r="CQ15" i="5"/>
  <c r="CR15" i="5"/>
  <c r="CS15" i="5"/>
  <c r="CN15" i="5"/>
  <c r="CM15" i="5" s="1"/>
  <c r="CQ11" i="5"/>
  <c r="CR11" i="5"/>
  <c r="CS11" i="5"/>
  <c r="CN11" i="5"/>
  <c r="CM11" i="5" s="1"/>
  <c r="CR6" i="5"/>
  <c r="CS6" i="5"/>
  <c r="CM6" i="5"/>
  <c r="CQ6" i="5"/>
  <c r="CQ18" i="5"/>
  <c r="CR18" i="5"/>
  <c r="CS18" i="5"/>
  <c r="CO18" i="5"/>
  <c r="CM18" i="5" s="1"/>
  <c r="CQ10" i="5"/>
  <c r="CR10" i="5"/>
  <c r="CS10" i="5"/>
  <c r="CM10" i="5"/>
  <c r="CR17" i="5"/>
  <c r="CS17" i="5"/>
  <c r="CO17" i="5"/>
  <c r="CM17" i="5" s="1"/>
  <c r="CQ17" i="5"/>
  <c r="CQ13" i="5"/>
  <c r="CR13" i="5"/>
  <c r="CS13" i="5"/>
  <c r="CN13" i="5"/>
  <c r="CM13" i="5" s="1"/>
  <c r="CQ9" i="5"/>
  <c r="CR9" i="5"/>
  <c r="CS9" i="5"/>
  <c r="CM9" i="5"/>
  <c r="CD10" i="5"/>
  <c r="BY10" i="5"/>
  <c r="CC10" i="5"/>
  <c r="CD18" i="5"/>
  <c r="CC18" i="5"/>
  <c r="CA18" i="5"/>
  <c r="CD14" i="5"/>
  <c r="CC17" i="5"/>
  <c r="CD17" i="5"/>
  <c r="CA17" i="5"/>
  <c r="BY17" i="5" s="1"/>
  <c r="CD13" i="5"/>
  <c r="CD9" i="5"/>
  <c r="CC9" i="5"/>
  <c r="BY9" i="5"/>
  <c r="CD6" i="5"/>
  <c r="CC6" i="5"/>
  <c r="BY6" i="5"/>
  <c r="CD16" i="5"/>
  <c r="CA16" i="5"/>
  <c r="BY16" i="5" s="1"/>
  <c r="CC16" i="5"/>
  <c r="CD12" i="5"/>
  <c r="CC12" i="5"/>
  <c r="CD8" i="5"/>
  <c r="BY8" i="5"/>
  <c r="CC8" i="5"/>
  <c r="CD19" i="5"/>
  <c r="CA19" i="5"/>
  <c r="BY19" i="5" s="1"/>
  <c r="CC19" i="5"/>
  <c r="CD15" i="5"/>
  <c r="CC15" i="5"/>
  <c r="BZ15" i="5"/>
  <c r="BY15" i="5" s="1"/>
  <c r="CD11" i="5"/>
  <c r="CC11" i="5"/>
  <c r="CD7" i="5"/>
  <c r="CC7" i="5"/>
  <c r="BY7" i="5"/>
  <c r="BP6" i="5"/>
  <c r="BQ6" i="5"/>
  <c r="BO6" i="5"/>
  <c r="BK6" i="5"/>
  <c r="BP16" i="5"/>
  <c r="BM16" i="5"/>
  <c r="BK16" i="5" s="1"/>
  <c r="BO16" i="5"/>
  <c r="BP12" i="5"/>
  <c r="BL12" i="5"/>
  <c r="BK12" i="5" s="1"/>
  <c r="BO12" i="5"/>
  <c r="BP8" i="5"/>
  <c r="BQ8" i="5"/>
  <c r="BK8" i="5"/>
  <c r="BO8" i="5"/>
  <c r="BP19" i="5"/>
  <c r="BQ19" i="5"/>
  <c r="BO19" i="5"/>
  <c r="BM19" i="5"/>
  <c r="BK19" i="5" s="1"/>
  <c r="BP15" i="5"/>
  <c r="BQ15" i="5"/>
  <c r="BL15" i="5"/>
  <c r="BK15" i="5" s="1"/>
  <c r="BO15" i="5"/>
  <c r="BP11" i="5"/>
  <c r="BQ11" i="5"/>
  <c r="BO11" i="5"/>
  <c r="BL11" i="5"/>
  <c r="BK11" i="5" s="1"/>
  <c r="BP7" i="5"/>
  <c r="BQ7" i="5"/>
  <c r="BO7" i="5"/>
  <c r="BK7" i="5"/>
  <c r="BP18" i="5"/>
  <c r="BO18" i="5"/>
  <c r="BM18" i="5"/>
  <c r="BK18" i="5" s="1"/>
  <c r="BP14" i="5"/>
  <c r="BQ14" i="5"/>
  <c r="BL14" i="5"/>
  <c r="BK14" i="5" s="1"/>
  <c r="BO14" i="5"/>
  <c r="BP10" i="5"/>
  <c r="BQ10" i="5"/>
  <c r="BO10" i="5"/>
  <c r="BK10" i="5"/>
  <c r="BP17" i="5"/>
  <c r="BM17" i="5"/>
  <c r="BK17" i="5" s="1"/>
  <c r="BO17" i="5"/>
  <c r="BP13" i="5"/>
  <c r="BQ13" i="5"/>
  <c r="BL13" i="5"/>
  <c r="BK13" i="5" s="1"/>
  <c r="BO13" i="5"/>
  <c r="BP9" i="5"/>
  <c r="BQ9" i="5"/>
  <c r="BK9" i="5"/>
  <c r="BO9" i="5"/>
  <c r="BB10" i="5"/>
  <c r="BB13" i="5"/>
  <c r="BB9" i="5"/>
  <c r="BB14" i="5"/>
  <c r="BB6" i="5"/>
  <c r="BB16" i="5"/>
  <c r="BB12" i="5"/>
  <c r="BB8" i="5"/>
  <c r="BB15" i="5"/>
  <c r="BB11" i="5"/>
  <c r="BB7" i="5"/>
  <c r="AM18" i="5"/>
  <c r="AN18" i="5"/>
  <c r="AJ18" i="5"/>
  <c r="AH18" i="5" s="1"/>
  <c r="AL18" i="5"/>
  <c r="AM14" i="5"/>
  <c r="AN14" i="5"/>
  <c r="AI14" i="5"/>
  <c r="AH14" i="5" s="1"/>
  <c r="AL14" i="5"/>
  <c r="AM6" i="5"/>
  <c r="AL6" i="5"/>
  <c r="AM16" i="5"/>
  <c r="AN16" i="5"/>
  <c r="AL16" i="5"/>
  <c r="AJ16" i="5"/>
  <c r="AH16" i="5" s="1"/>
  <c r="AM8" i="5"/>
  <c r="AL8" i="5"/>
  <c r="AM19" i="5"/>
  <c r="AN19" i="5"/>
  <c r="AJ19" i="5"/>
  <c r="AH19" i="5" s="1"/>
  <c r="AL19" i="5"/>
  <c r="AM15" i="5"/>
  <c r="AN15" i="5"/>
  <c r="AI15" i="5"/>
  <c r="AH15" i="5" s="1"/>
  <c r="AL15" i="5"/>
  <c r="AM7" i="5"/>
  <c r="AL7" i="5"/>
  <c r="G10" i="5" s="1"/>
  <c r="AM17" i="5"/>
  <c r="AN17" i="5"/>
  <c r="AL17" i="5"/>
  <c r="AJ17" i="5"/>
  <c r="AH17" i="5" s="1"/>
  <c r="AH13" i="5"/>
  <c r="AM9" i="5"/>
  <c r="AL9" i="5"/>
  <c r="V15" i="5"/>
  <c r="W15" i="5"/>
  <c r="S15" i="5"/>
  <c r="W11" i="5"/>
  <c r="V18" i="5"/>
  <c r="W18" i="5"/>
  <c r="T18" i="5"/>
  <c r="R18" i="5" s="1"/>
  <c r="V14" i="5"/>
  <c r="S14" i="5" s="1"/>
  <c r="W14" i="5"/>
  <c r="W10" i="5"/>
  <c r="W17" i="5"/>
  <c r="W13" i="5"/>
  <c r="W9" i="5"/>
  <c r="V19" i="5"/>
  <c r="W19" i="5"/>
  <c r="T19" i="5"/>
  <c r="R19" i="5" s="1"/>
  <c r="V16" i="5"/>
  <c r="W16" i="5"/>
  <c r="W12" i="5"/>
  <c r="V8" i="5"/>
  <c r="R8" i="5" s="1"/>
  <c r="W8" i="5"/>
  <c r="V17" i="5"/>
  <c r="T16" i="5" s="1"/>
  <c r="T17" i="5"/>
  <c r="V13" i="5"/>
  <c r="V7" i="5"/>
  <c r="V6" i="5"/>
  <c r="G9" i="5" s="1"/>
  <c r="CQ59" i="5"/>
  <c r="CQ47" i="5"/>
  <c r="CN47" i="5" s="1"/>
  <c r="CM47" i="5" s="1"/>
  <c r="CQ39" i="5"/>
  <c r="CQ31" i="5"/>
  <c r="CM31" i="5" s="1"/>
  <c r="CQ70" i="5"/>
  <c r="CM70" i="5" s="1"/>
  <c r="CQ66" i="5"/>
  <c r="CQ62" i="5"/>
  <c r="CQ58" i="5"/>
  <c r="CQ54" i="5"/>
  <c r="CQ50" i="5"/>
  <c r="CN50" i="5" s="1"/>
  <c r="CM50" i="5" s="1"/>
  <c r="CQ46" i="5"/>
  <c r="CN46" i="5" s="1"/>
  <c r="CM46" i="5" s="1"/>
  <c r="CQ42" i="5"/>
  <c r="CN42" i="5" s="1"/>
  <c r="CM42" i="5" s="1"/>
  <c r="CQ38" i="5"/>
  <c r="CN38" i="5" s="1"/>
  <c r="CM38" i="5" s="1"/>
  <c r="CQ34" i="5"/>
  <c r="CM34" i="5" s="1"/>
  <c r="CQ30" i="5"/>
  <c r="CM30" i="5" s="1"/>
  <c r="CQ26" i="5"/>
  <c r="CM26" i="5" s="1"/>
  <c r="CQ22" i="5"/>
  <c r="CM22" i="5" s="1"/>
  <c r="CQ63" i="5"/>
  <c r="CQ51" i="5"/>
  <c r="CN51" i="5" s="1"/>
  <c r="CM51" i="5" s="1"/>
  <c r="CQ35" i="5"/>
  <c r="CQ23" i="5"/>
  <c r="CM71" i="5"/>
  <c r="CQ69" i="5"/>
  <c r="CM69" i="5" s="1"/>
  <c r="CM66" i="5"/>
  <c r="CQ65" i="5"/>
  <c r="CM63" i="5" s="1"/>
  <c r="CQ61" i="5"/>
  <c r="CQ57" i="5"/>
  <c r="CQ53" i="5"/>
  <c r="CN49" i="5"/>
  <c r="CM49" i="5" s="1"/>
  <c r="CQ49" i="5"/>
  <c r="CQ45" i="5"/>
  <c r="CQ41" i="5"/>
  <c r="CQ37" i="5"/>
  <c r="CQ33" i="5"/>
  <c r="CQ29" i="5"/>
  <c r="CQ25" i="5"/>
  <c r="CQ67" i="5"/>
  <c r="CM67" i="5" s="1"/>
  <c r="CQ55" i="5"/>
  <c r="CM55" i="5" s="1"/>
  <c r="CQ43" i="5"/>
  <c r="CN41" i="5" s="1"/>
  <c r="CM41" i="5" s="1"/>
  <c r="CQ27" i="5"/>
  <c r="CM27" i="5" s="1"/>
  <c r="CM68" i="5"/>
  <c r="CQ68" i="5"/>
  <c r="CQ64" i="5"/>
  <c r="CM62" i="5" s="1"/>
  <c r="CQ60" i="5"/>
  <c r="CM58" i="5" s="1"/>
  <c r="CQ56" i="5"/>
  <c r="CM53" i="5"/>
  <c r="CQ52" i="5"/>
  <c r="CQ48" i="5"/>
  <c r="CN45" i="5" s="1"/>
  <c r="CM45" i="5" s="1"/>
  <c r="CQ44" i="5"/>
  <c r="CN44" i="5" s="1"/>
  <c r="CM44" i="5" s="1"/>
  <c r="CQ40" i="5"/>
  <c r="CN39" i="5" s="1"/>
  <c r="CM39" i="5" s="1"/>
  <c r="CQ36" i="5"/>
  <c r="CM36" i="5" s="1"/>
  <c r="CQ32" i="5"/>
  <c r="CM29" i="5" s="1"/>
  <c r="CQ28" i="5"/>
  <c r="CM28" i="5" s="1"/>
  <c r="CQ24" i="5"/>
  <c r="CM23" i="5" s="1"/>
  <c r="BA54" i="5"/>
  <c r="G61" i="5" s="1"/>
  <c r="BA42" i="5"/>
  <c r="G50" i="5" s="1"/>
  <c r="BA26" i="5"/>
  <c r="G26" i="5" s="1"/>
  <c r="BA58" i="5"/>
  <c r="G65" i="5" s="1"/>
  <c r="BA50" i="5"/>
  <c r="G57" i="5" s="1"/>
  <c r="BA46" i="5"/>
  <c r="G53" i="5" s="1"/>
  <c r="BA38" i="5"/>
  <c r="G48" i="5" s="1"/>
  <c r="BA34" i="5"/>
  <c r="G44" i="5" s="1"/>
  <c r="BA30" i="5"/>
  <c r="G37" i="5" s="1"/>
  <c r="BA22" i="5"/>
  <c r="G23" i="5" s="1"/>
  <c r="AW71" i="5"/>
  <c r="BA57" i="5"/>
  <c r="G64" i="5" s="1"/>
  <c r="BA53" i="5"/>
  <c r="G60" i="5" s="1"/>
  <c r="BA49" i="5"/>
  <c r="G56" i="5" s="1"/>
  <c r="BA41" i="5"/>
  <c r="G49" i="5" s="1"/>
  <c r="BA37" i="5"/>
  <c r="G47" i="5" s="1"/>
  <c r="BA33" i="5"/>
  <c r="G38" i="5" s="1"/>
  <c r="BA25" i="5"/>
  <c r="G30" i="5" s="1"/>
  <c r="BA60" i="5"/>
  <c r="G67" i="5" s="1"/>
  <c r="BA56" i="5"/>
  <c r="G63" i="5" s="1"/>
  <c r="BA52" i="5"/>
  <c r="G59" i="5" s="1"/>
  <c r="BA48" i="5"/>
  <c r="G55" i="5" s="1"/>
  <c r="BA44" i="5"/>
  <c r="G51" i="5" s="1"/>
  <c r="BA40" i="5"/>
  <c r="G41" i="5" s="1"/>
  <c r="BA36" i="5"/>
  <c r="BA32" i="5"/>
  <c r="G40" i="5" s="1"/>
  <c r="BA28" i="5"/>
  <c r="G35" i="5" s="1"/>
  <c r="BA24" i="5"/>
  <c r="G28" i="5" s="1"/>
  <c r="BA45" i="5"/>
  <c r="G52" i="5" s="1"/>
  <c r="BA29" i="5"/>
  <c r="G27" i="5" s="1"/>
  <c r="BA59" i="5"/>
  <c r="G66" i="5" s="1"/>
  <c r="BA55" i="5"/>
  <c r="G62" i="5" s="1"/>
  <c r="BA51" i="5"/>
  <c r="G58" i="5" s="1"/>
  <c r="BA47" i="5"/>
  <c r="G54" i="5" s="1"/>
  <c r="BA43" i="5"/>
  <c r="BA39" i="5"/>
  <c r="BA35" i="5"/>
  <c r="G45" i="5" s="1"/>
  <c r="BA31" i="5"/>
  <c r="BA27" i="5"/>
  <c r="G33" i="5" s="1"/>
  <c r="BA23" i="5"/>
  <c r="G22" i="5" s="1"/>
  <c r="V25" i="5"/>
  <c r="R38" i="5" s="1"/>
  <c r="V27" i="5"/>
  <c r="V45" i="5"/>
  <c r="V41" i="5"/>
  <c r="V24" i="5"/>
  <c r="R37" i="5"/>
  <c r="V44" i="5"/>
  <c r="V40" i="5"/>
  <c r="R44" i="5" s="1"/>
  <c r="V36" i="5"/>
  <c r="R42" i="5"/>
  <c r="V28" i="5"/>
  <c r="V23" i="5"/>
  <c r="G25" i="5" s="1"/>
  <c r="V22" i="5"/>
  <c r="G24" i="5" s="1"/>
  <c r="CC14" i="5"/>
  <c r="BZ14" i="5" s="1"/>
  <c r="BY14" i="5" s="1"/>
  <c r="CC13" i="5"/>
  <c r="BA16" i="5"/>
  <c r="G18" i="5" s="1"/>
  <c r="BA15" i="5"/>
  <c r="BA14" i="5"/>
  <c r="G16" i="5" s="1"/>
  <c r="BA13" i="5"/>
  <c r="G15" i="5" s="1"/>
  <c r="BA12" i="5"/>
  <c r="G14" i="5" s="1"/>
  <c r="BA11" i="5"/>
  <c r="BA10" i="5"/>
  <c r="AW10" i="5" s="1"/>
  <c r="BA9" i="5"/>
  <c r="BA8" i="5"/>
  <c r="G11" i="5" s="1"/>
  <c r="BA7" i="5"/>
  <c r="BA6" i="5"/>
  <c r="V12" i="5"/>
  <c r="V11" i="5"/>
  <c r="V10" i="5"/>
  <c r="R10" i="5" s="1"/>
  <c r="V9" i="5"/>
  <c r="R9" i="5" s="1"/>
  <c r="G29" i="5" l="1"/>
  <c r="G7" i="5"/>
  <c r="G8" i="5"/>
  <c r="G36" i="5"/>
  <c r="AW7" i="5"/>
  <c r="AX11" i="5"/>
  <c r="G13" i="5"/>
  <c r="AX15" i="5"/>
  <c r="J17" i="5" s="1"/>
  <c r="G17" i="5"/>
  <c r="AW9" i="5"/>
  <c r="R39" i="5"/>
  <c r="G46" i="5"/>
  <c r="AI38" i="5"/>
  <c r="AO96" i="5" s="1"/>
  <c r="AI41" i="5"/>
  <c r="AO99" i="5" s="1"/>
  <c r="AI40" i="5"/>
  <c r="AO98" i="5" s="1"/>
  <c r="AI39" i="5"/>
  <c r="G12" i="5"/>
  <c r="AW22" i="5"/>
  <c r="I23" i="5" s="1"/>
  <c r="AW30" i="5"/>
  <c r="AX38" i="5"/>
  <c r="AX46" i="5"/>
  <c r="AW27" i="5"/>
  <c r="I33" i="5" s="1"/>
  <c r="AW35" i="5"/>
  <c r="I45" i="5" s="1"/>
  <c r="AX43" i="5"/>
  <c r="AX51" i="5"/>
  <c r="AY53" i="5"/>
  <c r="AW29" i="5"/>
  <c r="I27" i="5" s="1"/>
  <c r="AX37" i="5"/>
  <c r="AX45" i="5"/>
  <c r="AY58" i="5"/>
  <c r="AW28" i="5"/>
  <c r="I35" i="5" s="1"/>
  <c r="AW36" i="5"/>
  <c r="E37" i="4" s="1"/>
  <c r="AX44" i="5"/>
  <c r="AW25" i="5"/>
  <c r="I30" i="5" s="1"/>
  <c r="AW33" i="5"/>
  <c r="AX41" i="5"/>
  <c r="AX49" i="5"/>
  <c r="AY57" i="5"/>
  <c r="G73" i="4"/>
  <c r="AY55" i="5"/>
  <c r="AY52" i="5"/>
  <c r="AW24" i="5"/>
  <c r="I28" i="5" s="1"/>
  <c r="AW32" i="5"/>
  <c r="I40" i="5" s="1"/>
  <c r="AX40" i="5"/>
  <c r="AX48" i="5"/>
  <c r="AY56" i="5"/>
  <c r="G42" i="5"/>
  <c r="AW26" i="5"/>
  <c r="I26" i="5" s="1"/>
  <c r="AW34" i="5"/>
  <c r="I44" i="5" s="1"/>
  <c r="AX42" i="5"/>
  <c r="AX50" i="5"/>
  <c r="AW23" i="5"/>
  <c r="I22" i="5" s="1"/>
  <c r="AW31" i="5"/>
  <c r="AX39" i="5"/>
  <c r="AX47" i="5"/>
  <c r="AY54" i="5"/>
  <c r="AY59" i="5"/>
  <c r="AY60" i="5"/>
  <c r="BE19" i="5"/>
  <c r="AW8" i="5"/>
  <c r="I11" i="5" s="1"/>
  <c r="BC8" i="5" s="1"/>
  <c r="AX12" i="5"/>
  <c r="J14" i="5" s="1"/>
  <c r="AY16" i="5"/>
  <c r="AX13" i="5"/>
  <c r="J15" i="5" s="1"/>
  <c r="AW6" i="5"/>
  <c r="AX14" i="5"/>
  <c r="AI42" i="5"/>
  <c r="AO100" i="5" s="1"/>
  <c r="AO39" i="5"/>
  <c r="AO45" i="5"/>
  <c r="AI43" i="5"/>
  <c r="AI45" i="5"/>
  <c r="AH45" i="5" s="1"/>
  <c r="I43" i="5"/>
  <c r="G43" i="5"/>
  <c r="E60" i="4"/>
  <c r="I32" i="5"/>
  <c r="G34" i="5"/>
  <c r="I34" i="5"/>
  <c r="E59" i="4"/>
  <c r="G31" i="5"/>
  <c r="G39" i="5"/>
  <c r="AO41" i="5"/>
  <c r="AO40" i="5"/>
  <c r="E64" i="4"/>
  <c r="I39" i="5"/>
  <c r="AO37" i="5"/>
  <c r="E58" i="4"/>
  <c r="AH9" i="5"/>
  <c r="I12" i="5" s="1"/>
  <c r="G6" i="5"/>
  <c r="AH7" i="5"/>
  <c r="I10" i="5" s="1"/>
  <c r="AI11" i="5"/>
  <c r="X12" i="5"/>
  <c r="AH6" i="5"/>
  <c r="I6" i="5" s="1"/>
  <c r="BC7" i="5" s="1"/>
  <c r="G19" i="5"/>
  <c r="X11" i="5"/>
  <c r="AH8" i="5"/>
  <c r="I8" i="5" s="1"/>
  <c r="AI12" i="5"/>
  <c r="AH12" i="5" s="1"/>
  <c r="R15" i="5"/>
  <c r="J19" i="5"/>
  <c r="F19" i="3" s="1"/>
  <c r="S11" i="5"/>
  <c r="S13" i="5"/>
  <c r="R7" i="5"/>
  <c r="I24" i="5"/>
  <c r="R6" i="5"/>
  <c r="I9" i="5" s="1"/>
  <c r="BY18" i="5"/>
  <c r="CG18" i="5"/>
  <c r="G9" i="3"/>
  <c r="R14" i="5"/>
  <c r="F8" i="3"/>
  <c r="Y14" i="5"/>
  <c r="BC22" i="5"/>
  <c r="BQ24" i="5"/>
  <c r="BQ26" i="5"/>
  <c r="BQ28" i="5"/>
  <c r="BQ30" i="5"/>
  <c r="BQ32" i="5"/>
  <c r="BQ34" i="5"/>
  <c r="BQ36" i="5"/>
  <c r="BQ38" i="5"/>
  <c r="BQ40" i="5"/>
  <c r="BQ42" i="5"/>
  <c r="BQ44" i="5"/>
  <c r="BQ46" i="5"/>
  <c r="BQ48" i="5"/>
  <c r="BQ50" i="5"/>
  <c r="BQ52" i="5"/>
  <c r="BQ54" i="5"/>
  <c r="BQ56" i="5"/>
  <c r="BQ58" i="5"/>
  <c r="BQ60" i="5"/>
  <c r="BQ62" i="5"/>
  <c r="BQ64" i="5"/>
  <c r="BQ66" i="5"/>
  <c r="BQ68" i="5"/>
  <c r="BQ70" i="5"/>
  <c r="CS69" i="5"/>
  <c r="CS67" i="5"/>
  <c r="CS65" i="5"/>
  <c r="CS63" i="5"/>
  <c r="CS61" i="5"/>
  <c r="CS59" i="5"/>
  <c r="CS57" i="5"/>
  <c r="CS55" i="5"/>
  <c r="CS53" i="5"/>
  <c r="CS51" i="5"/>
  <c r="CS49" i="5"/>
  <c r="CS47" i="5"/>
  <c r="CS45" i="5"/>
  <c r="CS43" i="5"/>
  <c r="CS41" i="5"/>
  <c r="CS39" i="5"/>
  <c r="CS37" i="5"/>
  <c r="CS35" i="5"/>
  <c r="CS33" i="5"/>
  <c r="CS31" i="5"/>
  <c r="CS29" i="5"/>
  <c r="CS27" i="5"/>
  <c r="CS25" i="5"/>
  <c r="CS23" i="5"/>
  <c r="CS64" i="5"/>
  <c r="CS56" i="5"/>
  <c r="CS48" i="5"/>
  <c r="CS40" i="5"/>
  <c r="CS32" i="5"/>
  <c r="CS24" i="5"/>
  <c r="BQ27" i="5"/>
  <c r="BQ35" i="5"/>
  <c r="BQ43" i="5"/>
  <c r="BQ51" i="5"/>
  <c r="BQ59" i="5"/>
  <c r="BQ67" i="5"/>
  <c r="CS66" i="5"/>
  <c r="CS58" i="5"/>
  <c r="CS50" i="5"/>
  <c r="CS42" i="5"/>
  <c r="CS34" i="5"/>
  <c r="CS26" i="5"/>
  <c r="BQ25" i="5"/>
  <c r="BQ33" i="5"/>
  <c r="BQ41" i="5"/>
  <c r="BQ49" i="5"/>
  <c r="BQ57" i="5"/>
  <c r="BQ65" i="5"/>
  <c r="CS68" i="5"/>
  <c r="CS60" i="5"/>
  <c r="CS52" i="5"/>
  <c r="CS44" i="5"/>
  <c r="CS36" i="5"/>
  <c r="CS28" i="5"/>
  <c r="BQ23" i="5"/>
  <c r="BQ31" i="5"/>
  <c r="BQ39" i="5"/>
  <c r="BQ47" i="5"/>
  <c r="BQ55" i="5"/>
  <c r="BQ63" i="5"/>
  <c r="CS70" i="5"/>
  <c r="CS38" i="5"/>
  <c r="BQ37" i="5"/>
  <c r="BQ69" i="5"/>
  <c r="BQ22" i="5"/>
  <c r="CS22" i="5"/>
  <c r="BQ61" i="5"/>
  <c r="CS62" i="5"/>
  <c r="CS30" i="5"/>
  <c r="BQ45" i="5"/>
  <c r="CS54" i="5"/>
  <c r="BQ53" i="5"/>
  <c r="CS46" i="5"/>
  <c r="BQ29" i="5"/>
  <c r="I31" i="5"/>
  <c r="E63" i="4"/>
  <c r="E61" i="4"/>
  <c r="I42" i="5"/>
  <c r="I25" i="5"/>
  <c r="G13" i="3"/>
  <c r="Z17" i="5"/>
  <c r="R17" i="5"/>
  <c r="CG15" i="5"/>
  <c r="CU16" i="5"/>
  <c r="CG12" i="5"/>
  <c r="BS12" i="5"/>
  <c r="BS18" i="5"/>
  <c r="BE11" i="5"/>
  <c r="G8" i="3"/>
  <c r="CU12" i="5"/>
  <c r="BS17" i="5"/>
  <c r="CG16" i="5"/>
  <c r="BS16" i="5"/>
  <c r="Z6" i="5"/>
  <c r="Z16" i="5"/>
  <c r="R16" i="5"/>
  <c r="R11" i="5"/>
  <c r="CT15" i="5"/>
  <c r="BD15" i="5"/>
  <c r="CT17" i="5"/>
  <c r="CT6" i="5"/>
  <c r="BR15" i="5"/>
  <c r="Y8" i="5"/>
  <c r="Y18" i="5"/>
  <c r="Y11" i="5"/>
  <c r="S12" i="5"/>
  <c r="CN37" i="5"/>
  <c r="CM37" i="5" s="1"/>
  <c r="CM52" i="5"/>
  <c r="CM60" i="5"/>
  <c r="CM24" i="5"/>
  <c r="CM32" i="5"/>
  <c r="CN40" i="5"/>
  <c r="CM40" i="5" s="1"/>
  <c r="CN48" i="5"/>
  <c r="CM48" i="5" s="1"/>
  <c r="CM65" i="5"/>
  <c r="CN43" i="5"/>
  <c r="CM43" i="5" s="1"/>
  <c r="CM59" i="5"/>
  <c r="CM54" i="5"/>
  <c r="CM64" i="5"/>
  <c r="CM61" i="5"/>
  <c r="CM25" i="5"/>
  <c r="CM33" i="5"/>
  <c r="CM35" i="5"/>
  <c r="CM57" i="5"/>
  <c r="CM56" i="5"/>
  <c r="R68" i="5"/>
  <c r="R69" i="5"/>
  <c r="R70" i="5"/>
  <c r="R67" i="5"/>
  <c r="R45" i="5"/>
  <c r="R41" i="5"/>
  <c r="R46" i="5"/>
  <c r="R43" i="5"/>
  <c r="R40" i="5"/>
  <c r="BZ12" i="5"/>
  <c r="BY12" i="5" s="1"/>
  <c r="BZ11" i="5"/>
  <c r="BY11" i="5" s="1"/>
  <c r="BZ13" i="5"/>
  <c r="BY13" i="5" s="1"/>
  <c r="AO42" i="5" l="1"/>
  <c r="AH11" i="5"/>
  <c r="J13" i="5"/>
  <c r="J36" i="5"/>
  <c r="F20" i="4" s="1"/>
  <c r="BD92" i="5"/>
  <c r="J50" i="5"/>
  <c r="F34" i="4" s="1"/>
  <c r="BD96" i="5"/>
  <c r="BD11" i="5"/>
  <c r="I7" i="5"/>
  <c r="AO43" i="5"/>
  <c r="AO101" i="5"/>
  <c r="BD14" i="5"/>
  <c r="J16" i="5"/>
  <c r="F16" i="3" s="1"/>
  <c r="E32" i="4"/>
  <c r="I29" i="5"/>
  <c r="J55" i="5"/>
  <c r="BD106" i="5"/>
  <c r="J56" i="5"/>
  <c r="BD107" i="5"/>
  <c r="J51" i="5"/>
  <c r="F35" i="4" s="1"/>
  <c r="BD99" i="5"/>
  <c r="J52" i="5"/>
  <c r="F36" i="4" s="1"/>
  <c r="BD100" i="5"/>
  <c r="J58" i="5"/>
  <c r="BD110" i="5"/>
  <c r="J53" i="5"/>
  <c r="F37" i="4" s="1"/>
  <c r="BD101" i="5"/>
  <c r="J41" i="5"/>
  <c r="F25" i="4" s="1"/>
  <c r="BD94" i="5"/>
  <c r="J49" i="5"/>
  <c r="BD95" i="5"/>
  <c r="J47" i="5"/>
  <c r="F31" i="4" s="1"/>
  <c r="BD88" i="5"/>
  <c r="J46" i="5"/>
  <c r="F30" i="4" s="1"/>
  <c r="BD98" i="5"/>
  <c r="J48" i="5"/>
  <c r="F32" i="4" s="1"/>
  <c r="BD91" i="5"/>
  <c r="J67" i="5"/>
  <c r="BD122" i="5"/>
  <c r="AO97" i="5"/>
  <c r="BD60" i="5"/>
  <c r="J54" i="5"/>
  <c r="BD105" i="5"/>
  <c r="J57" i="5"/>
  <c r="BD108" i="5"/>
  <c r="E34" i="4"/>
  <c r="I38" i="5"/>
  <c r="E31" i="4"/>
  <c r="I37" i="5"/>
  <c r="K61" i="5"/>
  <c r="G45" i="4" s="1"/>
  <c r="BE115" i="5"/>
  <c r="K63" i="5"/>
  <c r="BE117" i="5"/>
  <c r="K62" i="5"/>
  <c r="BE116" i="5"/>
  <c r="K67" i="5"/>
  <c r="G57" i="4" s="1"/>
  <c r="BE122" i="5"/>
  <c r="K66" i="5"/>
  <c r="G56" i="4" s="1"/>
  <c r="BE120" i="5"/>
  <c r="K65" i="5"/>
  <c r="G54" i="4" s="1"/>
  <c r="BE119" i="5"/>
  <c r="K60" i="5"/>
  <c r="G44" i="4" s="1"/>
  <c r="BE113" i="5"/>
  <c r="K59" i="5"/>
  <c r="G43" i="4" s="1"/>
  <c r="BE111" i="5"/>
  <c r="K64" i="5"/>
  <c r="G53" i="4" s="1"/>
  <c r="BE118" i="5"/>
  <c r="G52" i="4"/>
  <c r="E13" i="4"/>
  <c r="E57" i="4"/>
  <c r="F22" i="4"/>
  <c r="F67" i="4"/>
  <c r="E24" i="4"/>
  <c r="E65" i="4"/>
  <c r="E27" i="4"/>
  <c r="E40" i="4"/>
  <c r="E67" i="4"/>
  <c r="E28" i="4"/>
  <c r="H38" i="4"/>
  <c r="H66" i="4"/>
  <c r="E35" i="4"/>
  <c r="E33" i="4"/>
  <c r="E30" i="4"/>
  <c r="E36" i="4"/>
  <c r="E26" i="4"/>
  <c r="E29" i="4"/>
  <c r="G66" i="4"/>
  <c r="BE60" i="5"/>
  <c r="BC60" i="5" s="1"/>
  <c r="G67" i="4"/>
  <c r="BE61" i="5"/>
  <c r="G71" i="4"/>
  <c r="BE65" i="5"/>
  <c r="G61" i="4"/>
  <c r="BE55" i="5"/>
  <c r="BC55" i="5" s="1"/>
  <c r="F55" i="4"/>
  <c r="BD49" i="5"/>
  <c r="BC49" i="5" s="1"/>
  <c r="F45" i="4"/>
  <c r="BD44" i="5"/>
  <c r="BC44" i="5" s="1"/>
  <c r="F38" i="4"/>
  <c r="BD37" i="5"/>
  <c r="G68" i="4"/>
  <c r="BE62" i="5"/>
  <c r="F44" i="4"/>
  <c r="BD43" i="5"/>
  <c r="F39" i="4"/>
  <c r="BD38" i="5"/>
  <c r="G65" i="4"/>
  <c r="BE59" i="5"/>
  <c r="BC59" i="5" s="1"/>
  <c r="F53" i="4"/>
  <c r="BD47" i="5"/>
  <c r="BC47" i="5" s="1"/>
  <c r="F56" i="4"/>
  <c r="BD50" i="5"/>
  <c r="BC50" i="5" s="1"/>
  <c r="F54" i="4"/>
  <c r="BD48" i="5"/>
  <c r="BC48" i="5" s="1"/>
  <c r="G72" i="4"/>
  <c r="BE66" i="5"/>
  <c r="F42" i="4"/>
  <c r="BD41" i="5"/>
  <c r="G69" i="4"/>
  <c r="BE63" i="5"/>
  <c r="H75" i="4"/>
  <c r="BF69" i="5"/>
  <c r="H76" i="4"/>
  <c r="L42" i="5"/>
  <c r="BF70" i="5"/>
  <c r="F63" i="4"/>
  <c r="F40" i="4"/>
  <c r="BD39" i="5"/>
  <c r="F43" i="4"/>
  <c r="BD42" i="5"/>
  <c r="F41" i="4"/>
  <c r="F65" i="4"/>
  <c r="BD40" i="5"/>
  <c r="H74" i="4"/>
  <c r="BF68" i="5"/>
  <c r="G64" i="4"/>
  <c r="BE58" i="5"/>
  <c r="BC58" i="5" s="1"/>
  <c r="H73" i="4"/>
  <c r="BF67" i="5"/>
  <c r="G59" i="4"/>
  <c r="BE53" i="5"/>
  <c r="BC53" i="5" s="1"/>
  <c r="G60" i="4"/>
  <c r="BE54" i="5"/>
  <c r="BC54" i="5" s="1"/>
  <c r="G62" i="4"/>
  <c r="BE56" i="5"/>
  <c r="BC56" i="5" s="1"/>
  <c r="G58" i="4"/>
  <c r="BE52" i="5"/>
  <c r="BC52" i="5" s="1"/>
  <c r="G63" i="4"/>
  <c r="BE57" i="5"/>
  <c r="BC57" i="5" s="1"/>
  <c r="F51" i="4"/>
  <c r="BD45" i="5"/>
  <c r="BC45" i="5" s="1"/>
  <c r="G70" i="4"/>
  <c r="BE64" i="5"/>
  <c r="F57" i="4"/>
  <c r="BD51" i="5"/>
  <c r="BC51" i="5" s="1"/>
  <c r="F52" i="4"/>
  <c r="BD46" i="5"/>
  <c r="BC46" i="5" s="1"/>
  <c r="BC6" i="5"/>
  <c r="E20" i="3"/>
  <c r="F17" i="3"/>
  <c r="BC9" i="5"/>
  <c r="E21" i="3"/>
  <c r="E17" i="3"/>
  <c r="BE17" i="5"/>
  <c r="BE18" i="5"/>
  <c r="BE16" i="5"/>
  <c r="K18" i="5"/>
  <c r="G18" i="3" s="1"/>
  <c r="E21" i="4"/>
  <c r="E14" i="4"/>
  <c r="E25" i="4"/>
  <c r="E22" i="4"/>
  <c r="E20" i="4"/>
  <c r="F12" i="4"/>
  <c r="F23" i="4"/>
  <c r="E19" i="4"/>
  <c r="E17" i="4"/>
  <c r="E23" i="4"/>
  <c r="E18" i="4"/>
  <c r="AO38" i="5"/>
  <c r="F12" i="3"/>
  <c r="X10" i="5"/>
  <c r="AN8" i="5"/>
  <c r="X8" i="5"/>
  <c r="AN6" i="5"/>
  <c r="X9" i="5"/>
  <c r="AN7" i="5"/>
  <c r="J7" i="5"/>
  <c r="F14" i="3" s="1"/>
  <c r="R13" i="5"/>
  <c r="E16" i="4"/>
  <c r="E8" i="4"/>
  <c r="E11" i="4"/>
  <c r="E10" i="4"/>
  <c r="E15" i="4"/>
  <c r="E9" i="4"/>
  <c r="E12" i="4"/>
  <c r="E7" i="4"/>
  <c r="E6" i="4"/>
  <c r="E10" i="3"/>
  <c r="E6" i="3"/>
  <c r="E9" i="3"/>
  <c r="CS16" i="5"/>
  <c r="CS12" i="5"/>
  <c r="BQ12" i="5"/>
  <c r="BQ16" i="5"/>
  <c r="BQ17" i="5"/>
  <c r="BQ18" i="5"/>
  <c r="Y13" i="5"/>
  <c r="CF9" i="5"/>
  <c r="CF13" i="5"/>
  <c r="CF17" i="5"/>
  <c r="BR9" i="5"/>
  <c r="BR13" i="5"/>
  <c r="AO14" i="5"/>
  <c r="AO18" i="5"/>
  <c r="CF6" i="5"/>
  <c r="BR8" i="5"/>
  <c r="BD12" i="5"/>
  <c r="AO10" i="5"/>
  <c r="AO13" i="5"/>
  <c r="CT13" i="5"/>
  <c r="CT19" i="5"/>
  <c r="BR7" i="5"/>
  <c r="BD7" i="5"/>
  <c r="AO9" i="5"/>
  <c r="AO12" i="5"/>
  <c r="AO16" i="5"/>
  <c r="CT8" i="5"/>
  <c r="CT18" i="5"/>
  <c r="CF14" i="5"/>
  <c r="BR10" i="5"/>
  <c r="BD19" i="5"/>
  <c r="AO8" i="5"/>
  <c r="AO15" i="5"/>
  <c r="AO19" i="5"/>
  <c r="AO6" i="5"/>
  <c r="Y15" i="5"/>
  <c r="CF7" i="5"/>
  <c r="CF19" i="5"/>
  <c r="CF18" i="5"/>
  <c r="BD18" i="5"/>
  <c r="BD13" i="5"/>
  <c r="AO11" i="5"/>
  <c r="Y12" i="5"/>
  <c r="R12" i="5"/>
  <c r="G55" i="4" l="1"/>
  <c r="G51" i="4"/>
  <c r="H27" i="4"/>
  <c r="H26" i="4"/>
  <c r="H19" i="4"/>
  <c r="H35" i="4"/>
  <c r="F18" i="4"/>
  <c r="F33" i="4"/>
  <c r="F14" i="4"/>
  <c r="F26" i="4"/>
  <c r="F7" i="3"/>
  <c r="F11" i="3"/>
  <c r="E15" i="3"/>
  <c r="E12" i="3"/>
  <c r="F15" i="3"/>
  <c r="AN9" i="5"/>
  <c r="BC10" i="5"/>
  <c r="F13" i="3"/>
  <c r="F9" i="3"/>
  <c r="E11" i="3"/>
  <c r="E13" i="3"/>
  <c r="E7" i="3"/>
  <c r="AN46" i="5"/>
  <c r="AN50" i="5"/>
  <c r="AN54" i="5"/>
  <c r="AN58" i="5"/>
  <c r="AN62" i="5"/>
  <c r="AN66" i="5"/>
  <c r="AN70" i="5"/>
  <c r="AN47" i="5"/>
  <c r="AN51" i="5"/>
  <c r="AN55" i="5"/>
  <c r="AN59" i="5"/>
  <c r="AN63" i="5"/>
  <c r="AN67" i="5"/>
  <c r="AN45" i="5"/>
  <c r="AN53" i="5"/>
  <c r="AN61" i="5"/>
  <c r="AN69" i="5"/>
  <c r="CE25" i="5"/>
  <c r="CE29" i="5"/>
  <c r="CE33" i="5"/>
  <c r="CE37" i="5"/>
  <c r="CE41" i="5"/>
  <c r="CE45" i="5"/>
  <c r="CE49" i="5"/>
  <c r="CE53" i="5"/>
  <c r="CE57" i="5"/>
  <c r="CE61" i="5"/>
  <c r="CE65" i="5"/>
  <c r="CE69" i="5"/>
  <c r="AN48" i="5"/>
  <c r="AN56" i="5"/>
  <c r="AN64" i="5"/>
  <c r="CE26" i="5"/>
  <c r="CE30" i="5"/>
  <c r="CE34" i="5"/>
  <c r="CE38" i="5"/>
  <c r="CE42" i="5"/>
  <c r="CE46" i="5"/>
  <c r="CE50" i="5"/>
  <c r="CE54" i="5"/>
  <c r="CE58" i="5"/>
  <c r="CE62" i="5"/>
  <c r="CE66" i="5"/>
  <c r="CE70" i="5"/>
  <c r="AN49" i="5"/>
  <c r="AN65" i="5"/>
  <c r="CE28" i="5"/>
  <c r="CE36" i="5"/>
  <c r="CE44" i="5"/>
  <c r="CE52" i="5"/>
  <c r="CE60" i="5"/>
  <c r="CE68" i="5"/>
  <c r="AN57" i="5"/>
  <c r="CE24" i="5"/>
  <c r="CE40" i="5"/>
  <c r="CE56" i="5"/>
  <c r="CE43" i="5"/>
  <c r="CE67" i="5"/>
  <c r="AN52" i="5"/>
  <c r="AN68" i="5"/>
  <c r="CE23" i="5"/>
  <c r="CE31" i="5"/>
  <c r="CE39" i="5"/>
  <c r="CE47" i="5"/>
  <c r="CE55" i="5"/>
  <c r="CE63" i="5"/>
  <c r="CE32" i="5"/>
  <c r="CE48" i="5"/>
  <c r="CE64" i="5"/>
  <c r="AN44" i="5"/>
  <c r="AN60" i="5"/>
  <c r="CE27" i="5"/>
  <c r="CE35" i="5"/>
  <c r="CE51" i="5"/>
  <c r="CE59" i="5"/>
  <c r="BC34" i="5"/>
  <c r="BC30" i="5"/>
  <c r="BC26" i="5"/>
  <c r="BC33" i="5"/>
  <c r="BC29" i="5"/>
  <c r="BC25" i="5"/>
  <c r="BC39" i="5"/>
  <c r="BC31" i="5"/>
  <c r="BC23" i="5"/>
  <c r="BC36" i="5"/>
  <c r="BC28" i="5"/>
  <c r="BC43" i="5"/>
  <c r="BC35" i="5"/>
  <c r="BC27" i="5"/>
  <c r="BC24" i="5"/>
  <c r="BC40" i="5"/>
  <c r="BC32" i="5"/>
  <c r="AW11" i="5" l="1"/>
  <c r="AW15" i="5"/>
  <c r="AW12" i="5"/>
  <c r="AW14" i="5"/>
  <c r="AW13" i="5"/>
  <c r="AW16" i="5"/>
  <c r="E8" i="3"/>
  <c r="AW37" i="5"/>
  <c r="AW39" i="5"/>
  <c r="AW38" i="5"/>
  <c r="AW40" i="5"/>
  <c r="AW46" i="5"/>
  <c r="AW45" i="5"/>
  <c r="AW48" i="5"/>
  <c r="AW50" i="5"/>
  <c r="AW41" i="5"/>
  <c r="AW49" i="5"/>
  <c r="AW44" i="5"/>
  <c r="AW42" i="5"/>
  <c r="AW47" i="5"/>
  <c r="AW43" i="5"/>
  <c r="AW51" i="5"/>
  <c r="AW52" i="5"/>
  <c r="AW59" i="5"/>
  <c r="AW53" i="5"/>
  <c r="AW54" i="5"/>
  <c r="AW57" i="5"/>
  <c r="AW55" i="5"/>
  <c r="AW60" i="5"/>
  <c r="AW56" i="5"/>
  <c r="AW58" i="5"/>
</calcChain>
</file>

<file path=xl/sharedStrings.xml><?xml version="1.0" encoding="utf-8"?>
<sst xmlns="http://schemas.openxmlformats.org/spreadsheetml/2006/main" count="531" uniqueCount="117">
  <si>
    <t>Michal Veselský</t>
  </si>
  <si>
    <t>Pořadí</t>
  </si>
  <si>
    <t>Body</t>
  </si>
  <si>
    <t>Ženy</t>
  </si>
  <si>
    <t>Ročník</t>
  </si>
  <si>
    <t>Čas</t>
  </si>
  <si>
    <t>Ujeté km</t>
  </si>
  <si>
    <t>Jméno                                              a                                       příjmení</t>
  </si>
  <si>
    <t>Pořadí závod</t>
  </si>
  <si>
    <t>Body závod</t>
  </si>
  <si>
    <t>Pořadí SDK</t>
  </si>
  <si>
    <t>Body SDK</t>
  </si>
  <si>
    <t>Čas celkem</t>
  </si>
  <si>
    <t>Čas          I. etapa</t>
  </si>
  <si>
    <t>Čas          II. etapa</t>
  </si>
  <si>
    <t>Jméno                          a                       příjmení</t>
  </si>
  <si>
    <t>Jméno a příjmení</t>
  </si>
  <si>
    <t>Celkové pořadí - ŽENY</t>
  </si>
  <si>
    <t>Celkové pořadí - MUŽI</t>
  </si>
  <si>
    <t>Zelené</t>
  </si>
  <si>
    <t>Modré</t>
  </si>
  <si>
    <t>Červené</t>
  </si>
  <si>
    <t>Účast</t>
  </si>
  <si>
    <t xml:space="preserve">Všichni          Všichni          Všichni          Všichni          Všichni          Všichni          Všichni          Všichni          Všichni          Všichni          Všichni          </t>
  </si>
  <si>
    <t>Muži                     Muži                    Muži                    Muži                    Muži                    Muži                    Muži</t>
  </si>
  <si>
    <t>Celkové pořadí - VŠICHNI</t>
  </si>
  <si>
    <t>Markéta Lederová</t>
  </si>
  <si>
    <t>Blanka Hájková</t>
  </si>
  <si>
    <t>Adam Balcar</t>
  </si>
  <si>
    <t>Petr Schneider</t>
  </si>
  <si>
    <t>Pavel Pfeifer</t>
  </si>
  <si>
    <t>Štěpán Ježek</t>
  </si>
  <si>
    <t>Vít Lubovský</t>
  </si>
  <si>
    <t>Jaroslav Vlček</t>
  </si>
  <si>
    <t>Tomáš Král</t>
  </si>
  <si>
    <t>Jan Jiránek</t>
  </si>
  <si>
    <t>Norbert Palša</t>
  </si>
  <si>
    <t>Pavel Štork</t>
  </si>
  <si>
    <t>Martin Jiránek</t>
  </si>
  <si>
    <t>Jakub Ptáček</t>
  </si>
  <si>
    <t>Hodkovická 12ti hodinovka - 11. ročník 07.05.2022</t>
  </si>
  <si>
    <r>
      <t>Celkové pořadí SDK 2024</t>
    </r>
    <r>
      <rPr>
        <b/>
        <sz val="12"/>
        <color rgb="FF000000"/>
        <rFont val="Arial"/>
        <family val="2"/>
        <charset val="238"/>
      </rPr>
      <t xml:space="preserve">                                                    součet čtyř nejlepších umístění</t>
    </r>
  </si>
  <si>
    <t>Přejezd republiky č. 12                                                    12. až 14.07.2024</t>
  </si>
  <si>
    <t>Písečné duny - 1. ročník                17.08.2024</t>
  </si>
  <si>
    <t>Z Ráje do Pekla a zpět - 9. ročník     07.09.2024</t>
  </si>
  <si>
    <t>Karpatskými výhledy - 2. ročník                           27. až 29.09.2024</t>
  </si>
  <si>
    <t>Kateřina Zajgerová</t>
  </si>
  <si>
    <t>Jitka Meierová</t>
  </si>
  <si>
    <t>Markéta Štefanová</t>
  </si>
  <si>
    <t>Dita Kosáková</t>
  </si>
  <si>
    <t>Zdeňka Vaňová</t>
  </si>
  <si>
    <t>Renata Slavíková</t>
  </si>
  <si>
    <t>Veronika Spáčilová</t>
  </si>
  <si>
    <t>Věra Kolodzieyski</t>
  </si>
  <si>
    <t>Nedokončila</t>
  </si>
  <si>
    <t>Nenastoupila</t>
  </si>
  <si>
    <t/>
  </si>
  <si>
    <t>Leoš Kafka</t>
  </si>
  <si>
    <t>Václav Obrtlík</t>
  </si>
  <si>
    <t>Ivan Urban</t>
  </si>
  <si>
    <t>Michal Beckert</t>
  </si>
  <si>
    <t>David Kubát</t>
  </si>
  <si>
    <t>Radek Odložilík</t>
  </si>
  <si>
    <t>Petr Stejskal</t>
  </si>
  <si>
    <t>Bolek Žemlík</t>
  </si>
  <si>
    <t>Jaroslav Svoboda</t>
  </si>
  <si>
    <t>Petr Pospíšil</t>
  </si>
  <si>
    <t>Jan Kolodzieyski</t>
  </si>
  <si>
    <t>Jan Žofka</t>
  </si>
  <si>
    <t>Tomáš Hocke</t>
  </si>
  <si>
    <t>Nedokončil</t>
  </si>
  <si>
    <t>Nenastoupil</t>
  </si>
  <si>
    <t>Seriál dlouhého koloběhu - 2024</t>
  </si>
  <si>
    <t>O Rybníkářův pohár - 5. ročník                                                                 22. až 23.06 2024</t>
  </si>
  <si>
    <t>Jana Havlikova</t>
  </si>
  <si>
    <t>Ivona Hein-Šlahúnková</t>
  </si>
  <si>
    <t>Linda Slovenčíková</t>
  </si>
  <si>
    <t>Dana Karmazínová</t>
  </si>
  <si>
    <t>Barbora Doležalová</t>
  </si>
  <si>
    <t>Jiřina Pavlíková</t>
  </si>
  <si>
    <t>Šárka Hollósiová</t>
  </si>
  <si>
    <t>Věra Kolodějka</t>
  </si>
  <si>
    <t>Kateřina Pokorná</t>
  </si>
  <si>
    <t>Martin Kadlec</t>
  </si>
  <si>
    <t>Michal Plaček</t>
  </si>
  <si>
    <t>Petr Bezchleba</t>
  </si>
  <si>
    <t>Martin Kundera</t>
  </si>
  <si>
    <t>Roman Šimon</t>
  </si>
  <si>
    <t>Jan Svoboda</t>
  </si>
  <si>
    <t>Igor Batka</t>
  </si>
  <si>
    <t>Antonín Kvita</t>
  </si>
  <si>
    <t>Luboš Koubek</t>
  </si>
  <si>
    <t>Matěj Kosnar</t>
  </si>
  <si>
    <t>Miroslav Černohorský</t>
  </si>
  <si>
    <t>Petr Švanda</t>
  </si>
  <si>
    <t>Jan Fiala</t>
  </si>
  <si>
    <t>Tomáš Fott</t>
  </si>
  <si>
    <t>Petr Rybář</t>
  </si>
  <si>
    <t>Jan Hamršmíd</t>
  </si>
  <si>
    <t>Pavel Kňákal</t>
  </si>
  <si>
    <t>Tomáš Vondrovský</t>
  </si>
  <si>
    <t>Karel Kundera</t>
  </si>
  <si>
    <t>Jan Jílek</t>
  </si>
  <si>
    <t>Martin Kočárek</t>
  </si>
  <si>
    <t>Zdeněk Červenka</t>
  </si>
  <si>
    <t>Roman Klíma</t>
  </si>
  <si>
    <t>Zbyněk Dolejšek</t>
  </si>
  <si>
    <t>Antonín Beneš</t>
  </si>
  <si>
    <t>Martin Souček</t>
  </si>
  <si>
    <t>Vladimír Kuboš</t>
  </si>
  <si>
    <t>Adam Václav Šedivý</t>
  </si>
  <si>
    <t>Ivo Indra</t>
  </si>
  <si>
    <t>Viktor Pavlíček</t>
  </si>
  <si>
    <t>Miloslav Král</t>
  </si>
  <si>
    <t>Martin Kolšubaba</t>
  </si>
  <si>
    <t>Josef Kvita</t>
  </si>
  <si>
    <t>Jan Koloděj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</si>
</sst>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[$-405]General"/>
    <numFmt numFmtId="165" formatCode="#,##0.00&quot; &quot;[$Kč-405];[Red]&quot;-&quot;#,##0.00&quot; &quot;[$Kč-405]"/>
    <numFmt numFmtId="166" formatCode="[hh]:mm"/>
    <numFmt numFmtId="167" formatCode="0&quot;.&quot;"/>
    <numFmt numFmtId="168" formatCode="[h]:mm"/>
    <numFmt numFmtId="169" formatCode="0.0"/>
    <numFmt numFmtId="170" formatCode="[hh]:mm:ss"/>
    <numFmt numFmtId="171" formatCode="h:mm:ss;@"/>
  </numFmts>
  <fonts count="40">
    <font>
      <sz val="11"/>
      <color theme="1"/>
      <name val="Arial"/>
      <family val="2"/>
      <charset val="238"/>
    </font>
    <font>
      <sz val="11"/>
      <color rgb="FF000000"/>
      <name val="Arial1"/>
      <charset val="238"/>
    </font>
    <font>
      <sz val="10"/>
      <color rgb="FF000000"/>
      <name val="Arial1"/>
      <charset val="238"/>
    </font>
    <font>
      <b/>
      <i/>
      <sz val="16"/>
      <color theme="1"/>
      <name val="Arial"/>
      <family val="2"/>
      <charset val="238"/>
    </font>
    <font>
      <b/>
      <i/>
      <sz val="16"/>
      <color rgb="FF000000"/>
      <name val="Arial1"/>
      <charset val="238"/>
    </font>
    <font>
      <b/>
      <i/>
      <u/>
      <sz val="11"/>
      <color theme="1"/>
      <name val="Arial"/>
      <family val="2"/>
      <charset val="238"/>
    </font>
    <font>
      <b/>
      <i/>
      <u/>
      <sz val="11"/>
      <color rgb="FF000000"/>
      <name val="Arial1"/>
      <charset val="238"/>
    </font>
    <font>
      <b/>
      <sz val="10"/>
      <color rgb="FF000000"/>
      <name val="Arial1"/>
      <charset val="238"/>
    </font>
    <font>
      <b/>
      <sz val="28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20"/>
      <color rgb="FF000000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4"/>
      <color rgb="FF000000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26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0"/>
      <color rgb="FF00FF0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rgb="FF408AF6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0"/>
      <color rgb="FF0000FF"/>
      <name val="Arial"/>
      <family val="2"/>
      <charset val="238"/>
    </font>
    <font>
      <b/>
      <sz val="10"/>
      <color rgb="FF2FC544"/>
      <name val="Arial"/>
      <family val="2"/>
      <charset val="238"/>
    </font>
    <font>
      <b/>
      <sz val="14"/>
      <color rgb="FFFF0000"/>
      <name val="Arial"/>
      <family val="2"/>
      <charset val="238"/>
    </font>
    <font>
      <b/>
      <sz val="12"/>
      <name val="Arial"/>
      <family val="2"/>
      <charset val="238"/>
    </font>
    <font>
      <b/>
      <sz val="28"/>
      <name val="Arial"/>
      <family val="2"/>
      <charset val="238"/>
    </font>
    <font>
      <b/>
      <sz val="28"/>
      <color rgb="FFFF0000"/>
      <name val="Arial"/>
      <family val="2"/>
      <charset val="238"/>
    </font>
    <font>
      <b/>
      <sz val="28"/>
      <color rgb="FF00FF00"/>
      <name val="Arial"/>
      <family val="2"/>
      <charset val="238"/>
    </font>
    <font>
      <b/>
      <sz val="28"/>
      <color rgb="FF0000FF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12"/>
      <color rgb="FF0000FF"/>
      <name val="Arial"/>
      <family val="2"/>
      <charset val="238"/>
    </font>
    <font>
      <b/>
      <sz val="12"/>
      <color rgb="FF00FF00"/>
      <name val="Arial"/>
      <family val="2"/>
      <charset val="238"/>
    </font>
    <font>
      <b/>
      <sz val="11"/>
      <name val="Arial"/>
      <family val="2"/>
      <charset val="238"/>
    </font>
    <font>
      <b/>
      <sz val="11"/>
      <color rgb="FF0000FF"/>
      <name val="Arial"/>
      <family val="2"/>
      <charset val="238"/>
    </font>
    <font>
      <b/>
      <sz val="11"/>
      <color rgb="FF00FF00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0"/>
      <color theme="1"/>
      <name val="Arial1"/>
      <charset val="238"/>
    </font>
    <font>
      <b/>
      <sz val="14"/>
      <color rgb="FF00FF00"/>
      <name val="Arial"/>
      <family val="2"/>
      <charset val="238"/>
    </font>
    <font>
      <b/>
      <sz val="14"/>
      <color rgb="FF0000FF"/>
      <name val="Arial"/>
      <family val="2"/>
      <charset val="238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66CC"/>
        <bgColor indexed="64"/>
      </patternFill>
    </fill>
    <fill>
      <patternFill patternType="solid">
        <fgColor rgb="FFF75A3B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4EAA02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499984740745262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1">
    <xf numFmtId="0" fontId="0" fillId="0" borderId="0"/>
    <xf numFmtId="164" fontId="1" fillId="0" borderId="0"/>
    <xf numFmtId="164" fontId="2" fillId="0" borderId="0"/>
    <xf numFmtId="0" fontId="3" fillId="0" borderId="0">
      <alignment horizontal="center"/>
    </xf>
    <xf numFmtId="164" fontId="4" fillId="0" borderId="0">
      <alignment horizontal="center"/>
    </xf>
    <xf numFmtId="0" fontId="3" fillId="0" borderId="0">
      <alignment horizontal="center" textRotation="90"/>
    </xf>
    <xf numFmtId="164" fontId="4" fillId="0" borderId="0">
      <alignment horizontal="center" textRotation="90"/>
    </xf>
    <xf numFmtId="0" fontId="5" fillId="0" borderId="0"/>
    <xf numFmtId="164" fontId="6" fillId="0" borderId="0"/>
    <xf numFmtId="165" fontId="5" fillId="0" borderId="0"/>
    <xf numFmtId="164" fontId="6" fillId="0" borderId="0"/>
  </cellStyleXfs>
  <cellXfs count="367">
    <xf numFmtId="0" fontId="0" fillId="0" borderId="0" xfId="0"/>
    <xf numFmtId="164" fontId="11" fillId="0" borderId="0" xfId="2" applyFont="1" applyFill="1" applyBorder="1" applyAlignment="1" applyProtection="1">
      <alignment horizontal="center" vertical="center" textRotation="90" wrapText="1"/>
    </xf>
    <xf numFmtId="164" fontId="9" fillId="0" borderId="0" xfId="2" applyFont="1" applyFill="1" applyBorder="1" applyAlignment="1" applyProtection="1">
      <alignment horizontal="center" vertical="center" wrapText="1"/>
    </xf>
    <xf numFmtId="164" fontId="9" fillId="3" borderId="12" xfId="2" applyFont="1" applyFill="1" applyBorder="1" applyAlignment="1" applyProtection="1">
      <alignment horizontal="center" vertical="center" wrapText="1"/>
    </xf>
    <xf numFmtId="164" fontId="7" fillId="3" borderId="12" xfId="2" applyFont="1" applyFill="1" applyBorder="1" applyAlignment="1" applyProtection="1">
      <alignment horizontal="center" vertical="center" wrapText="1"/>
    </xf>
    <xf numFmtId="164" fontId="9" fillId="2" borderId="6" xfId="2" applyFont="1" applyFill="1" applyBorder="1" applyAlignment="1" applyProtection="1">
      <alignment horizontal="center" vertical="center" wrapText="1"/>
    </xf>
    <xf numFmtId="164" fontId="9" fillId="2" borderId="7" xfId="2" applyFont="1" applyFill="1" applyBorder="1" applyAlignment="1" applyProtection="1">
      <alignment horizontal="center" vertical="center" wrapText="1"/>
    </xf>
    <xf numFmtId="164" fontId="9" fillId="2" borderId="8" xfId="2" applyFont="1" applyFill="1" applyBorder="1" applyAlignment="1" applyProtection="1">
      <alignment horizontal="center" vertical="center" wrapText="1"/>
    </xf>
    <xf numFmtId="164" fontId="11" fillId="2" borderId="7" xfId="2" applyFont="1" applyFill="1" applyBorder="1" applyAlignment="1" applyProtection="1">
      <alignment vertical="center" textRotation="90" wrapText="1"/>
    </xf>
    <xf numFmtId="164" fontId="8" fillId="2" borderId="7" xfId="2" applyFont="1" applyFill="1" applyBorder="1" applyAlignment="1" applyProtection="1">
      <alignment vertical="center" textRotation="90" wrapText="1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6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5" fillId="0" borderId="0" xfId="0" applyFont="1"/>
    <xf numFmtId="0" fontId="15" fillId="0" borderId="0" xfId="0" applyFont="1" applyAlignment="1">
      <alignment horizontal="center"/>
    </xf>
    <xf numFmtId="0" fontId="13" fillId="0" borderId="8" xfId="0" applyFont="1" applyBorder="1" applyAlignment="1">
      <alignment horizontal="center" vertical="center"/>
    </xf>
    <xf numFmtId="164" fontId="9" fillId="2" borderId="5" xfId="2" applyFont="1" applyFill="1" applyBorder="1" applyAlignment="1" applyProtection="1">
      <alignment horizontal="center" vertical="center" wrapText="1"/>
    </xf>
    <xf numFmtId="164" fontId="11" fillId="4" borderId="4" xfId="2" applyFont="1" applyFill="1" applyBorder="1" applyAlignment="1" applyProtection="1">
      <alignment horizontal="center" vertical="center" textRotation="90" wrapText="1"/>
    </xf>
    <xf numFmtId="164" fontId="11" fillId="4" borderId="10" xfId="2" applyFont="1" applyFill="1" applyBorder="1" applyAlignment="1" applyProtection="1">
      <alignment horizontal="center" vertical="center" textRotation="90" wrapText="1"/>
    </xf>
    <xf numFmtId="164" fontId="11" fillId="4" borderId="0" xfId="2" applyFont="1" applyFill="1" applyBorder="1" applyAlignment="1" applyProtection="1">
      <alignment horizontal="center" vertical="center" wrapText="1"/>
    </xf>
    <xf numFmtId="164" fontId="9" fillId="5" borderId="12" xfId="2" applyFont="1" applyFill="1" applyBorder="1" applyAlignment="1" applyProtection="1">
      <alignment horizontal="center" vertical="center" wrapText="1"/>
    </xf>
    <xf numFmtId="164" fontId="9" fillId="6" borderId="12" xfId="2" applyFont="1" applyFill="1" applyBorder="1" applyAlignment="1" applyProtection="1">
      <alignment horizontal="center" vertical="center" wrapText="1"/>
    </xf>
    <xf numFmtId="164" fontId="17" fillId="2" borderId="10" xfId="2" applyFont="1" applyFill="1" applyBorder="1" applyAlignment="1" applyProtection="1">
      <alignment horizontal="center" vertical="center" wrapText="1"/>
    </xf>
    <xf numFmtId="164" fontId="17" fillId="7" borderId="12" xfId="2" applyFont="1" applyFill="1" applyBorder="1" applyAlignment="1" applyProtection="1">
      <alignment horizontal="center" vertical="center" wrapText="1"/>
    </xf>
    <xf numFmtId="164" fontId="21" fillId="2" borderId="10" xfId="2" applyFont="1" applyFill="1" applyBorder="1" applyAlignment="1" applyProtection="1">
      <alignment horizontal="center" vertical="center" wrapText="1"/>
    </xf>
    <xf numFmtId="164" fontId="17" fillId="6" borderId="12" xfId="2" applyFont="1" applyFill="1" applyBorder="1" applyAlignment="1" applyProtection="1">
      <alignment horizontal="center" vertical="center" wrapText="1"/>
    </xf>
    <xf numFmtId="164" fontId="23" fillId="2" borderId="10" xfId="2" applyFont="1" applyFill="1" applyBorder="1" applyAlignment="1" applyProtection="1">
      <alignment horizontal="center" vertical="center" wrapText="1"/>
    </xf>
    <xf numFmtId="164" fontId="23" fillId="2" borderId="5" xfId="2" applyFont="1" applyFill="1" applyBorder="1" applyAlignment="1" applyProtection="1">
      <alignment horizontal="center" vertical="center" wrapText="1"/>
    </xf>
    <xf numFmtId="164" fontId="21" fillId="2" borderId="5" xfId="2" applyFont="1" applyFill="1" applyBorder="1" applyAlignment="1" applyProtection="1">
      <alignment horizontal="center" vertical="center" wrapText="1"/>
    </xf>
    <xf numFmtId="164" fontId="11" fillId="6" borderId="9" xfId="2" applyFont="1" applyFill="1" applyBorder="1" applyAlignment="1" applyProtection="1">
      <alignment horizontal="center" vertical="center" textRotation="90" wrapText="1"/>
    </xf>
    <xf numFmtId="164" fontId="11" fillId="6" borderId="9" xfId="2" applyFont="1" applyFill="1" applyBorder="1" applyAlignment="1" applyProtection="1">
      <alignment horizontal="center" vertical="center" wrapText="1"/>
    </xf>
    <xf numFmtId="166" fontId="11" fillId="6" borderId="9" xfId="2" applyNumberFormat="1" applyFont="1" applyFill="1" applyBorder="1" applyAlignment="1" applyProtection="1">
      <alignment horizontal="center" vertical="center" textRotation="90" wrapText="1"/>
    </xf>
    <xf numFmtId="164" fontId="21" fillId="6" borderId="12" xfId="2" applyFont="1" applyFill="1" applyBorder="1" applyAlignment="1" applyProtection="1">
      <alignment horizontal="center" vertical="center" wrapText="1"/>
    </xf>
    <xf numFmtId="0" fontId="15" fillId="2" borderId="9" xfId="0" applyFont="1" applyFill="1" applyBorder="1" applyAlignment="1">
      <alignment horizontal="center" vertical="center" wrapText="1"/>
    </xf>
    <xf numFmtId="164" fontId="9" fillId="2" borderId="9" xfId="2" applyFont="1" applyFill="1" applyBorder="1" applyAlignment="1" applyProtection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2" borderId="10" xfId="0" applyFont="1" applyFill="1" applyBorder="1" applyAlignment="1">
      <alignment horizontal="center" vertical="center" wrapText="1"/>
    </xf>
    <xf numFmtId="164" fontId="12" fillId="2" borderId="4" xfId="2" applyFont="1" applyFill="1" applyBorder="1" applyAlignment="1" applyProtection="1">
      <alignment horizontal="center" vertical="center" wrapText="1"/>
    </xf>
    <xf numFmtId="164" fontId="12" fillId="2" borderId="10" xfId="2" applyFont="1" applyFill="1" applyBorder="1" applyAlignment="1" applyProtection="1">
      <alignment horizontal="center" vertical="center" wrapText="1"/>
    </xf>
    <xf numFmtId="164" fontId="12" fillId="2" borderId="9" xfId="2" applyFont="1" applyFill="1" applyBorder="1" applyAlignment="1" applyProtection="1">
      <alignment horizontal="center" vertical="center" wrapText="1"/>
    </xf>
    <xf numFmtId="164" fontId="9" fillId="2" borderId="10" xfId="2" applyFont="1" applyFill="1" applyBorder="1" applyAlignment="1" applyProtection="1">
      <alignment horizontal="center" vertical="center" wrapText="1"/>
    </xf>
    <xf numFmtId="164" fontId="12" fillId="0" borderId="0" xfId="2" applyFont="1" applyFill="1" applyBorder="1" applyAlignment="1" applyProtection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164" fontId="17" fillId="2" borderId="5" xfId="2" applyFont="1" applyFill="1" applyBorder="1" applyAlignment="1" applyProtection="1">
      <alignment horizontal="center" vertical="center" wrapText="1"/>
    </xf>
    <xf numFmtId="164" fontId="20" fillId="2" borderId="10" xfId="2" applyFont="1" applyFill="1" applyBorder="1" applyAlignment="1" applyProtection="1">
      <alignment horizontal="center" vertical="center" wrapText="1"/>
    </xf>
    <xf numFmtId="166" fontId="9" fillId="0" borderId="0" xfId="2" applyNumberFormat="1" applyFont="1" applyFill="1" applyBorder="1" applyAlignment="1" applyProtection="1">
      <alignment horizontal="center" vertical="center" wrapText="1"/>
    </xf>
    <xf numFmtId="166" fontId="9" fillId="6" borderId="12" xfId="2" applyNumberFormat="1" applyFont="1" applyFill="1" applyBorder="1" applyAlignment="1" applyProtection="1">
      <alignment horizontal="center" vertical="center" wrapText="1"/>
    </xf>
    <xf numFmtId="164" fontId="22" fillId="6" borderId="12" xfId="2" applyFont="1" applyFill="1" applyBorder="1" applyAlignment="1" applyProtection="1">
      <alignment horizontal="center" vertical="center" wrapText="1"/>
    </xf>
    <xf numFmtId="164" fontId="11" fillId="7" borderId="9" xfId="2" applyFont="1" applyFill="1" applyBorder="1" applyAlignment="1" applyProtection="1">
      <alignment horizontal="center" vertical="center" textRotation="90" wrapText="1"/>
    </xf>
    <xf numFmtId="164" fontId="21" fillId="7" borderId="12" xfId="2" applyFont="1" applyFill="1" applyBorder="1" applyAlignment="1" applyProtection="1">
      <alignment horizontal="center" vertical="center" wrapText="1"/>
    </xf>
    <xf numFmtId="164" fontId="22" fillId="7" borderId="12" xfId="2" applyFont="1" applyFill="1" applyBorder="1" applyAlignment="1" applyProtection="1">
      <alignment horizontal="center" vertical="center" wrapText="1"/>
    </xf>
    <xf numFmtId="164" fontId="11" fillId="7" borderId="2" xfId="2" applyFont="1" applyFill="1" applyBorder="1" applyAlignment="1" applyProtection="1">
      <alignment horizontal="center" vertical="center" textRotation="90" wrapText="1"/>
    </xf>
    <xf numFmtId="164" fontId="11" fillId="7" borderId="15" xfId="2" applyFont="1" applyFill="1" applyBorder="1" applyAlignment="1" applyProtection="1">
      <alignment horizontal="center" vertical="center" textRotation="90" wrapText="1"/>
    </xf>
    <xf numFmtId="164" fontId="11" fillId="6" borderId="15" xfId="2" applyFont="1" applyFill="1" applyBorder="1" applyAlignment="1" applyProtection="1">
      <alignment horizontal="center" vertical="center" wrapText="1"/>
    </xf>
    <xf numFmtId="166" fontId="11" fillId="6" borderId="15" xfId="2" applyNumberFormat="1" applyFont="1" applyFill="1" applyBorder="1" applyAlignment="1" applyProtection="1">
      <alignment horizontal="center" vertical="center" textRotation="90" wrapText="1"/>
    </xf>
    <xf numFmtId="164" fontId="11" fillId="6" borderId="15" xfId="2" applyFont="1" applyFill="1" applyBorder="1" applyAlignment="1" applyProtection="1">
      <alignment horizontal="center" vertical="center" textRotation="90" wrapText="1"/>
    </xf>
    <xf numFmtId="164" fontId="11" fillId="6" borderId="22" xfId="2" applyFont="1" applyFill="1" applyBorder="1" applyAlignment="1" applyProtection="1">
      <alignment horizontal="center" vertical="center" textRotation="90" wrapText="1"/>
    </xf>
    <xf numFmtId="164" fontId="9" fillId="6" borderId="17" xfId="2" applyFont="1" applyFill="1" applyBorder="1" applyAlignment="1" applyProtection="1">
      <alignment horizontal="center" vertical="center" wrapText="1"/>
    </xf>
    <xf numFmtId="166" fontId="9" fillId="6" borderId="17" xfId="2" applyNumberFormat="1" applyFont="1" applyFill="1" applyBorder="1" applyAlignment="1" applyProtection="1">
      <alignment horizontal="center" vertical="center" wrapText="1"/>
    </xf>
    <xf numFmtId="164" fontId="9" fillId="6" borderId="14" xfId="2" applyFont="1" applyFill="1" applyBorder="1" applyAlignment="1" applyProtection="1">
      <alignment horizontal="center" vertical="center" wrapText="1"/>
    </xf>
    <xf numFmtId="166" fontId="9" fillId="6" borderId="14" xfId="2" applyNumberFormat="1" applyFont="1" applyFill="1" applyBorder="1" applyAlignment="1" applyProtection="1">
      <alignment horizontal="center" vertical="center" wrapText="1"/>
    </xf>
    <xf numFmtId="164" fontId="9" fillId="2" borderId="1" xfId="2" applyFont="1" applyFill="1" applyBorder="1" applyAlignment="1" applyProtection="1">
      <alignment horizontal="center" vertical="center" wrapText="1"/>
    </xf>
    <xf numFmtId="164" fontId="11" fillId="2" borderId="1" xfId="2" applyFont="1" applyFill="1" applyBorder="1" applyAlignment="1" applyProtection="1">
      <alignment vertical="center" textRotation="90" wrapText="1"/>
    </xf>
    <xf numFmtId="164" fontId="24" fillId="2" borderId="10" xfId="2" applyFont="1" applyFill="1" applyBorder="1" applyAlignment="1" applyProtection="1">
      <alignment horizontal="center" vertical="center" wrapText="1"/>
    </xf>
    <xf numFmtId="164" fontId="8" fillId="2" borderId="1" xfId="2" applyFont="1" applyFill="1" applyBorder="1" applyAlignment="1" applyProtection="1">
      <alignment vertical="center" textRotation="90" wrapText="1"/>
    </xf>
    <xf numFmtId="164" fontId="12" fillId="2" borderId="10" xfId="2" applyFont="1" applyFill="1" applyBorder="1" applyAlignment="1" applyProtection="1">
      <alignment vertical="center" wrapText="1"/>
    </xf>
    <xf numFmtId="164" fontId="19" fillId="7" borderId="14" xfId="2" applyFont="1" applyFill="1" applyBorder="1" applyAlignment="1" applyProtection="1">
      <alignment horizontal="center" vertical="center" wrapText="1"/>
    </xf>
    <xf numFmtId="166" fontId="19" fillId="7" borderId="14" xfId="2" applyNumberFormat="1" applyFont="1" applyFill="1" applyBorder="1" applyAlignment="1" applyProtection="1">
      <alignment horizontal="center" vertical="center" wrapText="1"/>
    </xf>
    <xf numFmtId="164" fontId="19" fillId="7" borderId="12" xfId="2" applyFont="1" applyFill="1" applyBorder="1" applyAlignment="1" applyProtection="1">
      <alignment horizontal="center" vertical="center" wrapText="1"/>
    </xf>
    <xf numFmtId="166" fontId="19" fillId="7" borderId="12" xfId="2" applyNumberFormat="1" applyFont="1" applyFill="1" applyBorder="1" applyAlignment="1" applyProtection="1">
      <alignment horizontal="center" vertical="center" wrapText="1"/>
    </xf>
    <xf numFmtId="164" fontId="19" fillId="7" borderId="16" xfId="2" applyFont="1" applyFill="1" applyBorder="1" applyAlignment="1" applyProtection="1">
      <alignment horizontal="center" vertical="center" wrapText="1"/>
    </xf>
    <xf numFmtId="164" fontId="19" fillId="6" borderId="14" xfId="2" applyFont="1" applyFill="1" applyBorder="1" applyAlignment="1" applyProtection="1">
      <alignment horizontal="center" vertical="center" wrapText="1"/>
    </xf>
    <xf numFmtId="166" fontId="19" fillId="6" borderId="14" xfId="2" applyNumberFormat="1" applyFont="1" applyFill="1" applyBorder="1" applyAlignment="1" applyProtection="1">
      <alignment horizontal="center" vertical="center" wrapText="1"/>
    </xf>
    <xf numFmtId="164" fontId="19" fillId="6" borderId="12" xfId="2" applyFont="1" applyFill="1" applyBorder="1" applyAlignment="1" applyProtection="1">
      <alignment horizontal="center" vertical="center" wrapText="1"/>
    </xf>
    <xf numFmtId="166" fontId="19" fillId="6" borderId="12" xfId="2" applyNumberFormat="1" applyFont="1" applyFill="1" applyBorder="1" applyAlignment="1" applyProtection="1">
      <alignment horizontal="center" vertical="center" wrapText="1"/>
    </xf>
    <xf numFmtId="164" fontId="19" fillId="2" borderId="7" xfId="2" applyFont="1" applyFill="1" applyBorder="1" applyAlignment="1" applyProtection="1">
      <alignment horizontal="center" vertical="center" wrapText="1"/>
    </xf>
    <xf numFmtId="164" fontId="19" fillId="7" borderId="17" xfId="2" applyFont="1" applyFill="1" applyBorder="1" applyAlignment="1" applyProtection="1">
      <alignment horizontal="center" vertical="center" wrapText="1"/>
    </xf>
    <xf numFmtId="164" fontId="26" fillId="2" borderId="7" xfId="2" applyFont="1" applyFill="1" applyBorder="1" applyAlignment="1" applyProtection="1">
      <alignment vertical="center" textRotation="90" wrapText="1"/>
    </xf>
    <xf numFmtId="164" fontId="19" fillId="0" borderId="0" xfId="2" applyFont="1" applyFill="1" applyBorder="1" applyAlignment="1" applyProtection="1">
      <alignment horizontal="center" vertical="center" wrapText="1"/>
    </xf>
    <xf numFmtId="164" fontId="25" fillId="7" borderId="9" xfId="2" applyFont="1" applyFill="1" applyBorder="1" applyAlignment="1" applyProtection="1">
      <alignment horizontal="center" vertical="center" textRotation="90" wrapText="1"/>
    </xf>
    <xf numFmtId="164" fontId="25" fillId="2" borderId="7" xfId="2" applyFont="1" applyFill="1" applyBorder="1" applyAlignment="1" applyProtection="1">
      <alignment vertical="center" textRotation="90" wrapText="1"/>
    </xf>
    <xf numFmtId="164" fontId="25" fillId="7" borderId="9" xfId="2" applyFont="1" applyFill="1" applyBorder="1" applyAlignment="1" applyProtection="1">
      <alignment horizontal="center" vertical="center" wrapText="1"/>
    </xf>
    <xf numFmtId="166" fontId="25" fillId="7" borderId="9" xfId="2" applyNumberFormat="1" applyFont="1" applyFill="1" applyBorder="1" applyAlignment="1" applyProtection="1">
      <alignment horizontal="center" vertical="center" textRotation="90" wrapText="1"/>
    </xf>
    <xf numFmtId="166" fontId="19" fillId="7" borderId="17" xfId="2" applyNumberFormat="1" applyFont="1" applyFill="1" applyBorder="1" applyAlignment="1" applyProtection="1">
      <alignment horizontal="center" vertical="center" wrapText="1"/>
    </xf>
    <xf numFmtId="166" fontId="19" fillId="0" borderId="0" xfId="2" applyNumberFormat="1" applyFont="1" applyFill="1" applyBorder="1" applyAlignment="1" applyProtection="1">
      <alignment horizontal="center" vertical="center" wrapText="1"/>
    </xf>
    <xf numFmtId="164" fontId="19" fillId="2" borderId="8" xfId="2" applyFont="1" applyFill="1" applyBorder="1" applyAlignment="1" applyProtection="1">
      <alignment horizontal="center" vertical="center" wrapText="1"/>
    </xf>
    <xf numFmtId="164" fontId="25" fillId="7" borderId="15" xfId="2" applyFont="1" applyFill="1" applyBorder="1" applyAlignment="1" applyProtection="1">
      <alignment horizontal="center" vertical="center" wrapText="1"/>
    </xf>
    <xf numFmtId="166" fontId="25" fillId="7" borderId="15" xfId="2" applyNumberFormat="1" applyFont="1" applyFill="1" applyBorder="1" applyAlignment="1" applyProtection="1">
      <alignment horizontal="center" vertical="center" textRotation="90" wrapText="1"/>
    </xf>
    <xf numFmtId="164" fontId="25" fillId="7" borderId="22" xfId="2" applyFont="1" applyFill="1" applyBorder="1" applyAlignment="1" applyProtection="1">
      <alignment horizontal="center" vertical="center" textRotation="90" wrapText="1"/>
    </xf>
    <xf numFmtId="164" fontId="25" fillId="7" borderId="2" xfId="2" applyFont="1" applyFill="1" applyBorder="1" applyAlignment="1" applyProtection="1">
      <alignment horizontal="center" vertical="center" textRotation="90" wrapText="1"/>
    </xf>
    <xf numFmtId="164" fontId="11" fillId="8" borderId="9" xfId="2" applyFont="1" applyFill="1" applyBorder="1" applyAlignment="1" applyProtection="1">
      <alignment horizontal="center" vertical="center" textRotation="90" wrapText="1"/>
    </xf>
    <xf numFmtId="164" fontId="19" fillId="8" borderId="14" xfId="2" applyFont="1" applyFill="1" applyBorder="1" applyAlignment="1" applyProtection="1">
      <alignment horizontal="center" vertical="center" wrapText="1"/>
    </xf>
    <xf numFmtId="164" fontId="19" fillId="8" borderId="12" xfId="2" applyFont="1" applyFill="1" applyBorder="1" applyAlignment="1" applyProtection="1">
      <alignment horizontal="center" vertical="center" wrapText="1"/>
    </xf>
    <xf numFmtId="164" fontId="19" fillId="8" borderId="17" xfId="2" applyFont="1" applyFill="1" applyBorder="1" applyAlignment="1" applyProtection="1">
      <alignment horizontal="center" vertical="center" wrapText="1"/>
    </xf>
    <xf numFmtId="164" fontId="11" fillId="9" borderId="9" xfId="2" applyFont="1" applyFill="1" applyBorder="1" applyAlignment="1" applyProtection="1">
      <alignment horizontal="center" vertical="center" textRotation="90" wrapText="1"/>
    </xf>
    <xf numFmtId="164" fontId="19" fillId="9" borderId="14" xfId="2" applyFont="1" applyFill="1" applyBorder="1" applyAlignment="1" applyProtection="1">
      <alignment horizontal="center" vertical="center" wrapText="1"/>
    </xf>
    <xf numFmtId="164" fontId="19" fillId="9" borderId="12" xfId="2" applyFont="1" applyFill="1" applyBorder="1" applyAlignment="1" applyProtection="1">
      <alignment horizontal="center" vertical="center" wrapText="1"/>
    </xf>
    <xf numFmtId="164" fontId="19" fillId="9" borderId="17" xfId="2" applyFont="1" applyFill="1" applyBorder="1" applyAlignment="1" applyProtection="1">
      <alignment horizontal="center" vertical="center" wrapText="1"/>
    </xf>
    <xf numFmtId="164" fontId="11" fillId="10" borderId="9" xfId="2" applyFont="1" applyFill="1" applyBorder="1" applyAlignment="1" applyProtection="1">
      <alignment horizontal="center" vertical="center" textRotation="90" wrapText="1"/>
    </xf>
    <xf numFmtId="164" fontId="19" fillId="10" borderId="14" xfId="2" applyFont="1" applyFill="1" applyBorder="1" applyAlignment="1" applyProtection="1">
      <alignment horizontal="center" vertical="center" wrapText="1"/>
    </xf>
    <xf numFmtId="164" fontId="19" fillId="10" borderId="12" xfId="2" applyFont="1" applyFill="1" applyBorder="1" applyAlignment="1" applyProtection="1">
      <alignment horizontal="center" vertical="center" wrapText="1"/>
    </xf>
    <xf numFmtId="164" fontId="19" fillId="10" borderId="17" xfId="2" applyFont="1" applyFill="1" applyBorder="1" applyAlignment="1" applyProtection="1">
      <alignment horizontal="center" vertical="center" wrapText="1"/>
    </xf>
    <xf numFmtId="0" fontId="9" fillId="0" borderId="0" xfId="2" applyNumberFormat="1" applyFont="1" applyFill="1" applyBorder="1" applyAlignment="1" applyProtection="1">
      <alignment horizontal="center" vertical="center" wrapText="1"/>
    </xf>
    <xf numFmtId="164" fontId="19" fillId="11" borderId="14" xfId="2" applyFont="1" applyFill="1" applyBorder="1" applyAlignment="1" applyProtection="1">
      <alignment horizontal="center" vertical="center" wrapText="1"/>
    </xf>
    <xf numFmtId="164" fontId="25" fillId="11" borderId="9" xfId="2" applyFont="1" applyFill="1" applyBorder="1" applyAlignment="1" applyProtection="1">
      <alignment horizontal="center" vertical="center" textRotation="90" wrapText="1"/>
    </xf>
    <xf numFmtId="164" fontId="12" fillId="6" borderId="5" xfId="2" applyFont="1" applyFill="1" applyBorder="1" applyAlignment="1" applyProtection="1">
      <alignment horizontal="center" vertical="center" wrapText="1"/>
    </xf>
    <xf numFmtId="167" fontId="9" fillId="3" borderId="12" xfId="2" applyNumberFormat="1" applyFont="1" applyFill="1" applyBorder="1" applyAlignment="1" applyProtection="1">
      <alignment horizontal="center" vertical="center" wrapText="1"/>
    </xf>
    <xf numFmtId="164" fontId="21" fillId="7" borderId="17" xfId="2" applyFont="1" applyFill="1" applyBorder="1" applyAlignment="1" applyProtection="1">
      <alignment horizontal="center" vertical="center" wrapText="1"/>
    </xf>
    <xf numFmtId="164" fontId="19" fillId="11" borderId="15" xfId="2" applyFont="1" applyFill="1" applyBorder="1" applyAlignment="1" applyProtection="1">
      <alignment horizontal="center" vertical="center" wrapText="1"/>
    </xf>
    <xf numFmtId="164" fontId="19" fillId="8" borderId="15" xfId="2" applyFont="1" applyFill="1" applyBorder="1" applyAlignment="1" applyProtection="1">
      <alignment horizontal="center" vertical="center" wrapText="1"/>
    </xf>
    <xf numFmtId="164" fontId="19" fillId="9" borderId="15" xfId="2" applyFont="1" applyFill="1" applyBorder="1" applyAlignment="1" applyProtection="1">
      <alignment horizontal="center" vertical="center" wrapText="1"/>
    </xf>
    <xf numFmtId="164" fontId="19" fillId="10" borderId="15" xfId="2" applyFont="1" applyFill="1" applyBorder="1" applyAlignment="1" applyProtection="1">
      <alignment horizontal="center" vertical="center" wrapText="1"/>
    </xf>
    <xf numFmtId="164" fontId="21" fillId="6" borderId="17" xfId="2" applyFont="1" applyFill="1" applyBorder="1" applyAlignment="1" applyProtection="1">
      <alignment horizontal="center" vertical="center" wrapText="1"/>
    </xf>
    <xf numFmtId="167" fontId="9" fillId="5" borderId="14" xfId="2" applyNumberFormat="1" applyFont="1" applyFill="1" applyBorder="1" applyAlignment="1" applyProtection="1">
      <alignment horizontal="center" vertical="center" wrapText="1"/>
    </xf>
    <xf numFmtId="164" fontId="7" fillId="5" borderId="14" xfId="2" applyFont="1" applyFill="1" applyBorder="1" applyAlignment="1" applyProtection="1">
      <alignment horizontal="center" vertical="center" wrapText="1"/>
    </xf>
    <xf numFmtId="164" fontId="9" fillId="5" borderId="14" xfId="2" applyFont="1" applyFill="1" applyBorder="1" applyAlignment="1" applyProtection="1">
      <alignment horizontal="center" vertical="center" wrapText="1"/>
    </xf>
    <xf numFmtId="164" fontId="8" fillId="2" borderId="6" xfId="2" applyFont="1" applyFill="1" applyBorder="1" applyAlignment="1" applyProtection="1">
      <alignment vertical="center" textRotation="90" wrapText="1"/>
    </xf>
    <xf numFmtId="164" fontId="28" fillId="2" borderId="7" xfId="2" applyFont="1" applyFill="1" applyBorder="1" applyAlignment="1" applyProtection="1">
      <alignment vertical="center" textRotation="90" wrapText="1"/>
    </xf>
    <xf numFmtId="164" fontId="29" fillId="2" borderId="7" xfId="2" applyFont="1" applyFill="1" applyBorder="1" applyAlignment="1" applyProtection="1">
      <alignment vertical="center" textRotation="90" wrapText="1"/>
    </xf>
    <xf numFmtId="164" fontId="27" fillId="2" borderId="7" xfId="2" applyFont="1" applyFill="1" applyBorder="1" applyAlignment="1" applyProtection="1">
      <alignment vertical="center" textRotation="90" wrapText="1"/>
    </xf>
    <xf numFmtId="164" fontId="19" fillId="2" borderId="38" xfId="2" applyFont="1" applyFill="1" applyBorder="1" applyAlignment="1" applyProtection="1">
      <alignment horizontal="center" vertical="center" wrapText="1"/>
    </xf>
    <xf numFmtId="164" fontId="9" fillId="3" borderId="18" xfId="2" applyFont="1" applyFill="1" applyBorder="1" applyAlignment="1" applyProtection="1">
      <alignment horizontal="center" vertical="center" wrapText="1"/>
    </xf>
    <xf numFmtId="164" fontId="9" fillId="3" borderId="14" xfId="2" applyFont="1" applyFill="1" applyBorder="1" applyAlignment="1" applyProtection="1">
      <alignment horizontal="center" vertical="center" wrapText="1"/>
    </xf>
    <xf numFmtId="164" fontId="22" fillId="2" borderId="10" xfId="2" applyFont="1" applyFill="1" applyBorder="1" applyAlignment="1" applyProtection="1">
      <alignment horizontal="center" vertical="center" wrapText="1"/>
    </xf>
    <xf numFmtId="164" fontId="22" fillId="2" borderId="5" xfId="2" applyFont="1" applyFill="1" applyBorder="1" applyAlignment="1" applyProtection="1">
      <alignment horizontal="center" vertical="center" wrapText="1"/>
    </xf>
    <xf numFmtId="164" fontId="11" fillId="2" borderId="6" xfId="2" applyFont="1" applyFill="1" applyBorder="1" applyAlignment="1" applyProtection="1">
      <alignment vertical="center" textRotation="90" wrapText="1"/>
    </xf>
    <xf numFmtId="0" fontId="15" fillId="2" borderId="1" xfId="0" applyFont="1" applyFill="1" applyBorder="1" applyAlignment="1">
      <alignment horizontal="center" vertical="center" wrapText="1"/>
    </xf>
    <xf numFmtId="164" fontId="17" fillId="3" borderId="14" xfId="2" applyFont="1" applyFill="1" applyBorder="1" applyAlignment="1" applyProtection="1">
      <alignment horizontal="center" vertical="center" wrapText="1"/>
    </xf>
    <xf numFmtId="164" fontId="17" fillId="5" borderId="14" xfId="2" applyFont="1" applyFill="1" applyBorder="1" applyAlignment="1" applyProtection="1">
      <alignment horizontal="center" vertical="center" wrapText="1"/>
    </xf>
    <xf numFmtId="164" fontId="22" fillId="3" borderId="14" xfId="2" applyFont="1" applyFill="1" applyBorder="1" applyAlignment="1" applyProtection="1">
      <alignment horizontal="center" vertical="center" wrapText="1"/>
    </xf>
    <xf numFmtId="164" fontId="22" fillId="5" borderId="14" xfId="2" applyFont="1" applyFill="1" applyBorder="1" applyAlignment="1" applyProtection="1">
      <alignment horizontal="center" vertical="center" wrapText="1"/>
    </xf>
    <xf numFmtId="164" fontId="21" fillId="3" borderId="14" xfId="2" applyFont="1" applyFill="1" applyBorder="1" applyAlignment="1" applyProtection="1">
      <alignment horizontal="center" vertical="center" wrapText="1"/>
    </xf>
    <xf numFmtId="164" fontId="21" fillId="5" borderId="14" xfId="2" applyFont="1" applyFill="1" applyBorder="1" applyAlignment="1" applyProtection="1">
      <alignment horizontal="center" vertical="center" wrapText="1"/>
    </xf>
    <xf numFmtId="167" fontId="19" fillId="7" borderId="14" xfId="2" applyNumberFormat="1" applyFont="1" applyFill="1" applyBorder="1" applyAlignment="1" applyProtection="1">
      <alignment horizontal="center" vertical="center" wrapText="1"/>
    </xf>
    <xf numFmtId="167" fontId="19" fillId="6" borderId="14" xfId="2" applyNumberFormat="1" applyFont="1" applyFill="1" applyBorder="1" applyAlignment="1" applyProtection="1">
      <alignment horizontal="center" vertical="center" wrapText="1"/>
    </xf>
    <xf numFmtId="0" fontId="19" fillId="7" borderId="14" xfId="2" applyNumberFormat="1" applyFont="1" applyFill="1" applyBorder="1" applyAlignment="1" applyProtection="1">
      <alignment horizontal="center" vertical="center" wrapText="1"/>
    </xf>
    <xf numFmtId="0" fontId="19" fillId="6" borderId="14" xfId="2" applyNumberFormat="1" applyFont="1" applyFill="1" applyBorder="1" applyAlignment="1" applyProtection="1">
      <alignment horizontal="center" vertical="center" wrapText="1"/>
    </xf>
    <xf numFmtId="0" fontId="13" fillId="0" borderId="13" xfId="0" applyFont="1" applyBorder="1" applyAlignment="1">
      <alignment horizontal="center" vertical="center"/>
    </xf>
    <xf numFmtId="0" fontId="13" fillId="0" borderId="35" xfId="0" applyFont="1" applyBorder="1" applyAlignment="1">
      <alignment horizontal="center" vertical="center"/>
    </xf>
    <xf numFmtId="0" fontId="13" fillId="0" borderId="34" xfId="0" applyFont="1" applyBorder="1" applyAlignment="1">
      <alignment horizontal="center" vertical="center"/>
    </xf>
    <xf numFmtId="0" fontId="13" fillId="0" borderId="30" xfId="0" applyFont="1" applyBorder="1" applyAlignment="1">
      <alignment horizontal="center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167" fontId="13" fillId="0" borderId="25" xfId="0" applyNumberFormat="1" applyFont="1" applyBorder="1" applyAlignment="1">
      <alignment horizontal="center" vertical="center"/>
    </xf>
    <xf numFmtId="167" fontId="13" fillId="0" borderId="30" xfId="0" applyNumberFormat="1" applyFont="1" applyBorder="1" applyAlignment="1">
      <alignment horizontal="center" vertical="center"/>
    </xf>
    <xf numFmtId="167" fontId="16" fillId="0" borderId="27" xfId="0" applyNumberFormat="1" applyFont="1" applyBorder="1" applyAlignment="1">
      <alignment horizontal="center" vertical="center"/>
    </xf>
    <xf numFmtId="0" fontId="16" fillId="0" borderId="27" xfId="0" applyFont="1" applyBorder="1" applyAlignment="1">
      <alignment horizontal="center" vertical="center"/>
    </xf>
    <xf numFmtId="0" fontId="16" fillId="0" borderId="25" xfId="0" applyFont="1" applyBorder="1" applyAlignment="1">
      <alignment horizontal="center" vertical="center"/>
    </xf>
    <xf numFmtId="0" fontId="16" fillId="0" borderId="34" xfId="0" applyFont="1" applyBorder="1" applyAlignment="1">
      <alignment horizontal="center" vertical="center"/>
    </xf>
    <xf numFmtId="0" fontId="32" fillId="0" borderId="32" xfId="0" applyFont="1" applyBorder="1" applyAlignment="1">
      <alignment horizontal="center" vertical="center"/>
    </xf>
    <xf numFmtId="0" fontId="31" fillId="0" borderId="32" xfId="0" applyFont="1" applyBorder="1" applyAlignment="1">
      <alignment horizontal="center" vertical="center"/>
    </xf>
    <xf numFmtId="0" fontId="30" fillId="0" borderId="40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32" fillId="0" borderId="12" xfId="0" applyFont="1" applyBorder="1" applyAlignment="1">
      <alignment horizontal="center" vertical="center"/>
    </xf>
    <xf numFmtId="0" fontId="31" fillId="0" borderId="12" xfId="0" applyFont="1" applyBorder="1" applyAlignment="1">
      <alignment horizontal="center" vertical="center"/>
    </xf>
    <xf numFmtId="0" fontId="30" fillId="0" borderId="41" xfId="0" applyFont="1" applyBorder="1" applyAlignment="1">
      <alignment horizontal="center" vertical="center"/>
    </xf>
    <xf numFmtId="0" fontId="16" fillId="0" borderId="35" xfId="0" applyFont="1" applyBorder="1" applyAlignment="1">
      <alignment horizontal="center" vertical="center"/>
    </xf>
    <xf numFmtId="0" fontId="32" fillId="0" borderId="33" xfId="0" applyFont="1" applyBorder="1" applyAlignment="1">
      <alignment horizontal="center" vertical="center"/>
    </xf>
    <xf numFmtId="0" fontId="31" fillId="0" borderId="33" xfId="0" applyFont="1" applyBorder="1" applyAlignment="1">
      <alignment horizontal="center" vertical="center"/>
    </xf>
    <xf numFmtId="0" fontId="30" fillId="0" borderId="42" xfId="0" applyFont="1" applyBorder="1" applyAlignment="1">
      <alignment horizontal="center" vertical="center"/>
    </xf>
    <xf numFmtId="167" fontId="16" fillId="0" borderId="11" xfId="0" applyNumberFormat="1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16" fillId="0" borderId="3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/>
    </xf>
    <xf numFmtId="0" fontId="32" fillId="0" borderId="0" xfId="0" applyFont="1" applyBorder="1" applyAlignment="1">
      <alignment horizontal="center"/>
    </xf>
    <xf numFmtId="0" fontId="31" fillId="0" borderId="0" xfId="0" applyFont="1" applyBorder="1" applyAlignment="1">
      <alignment horizontal="center"/>
    </xf>
    <xf numFmtId="0" fontId="30" fillId="0" borderId="0" xfId="0" applyFont="1" applyBorder="1" applyAlignment="1">
      <alignment horizontal="center"/>
    </xf>
    <xf numFmtId="0" fontId="15" fillId="0" borderId="0" xfId="0" applyFont="1" applyBorder="1"/>
    <xf numFmtId="167" fontId="16" fillId="0" borderId="28" xfId="0" applyNumberFormat="1" applyFont="1" applyBorder="1" applyAlignment="1">
      <alignment horizontal="center" vertical="center"/>
    </xf>
    <xf numFmtId="0" fontId="16" fillId="0" borderId="28" xfId="0" applyFont="1" applyBorder="1" applyAlignment="1">
      <alignment horizontal="center" vertical="center"/>
    </xf>
    <xf numFmtId="0" fontId="16" fillId="0" borderId="26" xfId="0" applyFont="1" applyBorder="1" applyAlignment="1">
      <alignment horizontal="center" vertical="center"/>
    </xf>
    <xf numFmtId="167" fontId="19" fillId="2" borderId="7" xfId="2" applyNumberFormat="1" applyFont="1" applyFill="1" applyBorder="1" applyAlignment="1" applyProtection="1">
      <alignment horizontal="center" vertical="center" wrapText="1"/>
    </xf>
    <xf numFmtId="167" fontId="25" fillId="7" borderId="3" xfId="2" applyNumberFormat="1" applyFont="1" applyFill="1" applyBorder="1" applyAlignment="1" applyProtection="1">
      <alignment horizontal="center" vertical="center" textRotation="90" wrapText="1"/>
    </xf>
    <xf numFmtId="167" fontId="25" fillId="2" borderId="7" xfId="2" applyNumberFormat="1" applyFont="1" applyFill="1" applyBorder="1" applyAlignment="1" applyProtection="1">
      <alignment vertical="center" textRotation="90" wrapText="1"/>
    </xf>
    <xf numFmtId="167" fontId="19" fillId="7" borderId="21" xfId="2" applyNumberFormat="1" applyFont="1" applyFill="1" applyBorder="1" applyAlignment="1" applyProtection="1">
      <alignment horizontal="center" vertical="center" wrapText="1"/>
    </xf>
    <xf numFmtId="167" fontId="19" fillId="7" borderId="18" xfId="2" applyNumberFormat="1" applyFont="1" applyFill="1" applyBorder="1" applyAlignment="1" applyProtection="1">
      <alignment horizontal="center" vertical="center" wrapText="1"/>
    </xf>
    <xf numFmtId="167" fontId="19" fillId="2" borderId="37" xfId="2" applyNumberFormat="1" applyFont="1" applyFill="1" applyBorder="1" applyAlignment="1" applyProtection="1">
      <alignment horizontal="center" vertical="center" wrapText="1"/>
    </xf>
    <xf numFmtId="167" fontId="19" fillId="0" borderId="0" xfId="2" applyNumberFormat="1" applyFont="1" applyFill="1" applyBorder="1" applyAlignment="1" applyProtection="1">
      <alignment horizontal="center" vertical="center" wrapText="1"/>
    </xf>
    <xf numFmtId="167" fontId="9" fillId="2" borderId="7" xfId="2" applyNumberFormat="1" applyFont="1" applyFill="1" applyBorder="1" applyAlignment="1" applyProtection="1">
      <alignment horizontal="center" vertical="center" wrapText="1"/>
    </xf>
    <xf numFmtId="167" fontId="9" fillId="2" borderId="6" xfId="2" applyNumberFormat="1" applyFont="1" applyFill="1" applyBorder="1" applyAlignment="1" applyProtection="1">
      <alignment horizontal="center" vertical="center" wrapText="1"/>
    </xf>
    <xf numFmtId="167" fontId="11" fillId="6" borderId="9" xfId="2" applyNumberFormat="1" applyFont="1" applyFill="1" applyBorder="1" applyAlignment="1" applyProtection="1">
      <alignment horizontal="center" vertical="center" textRotation="90" wrapText="1"/>
    </xf>
    <xf numFmtId="167" fontId="11" fillId="2" borderId="7" xfId="2" applyNumberFormat="1" applyFont="1" applyFill="1" applyBorder="1" applyAlignment="1" applyProtection="1">
      <alignment vertical="center" textRotation="90" wrapText="1"/>
    </xf>
    <xf numFmtId="167" fontId="19" fillId="6" borderId="19" xfId="2" applyNumberFormat="1" applyFont="1" applyFill="1" applyBorder="1" applyAlignment="1" applyProtection="1">
      <alignment horizontal="center" vertical="center" wrapText="1"/>
    </xf>
    <xf numFmtId="167" fontId="19" fillId="6" borderId="24" xfId="2" applyNumberFormat="1" applyFont="1" applyFill="1" applyBorder="1" applyAlignment="1" applyProtection="1">
      <alignment horizontal="center" vertical="center" wrapText="1"/>
    </xf>
    <xf numFmtId="167" fontId="19" fillId="2" borderId="39" xfId="2" applyNumberFormat="1" applyFont="1" applyFill="1" applyBorder="1" applyAlignment="1" applyProtection="1">
      <alignment horizontal="center" vertical="center" wrapText="1"/>
    </xf>
    <xf numFmtId="167" fontId="9" fillId="0" borderId="0" xfId="2" applyNumberFormat="1" applyFont="1" applyFill="1" applyBorder="1" applyAlignment="1" applyProtection="1">
      <alignment horizontal="center" vertical="center" wrapText="1"/>
    </xf>
    <xf numFmtId="167" fontId="19" fillId="2" borderId="6" xfId="2" applyNumberFormat="1" applyFont="1" applyFill="1" applyBorder="1" applyAlignment="1" applyProtection="1">
      <alignment horizontal="center" vertical="center" wrapText="1"/>
    </xf>
    <xf numFmtId="167" fontId="19" fillId="7" borderId="19" xfId="2" applyNumberFormat="1" applyFont="1" applyFill="1" applyBorder="1" applyAlignment="1" applyProtection="1">
      <alignment horizontal="center" vertical="center" wrapText="1"/>
    </xf>
    <xf numFmtId="167" fontId="19" fillId="7" borderId="24" xfId="2" applyNumberFormat="1" applyFont="1" applyFill="1" applyBorder="1" applyAlignment="1" applyProtection="1">
      <alignment horizontal="center" vertical="center" wrapText="1"/>
    </xf>
    <xf numFmtId="167" fontId="11" fillId="6" borderId="18" xfId="2" applyNumberFormat="1" applyFont="1" applyFill="1" applyBorder="1" applyAlignment="1" applyProtection="1">
      <alignment horizontal="center" vertical="center" textRotation="90" wrapText="1"/>
    </xf>
    <xf numFmtId="167" fontId="25" fillId="7" borderId="18" xfId="2" applyNumberFormat="1" applyFont="1" applyFill="1" applyBorder="1" applyAlignment="1" applyProtection="1">
      <alignment horizontal="center" vertical="center" textRotation="90" wrapText="1"/>
    </xf>
    <xf numFmtId="167" fontId="19" fillId="6" borderId="13" xfId="2" applyNumberFormat="1" applyFont="1" applyFill="1" applyBorder="1" applyAlignment="1" applyProtection="1">
      <alignment horizontal="center" vertical="center" wrapText="1"/>
    </xf>
    <xf numFmtId="167" fontId="19" fillId="6" borderId="20" xfId="2" applyNumberFormat="1" applyFont="1" applyFill="1" applyBorder="1" applyAlignment="1" applyProtection="1">
      <alignment horizontal="center" vertical="center" wrapText="1"/>
    </xf>
    <xf numFmtId="167" fontId="11" fillId="6" borderId="15" xfId="2" applyNumberFormat="1" applyFont="1" applyFill="1" applyBorder="1" applyAlignment="1" applyProtection="1">
      <alignment horizontal="center" vertical="center" textRotation="90" wrapText="1"/>
    </xf>
    <xf numFmtId="167" fontId="8" fillId="2" borderId="7" xfId="2" applyNumberFormat="1" applyFont="1" applyFill="1" applyBorder="1" applyAlignment="1" applyProtection="1">
      <alignment vertical="center" textRotation="90" wrapText="1"/>
    </xf>
    <xf numFmtId="167" fontId="25" fillId="7" borderId="15" xfId="2" applyNumberFormat="1" applyFont="1" applyFill="1" applyBorder="1" applyAlignment="1" applyProtection="1">
      <alignment horizontal="center" vertical="center" textRotation="90" wrapText="1"/>
    </xf>
    <xf numFmtId="167" fontId="26" fillId="2" borderId="7" xfId="2" applyNumberFormat="1" applyFont="1" applyFill="1" applyBorder="1" applyAlignment="1" applyProtection="1">
      <alignment vertical="center" textRotation="90" wrapText="1"/>
    </xf>
    <xf numFmtId="167" fontId="25" fillId="7" borderId="9" xfId="2" applyNumberFormat="1" applyFont="1" applyFill="1" applyBorder="1" applyAlignment="1" applyProtection="1">
      <alignment horizontal="center" vertical="center" textRotation="90" wrapText="1"/>
    </xf>
    <xf numFmtId="0" fontId="13" fillId="0" borderId="8" xfId="0" applyFont="1" applyBorder="1" applyAlignment="1">
      <alignment horizontal="center" vertical="center"/>
    </xf>
    <xf numFmtId="164" fontId="9" fillId="0" borderId="0" xfId="2" applyFont="1" applyFill="1" applyBorder="1" applyAlignment="1" applyProtection="1">
      <alignment horizontal="center" vertical="center" wrapText="1"/>
    </xf>
    <xf numFmtId="164" fontId="9" fillId="2" borderId="6" xfId="2" applyFont="1" applyFill="1" applyBorder="1" applyAlignment="1" applyProtection="1">
      <alignment horizontal="center" vertical="center" wrapText="1"/>
    </xf>
    <xf numFmtId="164" fontId="9" fillId="2" borderId="7" xfId="2" applyFont="1" applyFill="1" applyBorder="1" applyAlignment="1" applyProtection="1">
      <alignment horizontal="center" vertical="center" wrapText="1"/>
    </xf>
    <xf numFmtId="164" fontId="9" fillId="2" borderId="8" xfId="2" applyFont="1" applyFill="1" applyBorder="1" applyAlignment="1" applyProtection="1">
      <alignment horizontal="center" vertical="center" wrapText="1"/>
    </xf>
    <xf numFmtId="164" fontId="9" fillId="5" borderId="12" xfId="2" applyFont="1" applyFill="1" applyBorder="1" applyAlignment="1" applyProtection="1">
      <alignment horizontal="center" vertical="center" wrapText="1"/>
    </xf>
    <xf numFmtId="164" fontId="9" fillId="6" borderId="12" xfId="2" applyFont="1" applyFill="1" applyBorder="1" applyAlignment="1" applyProtection="1">
      <alignment horizontal="center" vertical="center" wrapText="1"/>
    </xf>
    <xf numFmtId="164" fontId="17" fillId="7" borderId="12" xfId="2" applyFont="1" applyFill="1" applyBorder="1" applyAlignment="1" applyProtection="1">
      <alignment horizontal="center" vertical="center" wrapText="1"/>
    </xf>
    <xf numFmtId="164" fontId="17" fillId="6" borderId="12" xfId="2" applyFont="1" applyFill="1" applyBorder="1" applyAlignment="1" applyProtection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164" fontId="9" fillId="2" borderId="10" xfId="2" applyFont="1" applyFill="1" applyBorder="1" applyAlignment="1" applyProtection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164" fontId="20" fillId="2" borderId="10" xfId="2" applyFont="1" applyFill="1" applyBorder="1" applyAlignment="1" applyProtection="1">
      <alignment horizontal="center" vertical="center" wrapText="1"/>
    </xf>
    <xf numFmtId="166" fontId="9" fillId="6" borderId="12" xfId="2" applyNumberFormat="1" applyFont="1" applyFill="1" applyBorder="1" applyAlignment="1" applyProtection="1">
      <alignment horizontal="center" vertical="center" wrapText="1"/>
    </xf>
    <xf numFmtId="164" fontId="22" fillId="6" borderId="12" xfId="2" applyFont="1" applyFill="1" applyBorder="1" applyAlignment="1" applyProtection="1">
      <alignment horizontal="center" vertical="center" wrapText="1"/>
    </xf>
    <xf numFmtId="164" fontId="22" fillId="7" borderId="12" xfId="2" applyFont="1" applyFill="1" applyBorder="1" applyAlignment="1" applyProtection="1">
      <alignment horizontal="center" vertical="center" wrapText="1"/>
    </xf>
    <xf numFmtId="164" fontId="9" fillId="6" borderId="14" xfId="2" applyFont="1" applyFill="1" applyBorder="1" applyAlignment="1" applyProtection="1">
      <alignment horizontal="center" vertical="center" wrapText="1"/>
    </xf>
    <xf numFmtId="166" fontId="9" fillId="6" borderId="14" xfId="2" applyNumberFormat="1" applyFont="1" applyFill="1" applyBorder="1" applyAlignment="1" applyProtection="1">
      <alignment horizontal="center" vertical="center" wrapText="1"/>
    </xf>
    <xf numFmtId="164" fontId="9" fillId="2" borderId="1" xfId="2" applyFont="1" applyFill="1" applyBorder="1" applyAlignment="1" applyProtection="1">
      <alignment horizontal="center" vertical="center" wrapText="1"/>
    </xf>
    <xf numFmtId="164" fontId="12" fillId="2" borderId="10" xfId="2" applyFont="1" applyFill="1" applyBorder="1" applyAlignment="1" applyProtection="1">
      <alignment vertical="center" wrapText="1"/>
    </xf>
    <xf numFmtId="164" fontId="19" fillId="7" borderId="14" xfId="2" applyFont="1" applyFill="1" applyBorder="1" applyAlignment="1" applyProtection="1">
      <alignment horizontal="center" vertical="center" wrapText="1"/>
    </xf>
    <xf numFmtId="166" fontId="19" fillId="7" borderId="14" xfId="2" applyNumberFormat="1" applyFont="1" applyFill="1" applyBorder="1" applyAlignment="1" applyProtection="1">
      <alignment horizontal="center" vertical="center" wrapText="1"/>
    </xf>
    <xf numFmtId="164" fontId="19" fillId="7" borderId="12" xfId="2" applyFont="1" applyFill="1" applyBorder="1" applyAlignment="1" applyProtection="1">
      <alignment horizontal="center" vertical="center" wrapText="1"/>
    </xf>
    <xf numFmtId="166" fontId="19" fillId="7" borderId="12" xfId="2" applyNumberFormat="1" applyFont="1" applyFill="1" applyBorder="1" applyAlignment="1" applyProtection="1">
      <alignment horizontal="center" vertical="center" wrapText="1"/>
    </xf>
    <xf numFmtId="164" fontId="19" fillId="7" borderId="16" xfId="2" applyFont="1" applyFill="1" applyBorder="1" applyAlignment="1" applyProtection="1">
      <alignment horizontal="center" vertical="center" wrapText="1"/>
    </xf>
    <xf numFmtId="164" fontId="19" fillId="6" borderId="14" xfId="2" applyFont="1" applyFill="1" applyBorder="1" applyAlignment="1" applyProtection="1">
      <alignment horizontal="center" vertical="center" wrapText="1"/>
    </xf>
    <xf numFmtId="164" fontId="19" fillId="6" borderId="12" xfId="2" applyFont="1" applyFill="1" applyBorder="1" applyAlignment="1" applyProtection="1">
      <alignment horizontal="center" vertical="center" wrapText="1"/>
    </xf>
    <xf numFmtId="166" fontId="19" fillId="6" borderId="12" xfId="2" applyNumberFormat="1" applyFont="1" applyFill="1" applyBorder="1" applyAlignment="1" applyProtection="1">
      <alignment horizontal="center" vertical="center" wrapText="1"/>
    </xf>
    <xf numFmtId="164" fontId="19" fillId="2" borderId="7" xfId="2" applyFont="1" applyFill="1" applyBorder="1" applyAlignment="1" applyProtection="1">
      <alignment horizontal="center" vertical="center" wrapText="1"/>
    </xf>
    <xf numFmtId="164" fontId="19" fillId="8" borderId="14" xfId="2" applyFont="1" applyFill="1" applyBorder="1" applyAlignment="1" applyProtection="1">
      <alignment horizontal="center" vertical="center" wrapText="1"/>
    </xf>
    <xf numFmtId="164" fontId="19" fillId="8" borderId="12" xfId="2" applyFont="1" applyFill="1" applyBorder="1" applyAlignment="1" applyProtection="1">
      <alignment horizontal="center" vertical="center" wrapText="1"/>
    </xf>
    <xf numFmtId="164" fontId="19" fillId="9" borderId="14" xfId="2" applyFont="1" applyFill="1" applyBorder="1" applyAlignment="1" applyProtection="1">
      <alignment horizontal="center" vertical="center" wrapText="1"/>
    </xf>
    <xf numFmtId="164" fontId="19" fillId="9" borderId="12" xfId="2" applyFont="1" applyFill="1" applyBorder="1" applyAlignment="1" applyProtection="1">
      <alignment horizontal="center" vertical="center" wrapText="1"/>
    </xf>
    <xf numFmtId="164" fontId="19" fillId="9" borderId="17" xfId="2" applyFont="1" applyFill="1" applyBorder="1" applyAlignment="1" applyProtection="1">
      <alignment horizontal="center" vertical="center" wrapText="1"/>
    </xf>
    <xf numFmtId="164" fontId="19" fillId="10" borderId="14" xfId="2" applyFont="1" applyFill="1" applyBorder="1" applyAlignment="1" applyProtection="1">
      <alignment horizontal="center" vertical="center" wrapText="1"/>
    </xf>
    <xf numFmtId="164" fontId="19" fillId="10" borderId="12" xfId="2" applyFont="1" applyFill="1" applyBorder="1" applyAlignment="1" applyProtection="1">
      <alignment horizontal="center" vertical="center" wrapText="1"/>
    </xf>
    <xf numFmtId="164" fontId="19" fillId="11" borderId="14" xfId="2" applyFont="1" applyFill="1" applyBorder="1" applyAlignment="1" applyProtection="1">
      <alignment horizontal="center" vertical="center" wrapText="1"/>
    </xf>
    <xf numFmtId="164" fontId="19" fillId="8" borderId="15" xfId="2" applyFont="1" applyFill="1" applyBorder="1" applyAlignment="1" applyProtection="1">
      <alignment horizontal="center" vertical="center" wrapText="1"/>
    </xf>
    <xf numFmtId="164" fontId="19" fillId="9" borderId="15" xfId="2" applyFont="1" applyFill="1" applyBorder="1" applyAlignment="1" applyProtection="1">
      <alignment horizontal="center" vertical="center" wrapText="1"/>
    </xf>
    <xf numFmtId="164" fontId="19" fillId="10" borderId="15" xfId="2" applyFont="1" applyFill="1" applyBorder="1" applyAlignment="1" applyProtection="1">
      <alignment horizontal="center" vertical="center" wrapText="1"/>
    </xf>
    <xf numFmtId="167" fontId="9" fillId="5" borderId="14" xfId="2" applyNumberFormat="1" applyFont="1" applyFill="1" applyBorder="1" applyAlignment="1" applyProtection="1">
      <alignment horizontal="center" vertical="center" wrapText="1"/>
    </xf>
    <xf numFmtId="164" fontId="7" fillId="5" borderId="14" xfId="2" applyFont="1" applyFill="1" applyBorder="1" applyAlignment="1" applyProtection="1">
      <alignment horizontal="center" vertical="center" wrapText="1"/>
    </xf>
    <xf numFmtId="164" fontId="9" fillId="5" borderId="14" xfId="2" applyFont="1" applyFill="1" applyBorder="1" applyAlignment="1" applyProtection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164" fontId="17" fillId="5" borderId="14" xfId="2" applyFont="1" applyFill="1" applyBorder="1" applyAlignment="1" applyProtection="1">
      <alignment horizontal="center" vertical="center" wrapText="1"/>
    </xf>
    <xf numFmtId="164" fontId="22" fillId="5" borderId="14" xfId="2" applyFont="1" applyFill="1" applyBorder="1" applyAlignment="1" applyProtection="1">
      <alignment horizontal="center" vertical="center" wrapText="1"/>
    </xf>
    <xf numFmtId="164" fontId="21" fillId="5" borderId="14" xfId="2" applyFont="1" applyFill="1" applyBorder="1" applyAlignment="1" applyProtection="1">
      <alignment horizontal="center" vertical="center" wrapText="1"/>
    </xf>
    <xf numFmtId="167" fontId="19" fillId="7" borderId="14" xfId="2" applyNumberFormat="1" applyFont="1" applyFill="1" applyBorder="1" applyAlignment="1" applyProtection="1">
      <alignment horizontal="center" vertical="center" wrapText="1"/>
    </xf>
    <xf numFmtId="167" fontId="19" fillId="6" borderId="14" xfId="2" applyNumberFormat="1" applyFont="1" applyFill="1" applyBorder="1" applyAlignment="1" applyProtection="1">
      <alignment horizontal="center" vertical="center" wrapText="1"/>
    </xf>
    <xf numFmtId="0" fontId="19" fillId="7" borderId="14" xfId="2" applyNumberFormat="1" applyFont="1" applyFill="1" applyBorder="1" applyAlignment="1" applyProtection="1">
      <alignment horizontal="center" vertical="center" wrapText="1"/>
    </xf>
    <xf numFmtId="0" fontId="19" fillId="6" borderId="14" xfId="2" applyNumberFormat="1" applyFont="1" applyFill="1" applyBorder="1" applyAlignment="1" applyProtection="1">
      <alignment horizontal="center" vertical="center" wrapText="1"/>
    </xf>
    <xf numFmtId="167" fontId="19" fillId="2" borderId="7" xfId="2" applyNumberFormat="1" applyFont="1" applyFill="1" applyBorder="1" applyAlignment="1" applyProtection="1">
      <alignment horizontal="center" vertical="center" wrapText="1"/>
    </xf>
    <xf numFmtId="167" fontId="19" fillId="7" borderId="21" xfId="2" applyNumberFormat="1" applyFont="1" applyFill="1" applyBorder="1" applyAlignment="1" applyProtection="1">
      <alignment horizontal="center" vertical="center" wrapText="1"/>
    </xf>
    <xf numFmtId="167" fontId="9" fillId="2" borderId="7" xfId="2" applyNumberFormat="1" applyFont="1" applyFill="1" applyBorder="1" applyAlignment="1" applyProtection="1">
      <alignment horizontal="center" vertical="center" wrapText="1"/>
    </xf>
    <xf numFmtId="167" fontId="19" fillId="6" borderId="19" xfId="2" applyNumberFormat="1" applyFont="1" applyFill="1" applyBorder="1" applyAlignment="1" applyProtection="1">
      <alignment horizontal="center" vertical="center" wrapText="1"/>
    </xf>
    <xf numFmtId="167" fontId="19" fillId="7" borderId="19" xfId="2" applyNumberFormat="1" applyFont="1" applyFill="1" applyBorder="1" applyAlignment="1" applyProtection="1">
      <alignment horizontal="center" vertical="center" wrapText="1"/>
    </xf>
    <xf numFmtId="167" fontId="19" fillId="6" borderId="13" xfId="2" applyNumberFormat="1" applyFont="1" applyFill="1" applyBorder="1" applyAlignment="1" applyProtection="1">
      <alignment horizontal="center" vertical="center" wrapText="1"/>
    </xf>
    <xf numFmtId="167" fontId="9" fillId="2" borderId="38" xfId="2" applyNumberFormat="1" applyFont="1" applyFill="1" applyBorder="1" applyAlignment="1" applyProtection="1">
      <alignment horizontal="center" vertical="center" wrapText="1"/>
    </xf>
    <xf numFmtId="164" fontId="7" fillId="2" borderId="38" xfId="2" applyFont="1" applyFill="1" applyBorder="1" applyAlignment="1" applyProtection="1">
      <alignment horizontal="center" vertical="center" wrapText="1"/>
    </xf>
    <xf numFmtId="164" fontId="9" fillId="2" borderId="38" xfId="2" applyFont="1" applyFill="1" applyBorder="1" applyAlignment="1" applyProtection="1">
      <alignment horizontal="center" vertical="center" wrapText="1"/>
    </xf>
    <xf numFmtId="164" fontId="17" fillId="2" borderId="38" xfId="2" applyFont="1" applyFill="1" applyBorder="1" applyAlignment="1" applyProtection="1">
      <alignment horizontal="center" vertical="center" wrapText="1"/>
    </xf>
    <xf numFmtId="164" fontId="22" fillId="2" borderId="38" xfId="2" applyFont="1" applyFill="1" applyBorder="1" applyAlignment="1" applyProtection="1">
      <alignment horizontal="center" vertical="center" wrapText="1"/>
    </xf>
    <xf numFmtId="164" fontId="21" fillId="2" borderId="44" xfId="2" applyFont="1" applyFill="1" applyBorder="1" applyAlignment="1" applyProtection="1">
      <alignment horizontal="center" vertical="center" wrapText="1"/>
    </xf>
    <xf numFmtId="164" fontId="9" fillId="5" borderId="18" xfId="2" applyFont="1" applyFill="1" applyBorder="1" applyAlignment="1" applyProtection="1">
      <alignment horizontal="center" vertical="center" wrapText="1"/>
    </xf>
    <xf numFmtId="167" fontId="25" fillId="0" borderId="25" xfId="0" applyNumberFormat="1" applyFont="1" applyBorder="1" applyAlignment="1">
      <alignment horizontal="center" vertical="center"/>
    </xf>
    <xf numFmtId="167" fontId="25" fillId="0" borderId="26" xfId="0" applyNumberFormat="1" applyFont="1" applyBorder="1" applyAlignment="1">
      <alignment horizontal="center" vertical="center"/>
    </xf>
    <xf numFmtId="0" fontId="25" fillId="0" borderId="19" xfId="0" applyFont="1" applyBorder="1" applyAlignment="1">
      <alignment horizontal="center" vertical="center"/>
    </xf>
    <xf numFmtId="0" fontId="25" fillId="0" borderId="35" xfId="0" applyFont="1" applyBorder="1" applyAlignment="1">
      <alignment horizontal="center" vertical="center"/>
    </xf>
    <xf numFmtId="0" fontId="25" fillId="0" borderId="0" xfId="0" applyFont="1" applyBorder="1" applyAlignment="1">
      <alignment horizontal="center"/>
    </xf>
    <xf numFmtId="0" fontId="33" fillId="0" borderId="0" xfId="0" applyFont="1" applyAlignment="1">
      <alignment horizontal="center"/>
    </xf>
    <xf numFmtId="167" fontId="31" fillId="0" borderId="14" xfId="0" applyNumberFormat="1" applyFont="1" applyBorder="1" applyAlignment="1">
      <alignment horizontal="center" vertical="center"/>
    </xf>
    <xf numFmtId="167" fontId="31" fillId="0" borderId="33" xfId="0" applyNumberFormat="1" applyFont="1" applyBorder="1" applyAlignment="1">
      <alignment horizontal="center" vertical="center"/>
    </xf>
    <xf numFmtId="0" fontId="34" fillId="0" borderId="0" xfId="0" applyFont="1"/>
    <xf numFmtId="167" fontId="32" fillId="0" borderId="14" xfId="0" applyNumberFormat="1" applyFont="1" applyBorder="1" applyAlignment="1">
      <alignment horizontal="center" vertical="center"/>
    </xf>
    <xf numFmtId="167" fontId="32" fillId="0" borderId="33" xfId="0" applyNumberFormat="1" applyFont="1" applyBorder="1" applyAlignment="1">
      <alignment horizontal="center" vertical="center"/>
    </xf>
    <xf numFmtId="0" fontId="35" fillId="0" borderId="0" xfId="0" applyFont="1"/>
    <xf numFmtId="0" fontId="31" fillId="0" borderId="14" xfId="0" applyFont="1" applyBorder="1" applyAlignment="1">
      <alignment horizontal="center" vertical="center"/>
    </xf>
    <xf numFmtId="167" fontId="30" fillId="0" borderId="46" xfId="0" applyNumberFormat="1" applyFont="1" applyBorder="1" applyAlignment="1">
      <alignment horizontal="center" vertical="center"/>
    </xf>
    <xf numFmtId="167" fontId="30" fillId="0" borderId="47" xfId="0" applyNumberFormat="1" applyFont="1" applyBorder="1" applyAlignment="1">
      <alignment horizontal="center" vertical="center"/>
    </xf>
    <xf numFmtId="167" fontId="30" fillId="0" borderId="45" xfId="0" applyNumberFormat="1" applyFont="1" applyBorder="1" applyAlignment="1">
      <alignment horizontal="center" vertical="center"/>
    </xf>
    <xf numFmtId="167" fontId="30" fillId="0" borderId="42" xfId="0" applyNumberFormat="1" applyFont="1" applyBorder="1" applyAlignment="1">
      <alignment horizontal="center" vertical="center"/>
    </xf>
    <xf numFmtId="0" fontId="36" fillId="0" borderId="0" xfId="0" applyFont="1"/>
    <xf numFmtId="164" fontId="9" fillId="12" borderId="12" xfId="2" applyFont="1" applyFill="1" applyBorder="1" applyAlignment="1" applyProtection="1">
      <alignment horizontal="center" vertical="center" wrapText="1"/>
    </xf>
    <xf numFmtId="167" fontId="9" fillId="12" borderId="12" xfId="2" applyNumberFormat="1" applyFont="1" applyFill="1" applyBorder="1" applyAlignment="1" applyProtection="1">
      <alignment horizontal="center" vertical="center" wrapText="1"/>
    </xf>
    <xf numFmtId="164" fontId="7" fillId="12" borderId="12" xfId="2" applyFont="1" applyFill="1" applyBorder="1" applyAlignment="1" applyProtection="1">
      <alignment horizontal="center" vertical="center" wrapText="1"/>
    </xf>
    <xf numFmtId="164" fontId="17" fillId="12" borderId="12" xfId="2" applyFont="1" applyFill="1" applyBorder="1" applyAlignment="1" applyProtection="1">
      <alignment horizontal="center" vertical="center" wrapText="1"/>
    </xf>
    <xf numFmtId="164" fontId="22" fillId="12" borderId="12" xfId="2" applyFont="1" applyFill="1" applyBorder="1" applyAlignment="1" applyProtection="1">
      <alignment horizontal="center" vertical="center" wrapText="1"/>
    </xf>
    <xf numFmtId="164" fontId="21" fillId="12" borderId="41" xfId="2" applyFont="1" applyFill="1" applyBorder="1" applyAlignment="1" applyProtection="1">
      <alignment horizontal="center" vertical="center" wrapText="1"/>
    </xf>
    <xf numFmtId="0" fontId="18" fillId="7" borderId="48" xfId="0" applyFont="1" applyFill="1" applyBorder="1" applyAlignment="1">
      <alignment horizontal="center" vertical="center" wrapText="1"/>
    </xf>
    <xf numFmtId="168" fontId="18" fillId="7" borderId="14" xfId="0" applyNumberFormat="1" applyFont="1" applyFill="1" applyBorder="1" applyAlignment="1">
      <alignment horizontal="center" vertical="center" wrapText="1"/>
    </xf>
    <xf numFmtId="169" fontId="19" fillId="7" borderId="14" xfId="2" applyNumberFormat="1" applyFont="1" applyFill="1" applyBorder="1" applyAlignment="1" applyProtection="1">
      <alignment horizontal="center" vertical="center" wrapText="1"/>
    </xf>
    <xf numFmtId="169" fontId="19" fillId="7" borderId="12" xfId="2" applyNumberFormat="1" applyFont="1" applyFill="1" applyBorder="1" applyAlignment="1" applyProtection="1">
      <alignment horizontal="center" vertical="center" wrapText="1"/>
    </xf>
    <xf numFmtId="169" fontId="19" fillId="7" borderId="17" xfId="2" applyNumberFormat="1" applyFont="1" applyFill="1" applyBorder="1" applyAlignment="1" applyProtection="1">
      <alignment horizontal="center" vertical="center" wrapText="1"/>
    </xf>
    <xf numFmtId="164" fontId="37" fillId="5" borderId="14" xfId="2" applyFont="1" applyFill="1" applyBorder="1" applyAlignment="1" applyProtection="1">
      <alignment horizontal="center" vertical="center" wrapText="1"/>
    </xf>
    <xf numFmtId="170" fontId="19" fillId="6" borderId="14" xfId="2" applyNumberFormat="1" applyFont="1" applyFill="1" applyBorder="1" applyAlignment="1" applyProtection="1">
      <alignment horizontal="center" vertical="center" wrapText="1"/>
    </xf>
    <xf numFmtId="170" fontId="19" fillId="6" borderId="12" xfId="2" applyNumberFormat="1" applyFont="1" applyFill="1" applyBorder="1" applyAlignment="1" applyProtection="1">
      <alignment horizontal="center" vertical="center" wrapText="1"/>
    </xf>
    <xf numFmtId="170" fontId="9" fillId="6" borderId="12" xfId="2" applyNumberFormat="1" applyFont="1" applyFill="1" applyBorder="1" applyAlignment="1" applyProtection="1">
      <alignment horizontal="center" vertical="center" wrapText="1"/>
    </xf>
    <xf numFmtId="171" fontId="9" fillId="6" borderId="12" xfId="2" applyNumberFormat="1" applyFont="1" applyFill="1" applyBorder="1" applyAlignment="1" applyProtection="1">
      <alignment horizontal="center" vertical="center" wrapText="1"/>
    </xf>
    <xf numFmtId="171" fontId="19" fillId="6" borderId="12" xfId="2" applyNumberFormat="1" applyFont="1" applyFill="1" applyBorder="1" applyAlignment="1" applyProtection="1">
      <alignment horizontal="center" vertical="center" wrapText="1"/>
    </xf>
    <xf numFmtId="171" fontId="9" fillId="6" borderId="14" xfId="2" applyNumberFormat="1" applyFont="1" applyFill="1" applyBorder="1" applyAlignment="1" applyProtection="1">
      <alignment horizontal="center" vertical="center" wrapText="1"/>
    </xf>
    <xf numFmtId="167" fontId="25" fillId="0" borderId="34" xfId="0" applyNumberFormat="1" applyFont="1" applyBorder="1" applyAlignment="1">
      <alignment horizontal="center" vertical="center"/>
    </xf>
    <xf numFmtId="167" fontId="25" fillId="0" borderId="13" xfId="0" applyNumberFormat="1" applyFont="1" applyBorder="1" applyAlignment="1">
      <alignment horizontal="center" vertical="center"/>
    </xf>
    <xf numFmtId="167" fontId="25" fillId="0" borderId="35" xfId="0" applyNumberFormat="1" applyFont="1" applyBorder="1" applyAlignment="1">
      <alignment horizontal="center" vertical="center"/>
    </xf>
    <xf numFmtId="167" fontId="32" fillId="0" borderId="32" xfId="0" applyNumberFormat="1" applyFont="1" applyBorder="1" applyAlignment="1">
      <alignment horizontal="center" vertical="center"/>
    </xf>
    <xf numFmtId="167" fontId="32" fillId="0" borderId="12" xfId="0" applyNumberFormat="1" applyFont="1" applyBorder="1" applyAlignment="1">
      <alignment horizontal="center" vertical="center"/>
    </xf>
    <xf numFmtId="167" fontId="31" fillId="0" borderId="32" xfId="0" applyNumberFormat="1" applyFont="1" applyBorder="1" applyAlignment="1">
      <alignment horizontal="center" vertical="center"/>
    </xf>
    <xf numFmtId="167" fontId="31" fillId="0" borderId="12" xfId="0" applyNumberFormat="1" applyFont="1" applyBorder="1" applyAlignment="1">
      <alignment horizontal="center" vertical="center"/>
    </xf>
    <xf numFmtId="167" fontId="30" fillId="0" borderId="40" xfId="0" applyNumberFormat="1" applyFont="1" applyBorder="1" applyAlignment="1">
      <alignment horizontal="center" vertical="center"/>
    </xf>
    <xf numFmtId="167" fontId="30" fillId="0" borderId="4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/>
    </xf>
    <xf numFmtId="1" fontId="16" fillId="0" borderId="25" xfId="0" applyNumberFormat="1" applyFont="1" applyBorder="1" applyAlignment="1">
      <alignment horizontal="center" vertical="center"/>
    </xf>
    <xf numFmtId="1" fontId="16" fillId="0" borderId="26" xfId="0" applyNumberFormat="1" applyFont="1" applyBorder="1" applyAlignment="1">
      <alignment horizontal="center" vertical="center"/>
    </xf>
    <xf numFmtId="1" fontId="13" fillId="0" borderId="6" xfId="0" applyNumberFormat="1" applyFont="1" applyBorder="1" applyAlignment="1">
      <alignment horizontal="center" vertical="center"/>
    </xf>
    <xf numFmtId="1" fontId="16" fillId="0" borderId="0" xfId="0" applyNumberFormat="1" applyFont="1" applyBorder="1" applyAlignment="1">
      <alignment horizontal="center"/>
    </xf>
    <xf numFmtId="1" fontId="16" fillId="0" borderId="27" xfId="0" applyNumberFormat="1" applyFont="1" applyBorder="1" applyAlignment="1">
      <alignment horizontal="center" vertical="center"/>
    </xf>
    <xf numFmtId="1" fontId="16" fillId="0" borderId="28" xfId="0" applyNumberFormat="1" applyFont="1" applyBorder="1" applyAlignment="1">
      <alignment horizontal="center" vertical="center"/>
    </xf>
    <xf numFmtId="1" fontId="15" fillId="0" borderId="0" xfId="0" applyNumberFormat="1" applyFont="1" applyAlignment="1">
      <alignment horizontal="center"/>
    </xf>
    <xf numFmtId="1" fontId="18" fillId="7" borderId="14" xfId="0" applyNumberFormat="1" applyFont="1" applyFill="1" applyBorder="1" applyAlignment="1">
      <alignment horizontal="center" vertical="center"/>
    </xf>
    <xf numFmtId="164" fontId="17" fillId="7" borderId="14" xfId="2" applyFont="1" applyFill="1" applyBorder="1" applyAlignment="1" applyProtection="1">
      <alignment horizontal="center" vertical="center" wrapText="1"/>
    </xf>
    <xf numFmtId="164" fontId="22" fillId="7" borderId="14" xfId="2" applyFont="1" applyFill="1" applyBorder="1" applyAlignment="1" applyProtection="1">
      <alignment horizontal="center" vertical="center" wrapText="1"/>
    </xf>
    <xf numFmtId="0" fontId="17" fillId="7" borderId="14" xfId="2" applyNumberFormat="1" applyFont="1" applyFill="1" applyBorder="1" applyAlignment="1" applyProtection="1">
      <alignment horizontal="center" vertical="center" wrapText="1"/>
    </xf>
    <xf numFmtId="0" fontId="21" fillId="7" borderId="14" xfId="2" applyNumberFormat="1" applyFont="1" applyFill="1" applyBorder="1" applyAlignment="1" applyProtection="1">
      <alignment horizontal="center" vertical="center" wrapText="1"/>
    </xf>
    <xf numFmtId="0" fontId="22" fillId="7" borderId="14" xfId="2" applyNumberFormat="1" applyFont="1" applyFill="1" applyBorder="1" applyAlignment="1" applyProtection="1">
      <alignment horizontal="center" vertical="center" wrapText="1"/>
    </xf>
    <xf numFmtId="0" fontId="38" fillId="0" borderId="32" xfId="0" applyFont="1" applyBorder="1" applyAlignment="1">
      <alignment horizontal="center" vertical="center"/>
    </xf>
    <xf numFmtId="0" fontId="38" fillId="0" borderId="12" xfId="0" applyFont="1" applyBorder="1" applyAlignment="1">
      <alignment horizontal="center" vertical="center"/>
    </xf>
    <xf numFmtId="0" fontId="38" fillId="0" borderId="33" xfId="0" applyFont="1" applyBorder="1" applyAlignment="1">
      <alignment horizontal="center" vertical="center"/>
    </xf>
    <xf numFmtId="0" fontId="39" fillId="0" borderId="32" xfId="0" applyFont="1" applyBorder="1" applyAlignment="1">
      <alignment horizontal="center" vertical="center"/>
    </xf>
    <xf numFmtId="0" fontId="39" fillId="0" borderId="12" xfId="0" applyFont="1" applyBorder="1" applyAlignment="1">
      <alignment horizontal="center" vertical="center"/>
    </xf>
    <xf numFmtId="0" fontId="39" fillId="0" borderId="33" xfId="0" applyFont="1" applyBorder="1" applyAlignment="1">
      <alignment horizontal="center" vertical="center"/>
    </xf>
    <xf numFmtId="0" fontId="24" fillId="0" borderId="40" xfId="0" applyFont="1" applyBorder="1" applyAlignment="1">
      <alignment horizontal="center" vertical="center"/>
    </xf>
    <xf numFmtId="0" fontId="24" fillId="0" borderId="41" xfId="0" applyFont="1" applyBorder="1" applyAlignment="1">
      <alignment horizontal="center" vertical="center"/>
    </xf>
    <xf numFmtId="0" fontId="24" fillId="0" borderId="42" xfId="0" applyFont="1" applyBorder="1" applyAlignment="1">
      <alignment horizontal="center" vertical="center"/>
    </xf>
    <xf numFmtId="164" fontId="8" fillId="12" borderId="19" xfId="2" applyFont="1" applyFill="1" applyBorder="1" applyAlignment="1" applyProtection="1">
      <alignment horizontal="center" vertical="center" textRotation="90" wrapText="1"/>
    </xf>
    <xf numFmtId="164" fontId="8" fillId="12" borderId="13" xfId="2" applyFont="1" applyFill="1" applyBorder="1" applyAlignment="1" applyProtection="1">
      <alignment horizontal="center" vertical="center" textRotation="90" wrapText="1"/>
    </xf>
    <xf numFmtId="164" fontId="8" fillId="12" borderId="20" xfId="2" applyFont="1" applyFill="1" applyBorder="1" applyAlignment="1" applyProtection="1">
      <alignment horizontal="center" vertical="center" textRotation="90" wrapText="1"/>
    </xf>
    <xf numFmtId="164" fontId="12" fillId="6" borderId="6" xfId="2" applyFont="1" applyFill="1" applyBorder="1" applyAlignment="1" applyProtection="1">
      <alignment horizontal="center" vertical="center" wrapText="1"/>
    </xf>
    <xf numFmtId="164" fontId="12" fillId="6" borderId="7" xfId="2" applyFont="1" applyFill="1" applyBorder="1" applyAlignment="1" applyProtection="1">
      <alignment horizontal="center" vertical="center" wrapText="1"/>
    </xf>
    <xf numFmtId="164" fontId="12" fillId="6" borderId="8" xfId="2" applyFont="1" applyFill="1" applyBorder="1" applyAlignment="1" applyProtection="1">
      <alignment horizontal="center" vertical="center" wrapText="1"/>
    </xf>
    <xf numFmtId="164" fontId="11" fillId="4" borderId="29" xfId="2" applyFont="1" applyFill="1" applyBorder="1" applyAlignment="1" applyProtection="1">
      <alignment horizontal="center" vertical="center" textRotation="90" wrapText="1"/>
    </xf>
    <xf numFmtId="164" fontId="11" fillId="4" borderId="2" xfId="2" applyFont="1" applyFill="1" applyBorder="1" applyAlignment="1" applyProtection="1">
      <alignment horizontal="center" vertical="center" textRotation="90" wrapText="1"/>
    </xf>
    <xf numFmtId="164" fontId="8" fillId="3" borderId="24" xfId="2" applyFont="1" applyFill="1" applyBorder="1" applyAlignment="1" applyProtection="1">
      <alignment horizontal="center" vertical="center" textRotation="90" wrapText="1"/>
    </xf>
    <xf numFmtId="164" fontId="8" fillId="5" borderId="19" xfId="2" applyFont="1" applyFill="1" applyBorder="1" applyAlignment="1" applyProtection="1">
      <alignment horizontal="center" vertical="center" textRotation="90" wrapText="1"/>
    </xf>
    <xf numFmtId="164" fontId="8" fillId="5" borderId="13" xfId="2" applyFont="1" applyFill="1" applyBorder="1" applyAlignment="1" applyProtection="1">
      <alignment horizontal="center" vertical="center" textRotation="90" wrapText="1"/>
    </xf>
    <xf numFmtId="164" fontId="8" fillId="5" borderId="20" xfId="2" applyFont="1" applyFill="1" applyBorder="1" applyAlignment="1" applyProtection="1">
      <alignment horizontal="center" vertical="center" textRotation="90" wrapText="1"/>
    </xf>
    <xf numFmtId="164" fontId="10" fillId="4" borderId="29" xfId="2" applyFont="1" applyFill="1" applyBorder="1" applyAlignment="1" applyProtection="1">
      <alignment horizontal="center" vertical="center" wrapText="1"/>
    </xf>
    <xf numFmtId="164" fontId="10" fillId="4" borderId="2" xfId="2" applyFont="1" applyFill="1" applyBorder="1" applyAlignment="1" applyProtection="1">
      <alignment horizontal="center" vertical="center" wrapText="1"/>
    </xf>
    <xf numFmtId="164" fontId="12" fillId="7" borderId="29" xfId="2" applyFont="1" applyFill="1" applyBorder="1" applyAlignment="1" applyProtection="1">
      <alignment horizontal="center" vertical="center" wrapText="1"/>
    </xf>
    <xf numFmtId="164" fontId="12" fillId="7" borderId="2" xfId="2" applyFont="1" applyFill="1" applyBorder="1" applyAlignment="1" applyProtection="1">
      <alignment horizontal="center" vertical="center" wrapText="1"/>
    </xf>
    <xf numFmtId="164" fontId="12" fillId="7" borderId="3" xfId="2" applyFont="1" applyFill="1" applyBorder="1" applyAlignment="1" applyProtection="1">
      <alignment horizontal="center" vertical="center" wrapText="1"/>
    </xf>
    <xf numFmtId="164" fontId="12" fillId="7" borderId="6" xfId="2" applyFont="1" applyFill="1" applyBorder="1" applyAlignment="1" applyProtection="1">
      <alignment horizontal="center" vertical="center" wrapText="1"/>
    </xf>
    <xf numFmtId="164" fontId="12" fillId="7" borderId="7" xfId="2" applyFont="1" applyFill="1" applyBorder="1" applyAlignment="1" applyProtection="1">
      <alignment horizontal="center" vertical="center" wrapText="1"/>
    </xf>
    <xf numFmtId="164" fontId="12" fillId="7" borderId="8" xfId="2" applyFont="1" applyFill="1" applyBorder="1" applyAlignment="1" applyProtection="1">
      <alignment horizontal="center" vertical="center" wrapText="1"/>
    </xf>
    <xf numFmtId="0" fontId="13" fillId="0" borderId="23" xfId="0" applyFont="1" applyBorder="1" applyAlignment="1">
      <alignment horizontal="center" vertical="center"/>
    </xf>
    <xf numFmtId="0" fontId="13" fillId="0" borderId="36" xfId="0" applyFont="1" applyBorder="1" applyAlignment="1">
      <alignment horizontal="center" vertical="center"/>
    </xf>
    <xf numFmtId="0" fontId="13" fillId="0" borderId="43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3" fillId="0" borderId="31" xfId="0" applyFont="1" applyBorder="1" applyAlignment="1">
      <alignment horizontal="center" vertical="center"/>
    </xf>
    <xf numFmtId="0" fontId="14" fillId="0" borderId="31" xfId="0" applyFont="1" applyBorder="1" applyAlignment="1">
      <alignment horizontal="center" vertical="center"/>
    </xf>
    <xf numFmtId="0" fontId="13" fillId="0" borderId="29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</cellXfs>
  <cellStyles count="11">
    <cellStyle name="Excel Built-in Normal" xfId="1"/>
    <cellStyle name="Excel Built-in Normal 1" xfId="2"/>
    <cellStyle name="Heading" xfId="3"/>
    <cellStyle name="Heading 1" xfId="4"/>
    <cellStyle name="Heading1" xfId="5"/>
    <cellStyle name="Heading1 1" xfId="6"/>
    <cellStyle name="Normální" xfId="0" builtinId="0" customBuiltin="1"/>
    <cellStyle name="Result" xfId="7"/>
    <cellStyle name="Result 1" xfId="8"/>
    <cellStyle name="Result2" xfId="9"/>
    <cellStyle name="Result2 1" xfId="10"/>
  </cellStyles>
  <dxfs count="115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14996795556505021"/>
      </font>
    </dxf>
    <dxf>
      <font>
        <color theme="0" tint="-0.499984740745262"/>
      </font>
    </dxf>
    <dxf>
      <font>
        <color theme="7" tint="-0.24994659260841701"/>
      </font>
    </dxf>
    <dxf>
      <font>
        <color theme="7" tint="-0.24994659260841701"/>
      </font>
    </dxf>
    <dxf>
      <font>
        <color theme="7" tint="-0.24994659260841701"/>
      </font>
    </dxf>
    <dxf>
      <font>
        <color theme="7" tint="-0.24994659260841701"/>
      </font>
    </dxf>
    <dxf>
      <font>
        <color theme="7" tint="-0.24994659260841701"/>
      </font>
    </dxf>
    <dxf>
      <font>
        <color theme="7" tint="-0.24994659260841701"/>
      </font>
    </dxf>
    <dxf>
      <font>
        <color theme="7" tint="-0.24994659260841701"/>
      </font>
    </dxf>
    <dxf>
      <font>
        <color theme="7" tint="-0.24994659260841701"/>
      </font>
    </dxf>
    <dxf>
      <font>
        <color theme="7" tint="-0.24994659260841701"/>
      </font>
    </dxf>
    <dxf>
      <font>
        <color theme="7" tint="-0.24994659260841701"/>
      </font>
    </dxf>
    <dxf>
      <font>
        <color theme="7" tint="-0.24994659260841701"/>
      </font>
    </dxf>
    <dxf>
      <font>
        <color theme="7" tint="-0.24994659260841701"/>
      </font>
    </dxf>
    <dxf>
      <font>
        <color theme="7" tint="-0.24994659260841701"/>
      </font>
    </dxf>
    <dxf>
      <font>
        <color theme="7" tint="-0.24994659260841701"/>
      </font>
    </dxf>
    <dxf>
      <font>
        <color theme="7" tint="-0.24994659260841701"/>
      </font>
    </dxf>
    <dxf>
      <font>
        <color theme="7" tint="-0.24994659260841701"/>
      </font>
    </dxf>
    <dxf>
      <font>
        <color theme="7" tint="-0.24994659260841701"/>
      </font>
    </dxf>
    <dxf>
      <font>
        <color theme="7" tint="-0.24994659260841701"/>
      </font>
    </dxf>
    <dxf>
      <font>
        <color theme="7" tint="-0.24994659260841701"/>
      </font>
    </dxf>
    <dxf>
      <font>
        <color theme="7" tint="-0.24994659260841701"/>
      </font>
    </dxf>
    <dxf>
      <font>
        <color theme="7" tint="-0.24994659260841701"/>
      </font>
    </dxf>
    <dxf>
      <font>
        <color theme="7" tint="-0.24994659260841701"/>
      </font>
    </dxf>
    <dxf>
      <font>
        <color theme="7" tint="-0.24994659260841701"/>
      </font>
    </dxf>
    <dxf>
      <font>
        <color theme="7" tint="-0.24994659260841701"/>
      </font>
    </dxf>
    <dxf>
      <font>
        <color theme="7" tint="-0.24994659260841701"/>
      </font>
    </dxf>
    <dxf>
      <font>
        <color theme="7" tint="-0.24994659260841701"/>
      </font>
    </dxf>
    <dxf>
      <font>
        <color theme="7" tint="-0.24994659260841701"/>
      </font>
    </dxf>
    <dxf>
      <font>
        <color rgb="FFFF66CC"/>
      </font>
    </dxf>
    <dxf>
      <font>
        <color rgb="FFFF66CC"/>
      </font>
    </dxf>
    <dxf>
      <font>
        <color rgb="FFFF66CC"/>
      </font>
    </dxf>
    <dxf>
      <font>
        <color rgb="FFFF66CC"/>
      </font>
    </dxf>
    <dxf>
      <font>
        <color rgb="FFFF66CC"/>
      </font>
    </dxf>
    <dxf>
      <font>
        <color rgb="FFFF66CC"/>
      </font>
    </dxf>
    <dxf>
      <font>
        <color rgb="FFFF66CC"/>
      </font>
    </dxf>
    <dxf>
      <font>
        <color rgb="FFFF66CC"/>
      </font>
    </dxf>
    <dxf>
      <font>
        <color rgb="FFFF66CC"/>
      </font>
    </dxf>
    <dxf>
      <font>
        <color rgb="FFFF66CC"/>
      </font>
    </dxf>
    <dxf>
      <font>
        <color rgb="FFFF66CC"/>
      </font>
    </dxf>
    <dxf>
      <font>
        <color rgb="FFFF66CC"/>
      </font>
    </dxf>
    <dxf>
      <font>
        <color rgb="FFFF66CC"/>
      </font>
    </dxf>
    <dxf>
      <font>
        <color rgb="FFFF66CC"/>
      </font>
    </dxf>
    <dxf>
      <font>
        <color rgb="FFFF66CC"/>
      </font>
    </dxf>
  </dxfs>
  <tableStyles count="0" defaultTableStyle="TableStyleMedium2" defaultPivotStyle="PivotStyleLight16"/>
  <colors>
    <mruColors>
      <color rgb="FFFF0000"/>
      <color rgb="FF0000FF"/>
      <color rgb="FF00FF00"/>
      <color rgb="FF4EAA02"/>
      <color rgb="FFFF66CC"/>
      <color rgb="FFFF3300"/>
      <color rgb="FF0066FF"/>
      <color rgb="FF47CFFF"/>
      <color rgb="FF2FC544"/>
      <color rgb="FF408A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X137"/>
  <sheetViews>
    <sheetView tabSelected="1" zoomScale="145" zoomScaleNormal="145" workbookViewId="0">
      <pane xSplit="13" ySplit="5" topLeftCell="AR6" activePane="bottomRight" state="frozenSplit"/>
      <selection pane="topRight" activeCell="Q1" sqref="Q1"/>
      <selection pane="bottomLeft" activeCell="A18" sqref="A18"/>
      <selection pane="bottomRight" activeCell="P141" sqref="P141"/>
    </sheetView>
  </sheetViews>
  <sheetFormatPr defaultColWidth="7" defaultRowHeight="15"/>
  <cols>
    <col min="1" max="1" width="0.5" style="38" customWidth="1"/>
    <col min="2" max="2" width="6.75" style="2" customWidth="1"/>
    <col min="3" max="3" width="6.75" style="2" hidden="1" customWidth="1"/>
    <col min="4" max="4" width="7.5" style="2" customWidth="1"/>
    <col min="5" max="5" width="20" style="2" customWidth="1"/>
    <col min="6" max="7" width="5.375" style="2" customWidth="1"/>
    <col min="8" max="8" width="5.375" style="2" hidden="1" customWidth="1"/>
    <col min="9" max="12" width="4.125" style="2" customWidth="1"/>
    <col min="13" max="13" width="0.5" style="2" customWidth="1"/>
    <col min="14" max="14" width="5.625" style="181" customWidth="1"/>
    <col min="15" max="15" width="20" style="82" customWidth="1"/>
    <col min="16" max="16" width="5.625" style="82" customWidth="1"/>
    <col min="17" max="17" width="5.625" style="88" customWidth="1"/>
    <col min="18" max="18" width="5.625" style="2" customWidth="1"/>
    <col min="19" max="22" width="5.625" style="82" hidden="1" customWidth="1"/>
    <col min="23" max="23" width="6" style="181" customWidth="1"/>
    <col min="24" max="24" width="5.625" style="82" customWidth="1"/>
    <col min="25" max="27" width="5.625" style="82" hidden="1" customWidth="1"/>
    <col min="28" max="28" width="0.5" style="2" customWidth="1"/>
    <col min="29" max="29" width="5.625" style="189" customWidth="1"/>
    <col min="30" max="30" width="20" style="2" customWidth="1"/>
    <col min="31" max="33" width="11.375" style="49" customWidth="1"/>
    <col min="34" max="34" width="5.625" style="2" customWidth="1"/>
    <col min="35" max="38" width="5.625" style="82" hidden="1" customWidth="1"/>
    <col min="39" max="39" width="5.625" style="189" customWidth="1"/>
    <col min="40" max="40" width="5.625" style="2" customWidth="1"/>
    <col min="41" max="43" width="5.625" style="82" hidden="1" customWidth="1"/>
    <col min="44" max="44" width="0.5" style="2" customWidth="1"/>
    <col min="45" max="45" width="5.625" style="181" customWidth="1"/>
    <col min="46" max="46" width="20" style="82" customWidth="1"/>
    <col min="47" max="47" width="5.625" style="82" customWidth="1"/>
    <col min="48" max="48" width="11.75" style="88" customWidth="1"/>
    <col min="49" max="49" width="5.625" style="2" customWidth="1"/>
    <col min="50" max="53" width="5.625" style="82" hidden="1" customWidth="1"/>
    <col min="54" max="54" width="6" style="181" customWidth="1"/>
    <col min="55" max="55" width="5.625" style="82" customWidth="1"/>
    <col min="56" max="58" width="5.625" style="82" hidden="1" customWidth="1"/>
    <col min="59" max="59" width="0.5" style="2" customWidth="1"/>
    <col min="60" max="60" width="5.625" style="189" customWidth="1"/>
    <col min="61" max="61" width="20" style="2" customWidth="1"/>
    <col min="62" max="62" width="5.625" style="49" customWidth="1"/>
    <col min="63" max="63" width="5.625" style="2" customWidth="1"/>
    <col min="64" max="67" width="5.625" style="82" hidden="1" customWidth="1"/>
    <col min="68" max="68" width="6" style="189" customWidth="1"/>
    <col min="69" max="69" width="5.625" style="2" customWidth="1"/>
    <col min="70" max="72" width="5.625" style="82" hidden="1" customWidth="1"/>
    <col min="73" max="73" width="0.5" style="2" customWidth="1"/>
    <col min="74" max="74" width="5.625" style="181" customWidth="1"/>
    <col min="75" max="75" width="20" style="82" customWidth="1"/>
    <col min="76" max="76" width="5.625" style="88" customWidth="1"/>
    <col min="77" max="77" width="5.625" style="2" customWidth="1"/>
    <col min="78" max="81" width="5.625" style="82" hidden="1" customWidth="1"/>
    <col min="82" max="82" width="6" style="181" customWidth="1"/>
    <col min="83" max="83" width="5.625" style="82" customWidth="1"/>
    <col min="84" max="86" width="5.625" style="82" hidden="1" customWidth="1"/>
    <col min="87" max="87" width="0.5" style="2" customWidth="1"/>
    <col min="88" max="88" width="5.625" style="189" customWidth="1"/>
    <col min="89" max="89" width="20" style="2" customWidth="1"/>
    <col min="90" max="90" width="5.625" style="49" customWidth="1"/>
    <col min="91" max="91" width="5.625" style="2" customWidth="1"/>
    <col min="92" max="95" width="5.625" style="82" hidden="1" customWidth="1"/>
    <col min="96" max="96" width="6" style="189" customWidth="1"/>
    <col min="97" max="97" width="5.625" style="2" customWidth="1"/>
    <col min="98" max="100" width="5.625" style="82" hidden="1" customWidth="1"/>
    <col min="101" max="101" width="0.5" style="2" customWidth="1"/>
    <col min="102" max="102" width="10.625" style="2" bestFit="1" customWidth="1"/>
    <col min="103" max="16384" width="7" style="38"/>
  </cols>
  <sheetData>
    <row r="1" spans="1:102" ht="3" customHeight="1" thickBot="1">
      <c r="A1" s="36"/>
      <c r="B1" s="5"/>
      <c r="C1" s="6"/>
      <c r="D1" s="6"/>
      <c r="E1" s="6"/>
      <c r="F1" s="6"/>
      <c r="G1" s="6"/>
      <c r="H1" s="6"/>
      <c r="I1" s="6"/>
      <c r="J1" s="6"/>
      <c r="K1" s="6"/>
      <c r="L1" s="6"/>
      <c r="M1" s="65"/>
      <c r="N1" s="175"/>
      <c r="O1" s="79"/>
      <c r="P1" s="79"/>
      <c r="Q1" s="79"/>
      <c r="R1" s="6"/>
      <c r="S1" s="79"/>
      <c r="T1" s="79"/>
      <c r="U1" s="79"/>
      <c r="V1" s="79"/>
      <c r="W1" s="175"/>
      <c r="X1" s="79"/>
      <c r="Y1" s="79"/>
      <c r="Z1" s="79"/>
      <c r="AA1" s="79"/>
      <c r="AB1" s="6"/>
      <c r="AC1" s="182"/>
      <c r="AD1" s="6"/>
      <c r="AE1" s="6"/>
      <c r="AF1" s="6"/>
      <c r="AG1" s="6"/>
      <c r="AH1" s="6"/>
      <c r="AI1" s="79"/>
      <c r="AJ1" s="79"/>
      <c r="AK1" s="79"/>
      <c r="AL1" s="79"/>
      <c r="AM1" s="182"/>
      <c r="AN1" s="6"/>
      <c r="AO1" s="79"/>
      <c r="AP1" s="79"/>
      <c r="AQ1" s="79"/>
      <c r="AR1" s="6"/>
      <c r="AS1" s="175"/>
      <c r="AT1" s="79"/>
      <c r="AU1" s="79"/>
      <c r="AV1" s="79"/>
      <c r="AW1" s="6"/>
      <c r="AX1" s="79"/>
      <c r="AY1" s="79"/>
      <c r="AZ1" s="79"/>
      <c r="BA1" s="79"/>
      <c r="BB1" s="175"/>
      <c r="BC1" s="79"/>
      <c r="BD1" s="79"/>
      <c r="BE1" s="79"/>
      <c r="BF1" s="79"/>
      <c r="BG1" s="6"/>
      <c r="BH1" s="182"/>
      <c r="BI1" s="6"/>
      <c r="BJ1" s="6"/>
      <c r="BK1" s="6"/>
      <c r="BL1" s="79"/>
      <c r="BM1" s="79"/>
      <c r="BN1" s="79"/>
      <c r="BO1" s="79"/>
      <c r="BP1" s="182"/>
      <c r="BQ1" s="6"/>
      <c r="BR1" s="79"/>
      <c r="BS1" s="79"/>
      <c r="BT1" s="79"/>
      <c r="BU1" s="6"/>
      <c r="BV1" s="175"/>
      <c r="BW1" s="79"/>
      <c r="BX1" s="79"/>
      <c r="BY1" s="6"/>
      <c r="BZ1" s="79"/>
      <c r="CA1" s="79"/>
      <c r="CB1" s="79"/>
      <c r="CC1" s="79"/>
      <c r="CD1" s="175"/>
      <c r="CE1" s="79"/>
      <c r="CF1" s="79"/>
      <c r="CG1" s="79"/>
      <c r="CH1" s="79"/>
      <c r="CI1" s="6"/>
      <c r="CJ1" s="182"/>
      <c r="CK1" s="6"/>
      <c r="CL1" s="6"/>
      <c r="CM1" s="6"/>
      <c r="CN1" s="79"/>
      <c r="CO1" s="79"/>
      <c r="CP1" s="79"/>
      <c r="CQ1" s="79"/>
      <c r="CR1" s="182"/>
      <c r="CS1" s="6"/>
      <c r="CT1" s="79"/>
      <c r="CU1" s="79"/>
      <c r="CV1" s="79"/>
      <c r="CW1" s="37"/>
    </row>
    <row r="2" spans="1:102" s="44" customFormat="1" ht="42" customHeight="1" thickBot="1">
      <c r="A2" s="39"/>
      <c r="B2" s="346" t="s">
        <v>41</v>
      </c>
      <c r="C2" s="347"/>
      <c r="D2" s="347"/>
      <c r="E2" s="347"/>
      <c r="F2" s="347"/>
      <c r="G2" s="347"/>
      <c r="H2" s="347"/>
      <c r="I2" s="347"/>
      <c r="J2" s="347"/>
      <c r="K2" s="347"/>
      <c r="L2" s="347"/>
      <c r="M2" s="41"/>
      <c r="N2" s="348" t="s">
        <v>40</v>
      </c>
      <c r="O2" s="349"/>
      <c r="P2" s="349"/>
      <c r="Q2" s="349"/>
      <c r="R2" s="349"/>
      <c r="S2" s="349"/>
      <c r="T2" s="349"/>
      <c r="U2" s="349"/>
      <c r="V2" s="349"/>
      <c r="W2" s="349"/>
      <c r="X2" s="349"/>
      <c r="Y2" s="349"/>
      <c r="Z2" s="349"/>
      <c r="AA2" s="350"/>
      <c r="AB2" s="40"/>
      <c r="AC2" s="337" t="s">
        <v>73</v>
      </c>
      <c r="AD2" s="338"/>
      <c r="AE2" s="338"/>
      <c r="AF2" s="338"/>
      <c r="AG2" s="338"/>
      <c r="AH2" s="338"/>
      <c r="AI2" s="338"/>
      <c r="AJ2" s="338"/>
      <c r="AK2" s="338"/>
      <c r="AL2" s="338"/>
      <c r="AM2" s="338"/>
      <c r="AN2" s="338"/>
      <c r="AO2" s="338"/>
      <c r="AP2" s="338"/>
      <c r="AQ2" s="339"/>
      <c r="AR2" s="41"/>
      <c r="AS2" s="351" t="s">
        <v>42</v>
      </c>
      <c r="AT2" s="352"/>
      <c r="AU2" s="352"/>
      <c r="AV2" s="352"/>
      <c r="AW2" s="352"/>
      <c r="AX2" s="352"/>
      <c r="AY2" s="352"/>
      <c r="AZ2" s="352"/>
      <c r="BA2" s="352"/>
      <c r="BB2" s="352"/>
      <c r="BC2" s="352"/>
      <c r="BD2" s="352"/>
      <c r="BE2" s="352"/>
      <c r="BF2" s="353"/>
      <c r="BG2" s="41"/>
      <c r="BH2" s="337" t="s">
        <v>43</v>
      </c>
      <c r="BI2" s="338"/>
      <c r="BJ2" s="338"/>
      <c r="BK2" s="338"/>
      <c r="BL2" s="338"/>
      <c r="BM2" s="338"/>
      <c r="BN2" s="338"/>
      <c r="BO2" s="338"/>
      <c r="BP2" s="338"/>
      <c r="BQ2" s="338"/>
      <c r="BR2" s="338"/>
      <c r="BS2" s="338"/>
      <c r="BT2" s="339"/>
      <c r="BU2" s="42"/>
      <c r="BV2" s="351" t="s">
        <v>44</v>
      </c>
      <c r="BW2" s="352"/>
      <c r="BX2" s="352"/>
      <c r="BY2" s="352"/>
      <c r="BZ2" s="352"/>
      <c r="CA2" s="352"/>
      <c r="CB2" s="352"/>
      <c r="CC2" s="352"/>
      <c r="CD2" s="352"/>
      <c r="CE2" s="352"/>
      <c r="CF2" s="352"/>
      <c r="CG2" s="352"/>
      <c r="CH2" s="353"/>
      <c r="CI2" s="42"/>
      <c r="CJ2" s="337" t="s">
        <v>45</v>
      </c>
      <c r="CK2" s="338"/>
      <c r="CL2" s="338"/>
      <c r="CM2" s="338"/>
      <c r="CN2" s="338"/>
      <c r="CO2" s="338"/>
      <c r="CP2" s="338"/>
      <c r="CQ2" s="338"/>
      <c r="CR2" s="338"/>
      <c r="CS2" s="339"/>
      <c r="CT2" s="109"/>
      <c r="CU2" s="109"/>
      <c r="CV2" s="109"/>
      <c r="CW2" s="43"/>
    </row>
    <row r="3" spans="1:102" ht="3" customHeight="1" thickBot="1">
      <c r="A3" s="45"/>
      <c r="B3" s="5"/>
      <c r="C3" s="6"/>
      <c r="D3" s="6"/>
      <c r="E3" s="6"/>
      <c r="F3" s="6"/>
      <c r="G3" s="6"/>
      <c r="H3" s="6"/>
      <c r="I3" s="6"/>
      <c r="J3" s="6"/>
      <c r="K3" s="6"/>
      <c r="L3" s="6"/>
      <c r="M3" s="41"/>
      <c r="N3" s="175"/>
      <c r="O3" s="79"/>
      <c r="P3" s="79"/>
      <c r="Q3" s="79"/>
      <c r="R3" s="6"/>
      <c r="S3" s="79"/>
      <c r="T3" s="79"/>
      <c r="U3" s="79"/>
      <c r="V3" s="79"/>
      <c r="W3" s="175"/>
      <c r="X3" s="89"/>
      <c r="Y3" s="79"/>
      <c r="Z3" s="79"/>
      <c r="AA3" s="79"/>
      <c r="AB3" s="40"/>
      <c r="AC3" s="183"/>
      <c r="AD3" s="6"/>
      <c r="AE3" s="6"/>
      <c r="AF3" s="6"/>
      <c r="AG3" s="6"/>
      <c r="AH3" s="6"/>
      <c r="AI3" s="79"/>
      <c r="AJ3" s="79"/>
      <c r="AK3" s="79"/>
      <c r="AL3" s="79"/>
      <c r="AM3" s="182"/>
      <c r="AN3" s="7"/>
      <c r="AO3" s="79"/>
      <c r="AP3" s="79"/>
      <c r="AQ3" s="79"/>
      <c r="AR3" s="41"/>
      <c r="AS3" s="190"/>
      <c r="AT3" s="79"/>
      <c r="AU3" s="79"/>
      <c r="AV3" s="79"/>
      <c r="AW3" s="6"/>
      <c r="AX3" s="79"/>
      <c r="AY3" s="79"/>
      <c r="AZ3" s="79"/>
      <c r="BA3" s="79"/>
      <c r="BB3" s="175"/>
      <c r="BC3" s="89"/>
      <c r="BD3" s="79"/>
      <c r="BE3" s="79"/>
      <c r="BF3" s="79"/>
      <c r="BG3" s="41"/>
      <c r="BH3" s="182"/>
      <c r="BI3" s="6"/>
      <c r="BJ3" s="6"/>
      <c r="BK3" s="6"/>
      <c r="BL3" s="79"/>
      <c r="BM3" s="79"/>
      <c r="BN3" s="79"/>
      <c r="BO3" s="79"/>
      <c r="BP3" s="182"/>
      <c r="BQ3" s="6"/>
      <c r="BR3" s="79"/>
      <c r="BS3" s="79"/>
      <c r="BT3" s="79"/>
      <c r="BU3" s="41"/>
      <c r="BV3" s="175"/>
      <c r="BW3" s="79"/>
      <c r="BX3" s="79"/>
      <c r="BY3" s="6"/>
      <c r="BZ3" s="79"/>
      <c r="CA3" s="79"/>
      <c r="CB3" s="79"/>
      <c r="CC3" s="79"/>
      <c r="CD3" s="175"/>
      <c r="CE3" s="79"/>
      <c r="CF3" s="79"/>
      <c r="CG3" s="79"/>
      <c r="CH3" s="79"/>
      <c r="CI3" s="41"/>
      <c r="CJ3" s="182"/>
      <c r="CK3" s="6"/>
      <c r="CL3" s="6"/>
      <c r="CM3" s="6"/>
      <c r="CN3" s="79"/>
      <c r="CO3" s="79"/>
      <c r="CP3" s="79"/>
      <c r="CQ3" s="79"/>
      <c r="CR3" s="182"/>
      <c r="CS3" s="6"/>
      <c r="CT3" s="79"/>
      <c r="CU3" s="79"/>
      <c r="CV3" s="79"/>
      <c r="CW3" s="43"/>
    </row>
    <row r="4" spans="1:102" s="1" customFormat="1" ht="53.1" customHeight="1" thickBot="1">
      <c r="A4" s="39"/>
      <c r="B4" s="20"/>
      <c r="C4" s="20"/>
      <c r="D4" s="21" t="s">
        <v>1</v>
      </c>
      <c r="E4" s="22" t="s">
        <v>15</v>
      </c>
      <c r="F4" s="21" t="s">
        <v>4</v>
      </c>
      <c r="G4" s="20" t="s">
        <v>22</v>
      </c>
      <c r="H4" s="20"/>
      <c r="I4" s="340" t="s">
        <v>2</v>
      </c>
      <c r="J4" s="341"/>
      <c r="K4" s="341"/>
      <c r="L4" s="341"/>
      <c r="M4" s="41"/>
      <c r="N4" s="176" t="s">
        <v>8</v>
      </c>
      <c r="O4" s="85" t="s">
        <v>7</v>
      </c>
      <c r="P4" s="83" t="s">
        <v>6</v>
      </c>
      <c r="Q4" s="86" t="s">
        <v>5</v>
      </c>
      <c r="R4" s="52" t="s">
        <v>9</v>
      </c>
      <c r="S4" s="94" t="s">
        <v>19</v>
      </c>
      <c r="T4" s="98" t="s">
        <v>20</v>
      </c>
      <c r="U4" s="102" t="s">
        <v>21</v>
      </c>
      <c r="V4" s="108" t="s">
        <v>22</v>
      </c>
      <c r="W4" s="201" t="s">
        <v>10</v>
      </c>
      <c r="X4" s="83" t="s">
        <v>11</v>
      </c>
      <c r="Y4" s="94" t="s">
        <v>19</v>
      </c>
      <c r="Z4" s="98" t="s">
        <v>20</v>
      </c>
      <c r="AA4" s="102" t="s">
        <v>21</v>
      </c>
      <c r="AB4" s="40"/>
      <c r="AC4" s="184" t="s">
        <v>8</v>
      </c>
      <c r="AD4" s="33" t="s">
        <v>7</v>
      </c>
      <c r="AE4" s="34" t="s">
        <v>13</v>
      </c>
      <c r="AF4" s="34" t="s">
        <v>14</v>
      </c>
      <c r="AG4" s="34" t="s">
        <v>12</v>
      </c>
      <c r="AH4" s="32" t="s">
        <v>9</v>
      </c>
      <c r="AI4" s="94" t="s">
        <v>19</v>
      </c>
      <c r="AJ4" s="98" t="s">
        <v>20</v>
      </c>
      <c r="AK4" s="102" t="s">
        <v>21</v>
      </c>
      <c r="AL4" s="108" t="s">
        <v>22</v>
      </c>
      <c r="AM4" s="184" t="s">
        <v>10</v>
      </c>
      <c r="AN4" s="32" t="s">
        <v>11</v>
      </c>
      <c r="AO4" s="94" t="s">
        <v>19</v>
      </c>
      <c r="AP4" s="98" t="s">
        <v>20</v>
      </c>
      <c r="AQ4" s="102" t="s">
        <v>21</v>
      </c>
      <c r="AR4" s="41"/>
      <c r="AS4" s="176" t="s">
        <v>8</v>
      </c>
      <c r="AT4" s="85" t="s">
        <v>7</v>
      </c>
      <c r="AU4" s="93" t="s">
        <v>6</v>
      </c>
      <c r="AV4" s="86" t="s">
        <v>5</v>
      </c>
      <c r="AW4" s="55" t="s">
        <v>9</v>
      </c>
      <c r="AX4" s="94" t="s">
        <v>19</v>
      </c>
      <c r="AY4" s="98" t="s">
        <v>20</v>
      </c>
      <c r="AZ4" s="102" t="s">
        <v>21</v>
      </c>
      <c r="BA4" s="108" t="s">
        <v>22</v>
      </c>
      <c r="BB4" s="201" t="s">
        <v>10</v>
      </c>
      <c r="BC4" s="83" t="s">
        <v>11</v>
      </c>
      <c r="BD4" s="94" t="s">
        <v>19</v>
      </c>
      <c r="BE4" s="98" t="s">
        <v>20</v>
      </c>
      <c r="BF4" s="102" t="s">
        <v>21</v>
      </c>
      <c r="BG4" s="41"/>
      <c r="BH4" s="193" t="s">
        <v>8</v>
      </c>
      <c r="BI4" s="57" t="s">
        <v>7</v>
      </c>
      <c r="BJ4" s="58" t="s">
        <v>5</v>
      </c>
      <c r="BK4" s="59" t="s">
        <v>9</v>
      </c>
      <c r="BL4" s="94" t="s">
        <v>19</v>
      </c>
      <c r="BM4" s="98" t="s">
        <v>20</v>
      </c>
      <c r="BN4" s="102" t="s">
        <v>21</v>
      </c>
      <c r="BO4" s="108" t="s">
        <v>22</v>
      </c>
      <c r="BP4" s="197" t="s">
        <v>10</v>
      </c>
      <c r="BQ4" s="60" t="s">
        <v>11</v>
      </c>
      <c r="BR4" s="94" t="s">
        <v>19</v>
      </c>
      <c r="BS4" s="98" t="s">
        <v>20</v>
      </c>
      <c r="BT4" s="102" t="s">
        <v>21</v>
      </c>
      <c r="BU4" s="41"/>
      <c r="BV4" s="194" t="s">
        <v>8</v>
      </c>
      <c r="BW4" s="90" t="s">
        <v>7</v>
      </c>
      <c r="BX4" s="91" t="s">
        <v>5</v>
      </c>
      <c r="BY4" s="56" t="s">
        <v>9</v>
      </c>
      <c r="BZ4" s="94" t="s">
        <v>19</v>
      </c>
      <c r="CA4" s="98" t="s">
        <v>20</v>
      </c>
      <c r="CB4" s="102" t="s">
        <v>21</v>
      </c>
      <c r="CC4" s="108" t="s">
        <v>22</v>
      </c>
      <c r="CD4" s="199" t="s">
        <v>10</v>
      </c>
      <c r="CE4" s="92" t="s">
        <v>11</v>
      </c>
      <c r="CF4" s="94" t="s">
        <v>19</v>
      </c>
      <c r="CG4" s="98" t="s">
        <v>20</v>
      </c>
      <c r="CH4" s="102" t="s">
        <v>21</v>
      </c>
      <c r="CI4" s="41"/>
      <c r="CJ4" s="193" t="s">
        <v>8</v>
      </c>
      <c r="CK4" s="57" t="s">
        <v>7</v>
      </c>
      <c r="CL4" s="58" t="s">
        <v>5</v>
      </c>
      <c r="CM4" s="59" t="s">
        <v>9</v>
      </c>
      <c r="CN4" s="94" t="s">
        <v>19</v>
      </c>
      <c r="CO4" s="98" t="s">
        <v>20</v>
      </c>
      <c r="CP4" s="102" t="s">
        <v>21</v>
      </c>
      <c r="CQ4" s="108" t="s">
        <v>22</v>
      </c>
      <c r="CR4" s="197" t="s">
        <v>10</v>
      </c>
      <c r="CS4" s="60" t="s">
        <v>11</v>
      </c>
      <c r="CT4" s="94" t="s">
        <v>19</v>
      </c>
      <c r="CU4" s="98" t="s">
        <v>20</v>
      </c>
      <c r="CV4" s="102" t="s">
        <v>21</v>
      </c>
      <c r="CW4" s="43"/>
    </row>
    <row r="5" spans="1:102" s="1" customFormat="1" ht="3" customHeight="1" thickBot="1">
      <c r="A5" s="45"/>
      <c r="B5" s="129"/>
      <c r="C5" s="8"/>
      <c r="D5" s="8"/>
      <c r="E5" s="8"/>
      <c r="F5" s="8"/>
      <c r="G5" s="8"/>
      <c r="H5" s="8"/>
      <c r="I5" s="8"/>
      <c r="J5" s="8"/>
      <c r="K5" s="8"/>
      <c r="L5" s="8"/>
      <c r="M5" s="66"/>
      <c r="N5" s="177"/>
      <c r="O5" s="84"/>
      <c r="P5" s="84"/>
      <c r="Q5" s="84"/>
      <c r="R5" s="8"/>
      <c r="S5" s="84"/>
      <c r="T5" s="84"/>
      <c r="U5" s="84"/>
      <c r="V5" s="84"/>
      <c r="W5" s="177"/>
      <c r="X5" s="84"/>
      <c r="Y5" s="84"/>
      <c r="Z5" s="84"/>
      <c r="AA5" s="84"/>
      <c r="AB5" s="8"/>
      <c r="AC5" s="185"/>
      <c r="AD5" s="8"/>
      <c r="AE5" s="8"/>
      <c r="AF5" s="8"/>
      <c r="AG5" s="8"/>
      <c r="AH5" s="8"/>
      <c r="AI5" s="84"/>
      <c r="AJ5" s="84"/>
      <c r="AK5" s="84"/>
      <c r="AL5" s="84"/>
      <c r="AM5" s="185"/>
      <c r="AN5" s="8"/>
      <c r="AO5" s="84"/>
      <c r="AP5" s="84"/>
      <c r="AQ5" s="84"/>
      <c r="AR5" s="8"/>
      <c r="AS5" s="177"/>
      <c r="AT5" s="84"/>
      <c r="AU5" s="84"/>
      <c r="AV5" s="84"/>
      <c r="AW5" s="8"/>
      <c r="AX5" s="84"/>
      <c r="AY5" s="84"/>
      <c r="AZ5" s="84"/>
      <c r="BA5" s="84"/>
      <c r="BB5" s="177"/>
      <c r="BC5" s="84"/>
      <c r="BD5" s="84"/>
      <c r="BE5" s="84"/>
      <c r="BF5" s="84"/>
      <c r="BG5" s="8"/>
      <c r="BH5" s="185"/>
      <c r="BI5" s="8"/>
      <c r="BJ5" s="8"/>
      <c r="BK5" s="8"/>
      <c r="BL5" s="84"/>
      <c r="BM5" s="84"/>
      <c r="BN5" s="84"/>
      <c r="BO5" s="84"/>
      <c r="BP5" s="185"/>
      <c r="BQ5" s="8"/>
      <c r="BR5" s="84"/>
      <c r="BS5" s="84"/>
      <c r="BT5" s="84"/>
      <c r="BU5" s="8"/>
      <c r="BV5" s="177"/>
      <c r="BW5" s="84"/>
      <c r="BX5" s="84"/>
      <c r="BY5" s="8"/>
      <c r="BZ5" s="84"/>
      <c r="CA5" s="84"/>
      <c r="CB5" s="84"/>
      <c r="CC5" s="84"/>
      <c r="CD5" s="177"/>
      <c r="CE5" s="84"/>
      <c r="CF5" s="84"/>
      <c r="CG5" s="84"/>
      <c r="CH5" s="84"/>
      <c r="CI5" s="8"/>
      <c r="CJ5" s="185"/>
      <c r="CK5" s="8"/>
      <c r="CL5" s="8"/>
      <c r="CM5" s="8"/>
      <c r="CN5" s="84"/>
      <c r="CO5" s="84"/>
      <c r="CP5" s="84"/>
      <c r="CQ5" s="84"/>
      <c r="CR5" s="185"/>
      <c r="CS5" s="8"/>
      <c r="CT5" s="84"/>
      <c r="CU5" s="84"/>
      <c r="CV5" s="84"/>
      <c r="CW5" s="65"/>
    </row>
    <row r="6" spans="1:102" ht="15" customHeight="1">
      <c r="A6" s="39"/>
      <c r="B6" s="342" t="s">
        <v>3</v>
      </c>
      <c r="C6" s="125">
        <v>1</v>
      </c>
      <c r="D6" s="110">
        <f t="shared" ref="D6:D20" si="0">IF(E6="","",C6)</f>
        <v>1</v>
      </c>
      <c r="E6" s="4" t="s">
        <v>46</v>
      </c>
      <c r="F6" s="3">
        <v>1980</v>
      </c>
      <c r="G6" s="126">
        <f>SUMIF($O$6:$O$20,E6,$V$6:$V$20)+SUMIF($AD$6:$AD$20,E6,$AL$6:$AL$20)+SUMIF($AT$6:$AT$20,E6,$BA$6:$BA$20)+SUMIF($BI$6:$BI$20,E6,$BO$6:$BO$20)+SUMIF($BW$6:$BW$20,E6,$CC$6:$CC$20)+SUMIF($CK$6:$CK$20,E6,$CQ$6:$CQ$20)</f>
        <v>2</v>
      </c>
      <c r="H6" s="126"/>
      <c r="I6" s="3">
        <f t="shared" ref="I6:I19" si="1">SUMIF($O$6:$O$10,E6,$R$6:$R$10)+SUMIF($AD$6:$AD$10,E6,$AH$6:$AH$10)+SUMIF($AT$6:$AT$10,E6,$AW$6:$AW$10)+SUMIF($BI$6:$BI$10,E6,$BK$6:$BK$10)+SUMIF($BW$6:$BW$10,E6,$BY$6:$BY$10)+SUMIF($CK$6:$CK$10,E6,$CM$6:$CM$10)</f>
        <v>13</v>
      </c>
      <c r="J6" s="131">
        <f>SUMIF($O$6:$O$20,E6,$S$6:$S$20)+SUMIF($AD$6:$AD$20,E6,$AI$6:$AI$20)+SUMIF($AT$6:$AT$20,E6,$AX$6:$AX$20)+SUMIF($BI$6:$BI$20,E6,$BL$6:$BL$20)+SUMIF($BW$6:$BW$20,E6,$BZ$6:$BZ$20)+SUMIF($CK$6:$CK$20,E6,$CN$6:$CN$20)</f>
        <v>0</v>
      </c>
      <c r="K6" s="133">
        <f>SUMIF($O$6:$O$20,E6,$T$6:$T$20)+SUMIF($AD$6:$AD$20,E6,$AJ$6:$AJ$20)+SUMIF($AT$6:$AT$20,E6,$AY$6:$AY$20)+SUMIF($BI$6:$BI$20,E6,$BM$6:$BM$20)+SUMIF($BW$6:$BW$20,E6,$CA$6:$CA$20)+SUMIF($CK$6:$CK$20,E6,$CO$6:$CO$20)</f>
        <v>0</v>
      </c>
      <c r="L6" s="135">
        <f>SUMIF($O$6:$O$20,E6,$U$6:$U$20)+SUMIF($AD$6:$AD$20,E6,$AK$6:$AK$20)+SUMIF($AT$6:$AT$20,E6,$AZ$6:$AZ$20)+SUMIF($BI$6:$BI$20,E6,$BN$6:$BN$20)+SUMIF($BW$6:$BW$20,E6,$CB$6:$CB$20)+SUMIF($CK$6:$CK$20,E6,$CP$6:$CP$20)</f>
        <v>0</v>
      </c>
      <c r="M6" s="67"/>
      <c r="N6" s="178">
        <f>IF(O6="","",C6)</f>
        <v>1</v>
      </c>
      <c r="O6" s="70" t="s">
        <v>26</v>
      </c>
      <c r="P6" s="292">
        <v>126</v>
      </c>
      <c r="Q6" s="71">
        <v>0.43611111111111112</v>
      </c>
      <c r="R6" s="70">
        <f>IF(ISNUMBER(N6)=FALSE,"",SUM(V6:$V$10)+3)</f>
        <v>5</v>
      </c>
      <c r="S6" s="95"/>
      <c r="T6" s="99"/>
      <c r="U6" s="103"/>
      <c r="V6" s="107">
        <f>IF(ISNUMBER(N6)=FALSE,"",1)</f>
        <v>1</v>
      </c>
      <c r="W6" s="137">
        <v>1</v>
      </c>
      <c r="X6" s="70">
        <v>5</v>
      </c>
      <c r="Y6" s="95">
        <f>SUMIF($O$6:$O$20,O6,$S$6:$S$20)</f>
        <v>0</v>
      </c>
      <c r="Z6" s="99">
        <f>SUMIF($O$6:$O$20,O6,$T$6:$T$20)</f>
        <v>0</v>
      </c>
      <c r="AA6" s="103">
        <f>SUMIF($O$6:$O$20,O6,$U$6:$U$20)</f>
        <v>0</v>
      </c>
      <c r="AB6" s="127"/>
      <c r="AC6" s="186">
        <f>IF(AD6="","",C6)</f>
        <v>1</v>
      </c>
      <c r="AD6" s="75" t="s">
        <v>46</v>
      </c>
      <c r="AE6" s="296">
        <v>0.25190972222222224</v>
      </c>
      <c r="AF6" s="296">
        <v>0.23398148148148146</v>
      </c>
      <c r="AG6" s="296">
        <v>0.4858912037037037</v>
      </c>
      <c r="AH6" s="75">
        <f>IF(ISNUMBER(AC6)=FALSE,"",SUM(AL6:AL$10)+3)</f>
        <v>7</v>
      </c>
      <c r="AI6" s="95"/>
      <c r="AJ6" s="99"/>
      <c r="AK6" s="103"/>
      <c r="AL6" s="107">
        <f>IF(ISNUMBER(AC6)=FALSE,"",1)</f>
        <v>1</v>
      </c>
      <c r="AM6" s="138">
        <f>IF(ISNUMBER(AC6)=FALSE,"",SUMIF($E$6:$E$20,AD6,$D$6:$D$20))</f>
        <v>1</v>
      </c>
      <c r="AN6" s="140">
        <f>IF(ISNUMBER(AC6)=FALSE,"",SUMIF($E$6:$E$20,AD6,$I$6:$I$20))</f>
        <v>13</v>
      </c>
      <c r="AO6" s="95">
        <f>SUMIF($O$6:$O$20,AD6,$S$6:$S$20)+SUMIF($AD$6:$AD$20,AD6,$AI$6:$AI$20)</f>
        <v>0</v>
      </c>
      <c r="AP6" s="99">
        <f>SUMIF($O$6:$O$20,AD6,$T$6:$T$20)+SUMIF($AD$6:$AD$20,AD6,$AJ$6:$AJ$20)</f>
        <v>0</v>
      </c>
      <c r="AQ6" s="103">
        <f>SUMIF($O$6:$O$20,AD6,$U$6:$U$20)+SUMIF($AD$6:$AD$20,AD6,$AK$6:$AK$20)</f>
        <v>0</v>
      </c>
      <c r="AR6" s="127"/>
      <c r="AS6" s="191">
        <f>IF(AT6="","",C6)</f>
        <v>1</v>
      </c>
      <c r="AT6" s="70" t="s">
        <v>27</v>
      </c>
      <c r="AU6" s="70">
        <v>356</v>
      </c>
      <c r="AV6" s="71">
        <v>1.2319444444444445</v>
      </c>
      <c r="AW6" s="70">
        <f>IF(ISNUMBER(AS6)=FALSE,"",SUM(BA6:BA$10)+3)</f>
        <v>8</v>
      </c>
      <c r="AX6" s="95"/>
      <c r="AY6" s="99"/>
      <c r="AZ6" s="103"/>
      <c r="BA6" s="107">
        <f>IF(ISNUMBER(AS6)=FALSE,"",1)</f>
        <v>1</v>
      </c>
      <c r="BB6" s="137">
        <f>IF(ISNUMBER(AS6)=FALSE,"",SUMIF($E$6:$E$20,AT6,$D$6:$D$20))</f>
        <v>2</v>
      </c>
      <c r="BC6" s="70">
        <f>IF(ISNUMBER(AS6)=FALSE,"",SUMIF($E$6:$E$20,AT6,$I$6:$I$20))</f>
        <v>11</v>
      </c>
      <c r="BD6" s="95">
        <f>SUMIF($O$6:$O$20,AT6,$S$6:$S$20)+SUMIF($AD$6:$AD$20,AT6,$AI$6:$AI$20)+SUMIF($AT$6:$AT$20,AT6,$AX$6:$AX$20)</f>
        <v>0</v>
      </c>
      <c r="BE6" s="99">
        <f>SUMIF($O$6:$O$20,AT6,$T$6:$T$20)+SUMIF($AD$6:$AD$20,AT6,$AJ$6:$AJ$20)+SUMIF($AT$6:$AT$20,AT6,$AY$6:$AY$20)</f>
        <v>0</v>
      </c>
      <c r="BF6" s="103">
        <f>SUMIF($O$6:$O$20,AT6,$U$6:$U$20)+SUMIF($AD$6:$AD$20,AT6,$AK$6:$AK$20)+SUMIF($AT$6:$AT$20,AT6,$AZ$6:$AZ$20)</f>
        <v>0</v>
      </c>
      <c r="BG6" s="127"/>
      <c r="BH6" s="186" t="str">
        <f>IF(BI6="","",C6)</f>
        <v/>
      </c>
      <c r="BI6" s="75"/>
      <c r="BJ6" s="76"/>
      <c r="BK6" s="75" t="str">
        <f>IF(ISNUMBER(BH6)=FALSE,"",SUM(BO6:BO$10)+3)</f>
        <v/>
      </c>
      <c r="BL6" s="95"/>
      <c r="BM6" s="99"/>
      <c r="BN6" s="103"/>
      <c r="BO6" s="107" t="str">
        <f>IF(ISNUMBER(BH6)=FALSE,"",1)</f>
        <v/>
      </c>
      <c r="BP6" s="138" t="str">
        <f>IF(ISNUMBER(BH6)=FALSE,"",SUMIF($E$6:$E$20,BI6,$D$6:$D$20))</f>
        <v/>
      </c>
      <c r="BQ6" s="140" t="str">
        <f>IF(ISNUMBER(BH6)=FALSE,"",SUMIF($E$6:$E$20,BI6,$I$6:$I$20))</f>
        <v/>
      </c>
      <c r="BR6" s="95">
        <f>SUMIF($O$6:$O$20,BI6,$S$6:$S$20)+SUMIF($AD$6:$AD$20,BI6,$AI$6:$AI$20)+SUMIF($AT$6:$AT$20,BI6,$AX$6:$AX$20)+SUMIF($BI$6:$BI$20,BI6,$BL$6:$BL$20)</f>
        <v>0</v>
      </c>
      <c r="BS6" s="99">
        <f>SUMIF($O$6:$O$20,BI6,$T$6:$T$20)+SUMIF($AD$6:$AD$20,BI6,$AJ$6:$AJ$20)+SUMIF($AT$6:$AT$20,BI6,$AY$6:$AY$20)+SUMIF($BI$6:$BI$20,BI6,$BM$6:$BM$20)</f>
        <v>0</v>
      </c>
      <c r="BT6" s="103">
        <f>SUMIF($O$6:$O$20,BI6,$U$6:$U$20)+SUMIF($AD$6:$AD$20,BI6,$AK$6:$AK$20)+SUMIF($AT$6:$AT$20,BI6,$AZ$6:$AZ$20)+SUMIF($BI$6:$BI$20,BI6,$BN$6:$BN$20)</f>
        <v>0</v>
      </c>
      <c r="BU6" s="127"/>
      <c r="BV6" s="191" t="str">
        <f>IF(BW6="","",C6)</f>
        <v/>
      </c>
      <c r="BW6" s="70"/>
      <c r="BX6" s="71"/>
      <c r="BY6" s="70" t="str">
        <f>IF(ISNUMBER(BV6)=FALSE,"",SUM(CC6:CC$10)+3)</f>
        <v/>
      </c>
      <c r="BZ6" s="95"/>
      <c r="CA6" s="99"/>
      <c r="CB6" s="103"/>
      <c r="CC6" s="107" t="str">
        <f>IF(ISNUMBER(BV6)=FALSE,"",1)</f>
        <v/>
      </c>
      <c r="CD6" s="137" t="str">
        <f>IF(ISNUMBER(BV6)=FALSE,"",SUMIF($E$6:$E$20,BW6,$D$6:$D$20))</f>
        <v/>
      </c>
      <c r="CE6" s="70" t="str">
        <f>IF(ISNUMBER(BV6)=FALSE,"",SUMIF($E$6:$E$20,BW6,$I$6:$I$20))</f>
        <v/>
      </c>
      <c r="CF6" s="95">
        <f>SUMIF($O$6:$O$20,BW6,$S$6:$S$20)+SUMIF($AD$6:$AD$20,BW6,$AI$6:$AI$20)+SUMIF($AT$6:$AT$20,BW6,$AX$6:$AX$20)+SUMIF($BI$6:$BI$20,BW6,$BL$6:$BL$20)+SUMIF($BW$6:$BW$20,BW6,$BZ$6:$BZ$20)</f>
        <v>0</v>
      </c>
      <c r="CG6" s="99">
        <f>SUMIF($O$6:$O$20,BW6,$T$6:$T$20)+SUMIF($AD$6:$AD$20,BW6,$AJ$6:$AJ$20)+SUMIF($AT$6:$AT$20,BW6,$AY$6:$AY$20)+SUMIF($BI$6:$BI$20,BW6,$BM$6:$BM$20)+SUMIF($BW$6:$BW$20,BW6,$CA$6:$CA$20)</f>
        <v>0</v>
      </c>
      <c r="CH6" s="103">
        <f>SUMIF($O$6:$O$20,BW6,$U$6:$U$20)+SUMIF($AD$6:$AD$20,BW6,$AK$6:$AK$20)+SUMIF($AT$6:$AT$20,BW6,$AZ$6:$AZ$20)+SUMIF($BI$6:$BI$20,BW6,$BN$6:$BN$20)+SUMIF($BW$6:$BW$20,BW6,$CB$6:$CB$20)</f>
        <v>0</v>
      </c>
      <c r="CI6" s="128"/>
      <c r="CJ6" s="186" t="str">
        <f>IF(CK6="","",C6)</f>
        <v/>
      </c>
      <c r="CK6" s="75"/>
      <c r="CL6" s="76"/>
      <c r="CM6" s="75" t="str">
        <f>IF(ISNUMBER(CJ6)=FALSE,"",SUM(CQ6:CQ$10)+3)</f>
        <v/>
      </c>
      <c r="CN6" s="95"/>
      <c r="CO6" s="99"/>
      <c r="CP6" s="103"/>
      <c r="CQ6" s="107" t="str">
        <f>IF(ISNUMBER(CJ6)=FALSE,"",1)</f>
        <v/>
      </c>
      <c r="CR6" s="138" t="str">
        <f>IF(ISNUMBER(CJ6)=FALSE,"",SUMIF($E$6:$E$20,CK6,$D$6:$D$20))</f>
        <v/>
      </c>
      <c r="CS6" s="140" t="str">
        <f>IF(ISNUMBER(CJ6)=FALSE,"",SUMIF($E$6:$E$20,CK6,$I$6:$I$20))</f>
        <v/>
      </c>
      <c r="CT6" s="95">
        <f>SUMIF($O$6:$O$20,CK6,$S$6:$S$20)+SUMIF($AD$6:$AD$20,CK6,$AI$6:$AI$20)+SUMIF($AT$6:$AT$20,CK6,$AX$6:$AX$20)+SUMIF($BI$6:$BI$20,CK6,$BL$6:$BL$20)+SUMIF($BW$6:$BW$20,CK6,$BZ$6:$BZ$20)+SUMIF($CK$6:$CK$20,CK6,$CN$6:$CN$20)</f>
        <v>0</v>
      </c>
      <c r="CU6" s="99">
        <f>SUMIF($O$6:$O$20,CK6,$T$6:$T$20)+SUMIF($AD$6:$AD$20,CK6,$AJ$6:$AJ$20)+SUMIF($AT$6:$AT$20,CK6,$AY$6:$AY$20)+SUMIF($BI$6:$BI$20,CK6,$BM$6:$BM$20)+SUMIF($BW$6:$BW$20,CK6,$CA$6:$CA$20)+SUMIF($CK$6:$CK$20,CK6,$CO$6:$CO$20)</f>
        <v>0</v>
      </c>
      <c r="CV6" s="103">
        <f>SUMIF($O$6:$O$20,CK6,$U$6:$U$20)+SUMIF($AD$6:$AD$20,CK6,$AK$6:$AK$20)+SUMIF($AT$6:$AT$20,CK6,$AZ$6:$AZ$20)+SUMIF($BI$6:$BI$20,CK6,$BN$6:$BN$20)+SUMIF($BW$6:$BW$20,CK6,$CB$6:$CB$20)+SUMIF($CK$6:$CK$20,CK6,$CP$6:$CP$20)</f>
        <v>0</v>
      </c>
      <c r="CW6" s="43"/>
      <c r="CX6" s="106"/>
    </row>
    <row r="7" spans="1:102" ht="15" customHeight="1">
      <c r="A7" s="39"/>
      <c r="B7" s="342"/>
      <c r="C7" s="3">
        <v>2</v>
      </c>
      <c r="D7" s="110">
        <f t="shared" si="0"/>
        <v>2</v>
      </c>
      <c r="E7" s="4" t="s">
        <v>27</v>
      </c>
      <c r="F7" s="3">
        <v>1977</v>
      </c>
      <c r="G7" s="126">
        <f>SUMIF($O$6:$O$20,E7,$V$6:$V$20)+SUMIF($AD$6:$AD$20,E7,$AL$6:$AL$20)+SUMIF($AT$6:$AT$20,E7,$BA$6:$BA$20)+SUMIF($BI$6:$BI$20,E7,$BO$6:$BO$20)+SUMIF($BW$6:$BW$20,E7,$CC$6:$CC$20)+SUMIF($CK$6:$CK$20,E7,$CQ$6:$CQ$20)</f>
        <v>2</v>
      </c>
      <c r="H7" s="126"/>
      <c r="I7" s="3">
        <f t="shared" si="1"/>
        <v>11</v>
      </c>
      <c r="J7" s="131">
        <f>SUMIF($O$6:$O$20,E7,$S$6:$S$20)+SUMIF($AD$6:$AD$20,E7,$AI$6:$AI$20)+SUMIF($AT$6:$AT$20,E7,$AX$6:$AX$20)+SUMIF($BI$6:$BI$20,E7,$BL$6:$BL$20)+SUMIF($BW$6:$BW$20,E7,$BZ$6:$BZ$20)+SUMIF($CK$6:$CK$20,E7,$CN$6:$CN$20)</f>
        <v>0</v>
      </c>
      <c r="K7" s="133">
        <f>SUMIF($O$6:$O$20,E7,$T$6:$T$20)+SUMIF($AD$6:$AD$20,E7,$AJ$6:$AJ$20)+SUMIF($AT$6:$AT$20,E7,$AY$6:$AY$20)+SUMIF($BI$6:$BI$20,E7,$BM$6:$BM$20)+SUMIF($BW$6:$BW$20,E7,$CA$6:$CA$20)+SUMIF($CK$6:$CK$20,E7,$CO$6:$CO$20)</f>
        <v>0</v>
      </c>
      <c r="L7" s="135">
        <f>SUMIF($O$6:$O$20,E7,$U$6:$U$20)+SUMIF($AD$6:$AD$20,E7,$AK$6:$AK$20)+SUMIF($AT$6:$AT$20,E7,$AZ$6:$AZ$20)+SUMIF($BI$6:$BI$20,E7,$BN$6:$BN$20)+SUMIF($BW$6:$BW$20,E7,$CB$6:$CB$20)+SUMIF($CK$6:$CK$20,E7,$CP$6:$CP$20)</f>
        <v>0</v>
      </c>
      <c r="M7" s="67"/>
      <c r="N7" s="178">
        <f t="shared" ref="N7:N60" si="2">IF(O7="","",C7)</f>
        <v>2</v>
      </c>
      <c r="O7" s="72" t="s">
        <v>27</v>
      </c>
      <c r="P7" s="293">
        <v>117</v>
      </c>
      <c r="Q7" s="73">
        <v>0.46180555555555558</v>
      </c>
      <c r="R7" s="70">
        <f>IF(ISNUMBER(N7)=FALSE,"",SUM(V7:$V$10)+2)</f>
        <v>3</v>
      </c>
      <c r="S7" s="96"/>
      <c r="T7" s="100"/>
      <c r="U7" s="104"/>
      <c r="V7" s="107">
        <f t="shared" ref="V7:V60" si="3">IF(ISNUMBER(N7)=FALSE,"",1)</f>
        <v>1</v>
      </c>
      <c r="W7" s="137">
        <v>2</v>
      </c>
      <c r="X7" s="70">
        <v>3</v>
      </c>
      <c r="Y7" s="95">
        <f>SUMIF($O$6:$O$20,O7,$S$6:$S$20)</f>
        <v>0</v>
      </c>
      <c r="Z7" s="99">
        <f>SUMIF($O$6:$O$20,O7,$T$6:$T$20)</f>
        <v>0</v>
      </c>
      <c r="AA7" s="103">
        <f>SUMIF($O$6:$O$20,O7,$U$6:$U$20)</f>
        <v>0</v>
      </c>
      <c r="AB7" s="29"/>
      <c r="AC7" s="186">
        <f t="shared" ref="AC7:AC60" si="4">IF(AD7="","",C7)</f>
        <v>2</v>
      </c>
      <c r="AD7" s="77" t="s">
        <v>47</v>
      </c>
      <c r="AE7" s="297">
        <v>0.25833333333333336</v>
      </c>
      <c r="AF7" s="297">
        <v>0.25703703703703706</v>
      </c>
      <c r="AG7" s="297">
        <v>0.51537037037037048</v>
      </c>
      <c r="AH7" s="75">
        <f>IF(ISNUMBER(AC7)=FALSE,"",SUM(AL7:AL$10)+2)</f>
        <v>5</v>
      </c>
      <c r="AI7" s="96"/>
      <c r="AJ7" s="100"/>
      <c r="AK7" s="104"/>
      <c r="AL7" s="107">
        <f t="shared" ref="AL7:AL60" si="5">IF(ISNUMBER(AC7)=FALSE,"",1)</f>
        <v>1</v>
      </c>
      <c r="AM7" s="138">
        <f>IF(ISNUMBER(AC7)=FALSE,"",SUMIF($E$6:$E$20,AD7,$D$6:$D$20))</f>
        <v>5</v>
      </c>
      <c r="AN7" s="140">
        <f>IF(ISNUMBER(AC7)=FALSE,"",SUMIF($E$6:$E$20,AD7,$I$6:$I$20))</f>
        <v>5</v>
      </c>
      <c r="AO7" s="95">
        <f>SUMIF($O$6:$O$20,AD7,$S$6:$S$20)+SUMIF($AD$6:$AD$20,AD7,$AI$6:$AI$20)</f>
        <v>0</v>
      </c>
      <c r="AP7" s="99">
        <f>SUMIF($O$6:$O$20,AD7,$T$6:$T$20)+SUMIF($AD$6:$AD$20,AD7,$AJ$6:$AJ$20)</f>
        <v>0</v>
      </c>
      <c r="AQ7" s="103">
        <f>SUMIF($O$6:$O$20,AD7,$U$6:$U$20)+SUMIF($AD$6:$AD$20,AD7,$AK$6:$AK$20)</f>
        <v>0</v>
      </c>
      <c r="AR7" s="29"/>
      <c r="AS7" s="191">
        <f t="shared" ref="AS7:AS60" si="6">IF(AT7="","",C7)</f>
        <v>2</v>
      </c>
      <c r="AT7" s="72" t="s">
        <v>46</v>
      </c>
      <c r="AU7" s="72">
        <v>356</v>
      </c>
      <c r="AV7" s="73">
        <v>1.2319444444444445</v>
      </c>
      <c r="AW7" s="70">
        <f>IF(ISNUMBER(AS7)=FALSE,"",SUM(BA7:BA$10)+2)</f>
        <v>6</v>
      </c>
      <c r="AX7" s="96"/>
      <c r="AY7" s="100"/>
      <c r="AZ7" s="104"/>
      <c r="BA7" s="107">
        <f t="shared" ref="BA7:BA60" si="7">IF(ISNUMBER(AS7)=FALSE,"",1)</f>
        <v>1</v>
      </c>
      <c r="BB7" s="137">
        <f>IF(ISNUMBER(AS7)=FALSE,"",SUMIF($E$6:$E$20,AT7,$D$6:$D$20))</f>
        <v>1</v>
      </c>
      <c r="BC7" s="70">
        <f>IF(ISNUMBER(AS7)=FALSE,"",SUMIF($E$6:$E$20,AT7,$I$6:$I$20))</f>
        <v>13</v>
      </c>
      <c r="BD7" s="95">
        <f>SUMIF($O$6:$O$20,AT7,$S$6:$S$20)+SUMIF($AD$6:$AD$20,AT7,$AI$6:$AI$20)+SUMIF($AT$6:$AT$20,AT7,$AX$6:$AX$20)</f>
        <v>0</v>
      </c>
      <c r="BE7" s="99">
        <f>SUMIF($O$6:$O$20,AT7,$T$6:$T$20)+SUMIF($AD$6:$AD$20,AT7,$AJ$6:$AJ$20)+SUMIF($AT$6:$AT$20,AT7,$AY$6:$AY$20)</f>
        <v>0</v>
      </c>
      <c r="BF7" s="103">
        <f>SUMIF($O$6:$O$20,AT7,$U$6:$U$20)+SUMIF($AD$6:$AD$20,AT7,$AK$6:$AK$20)+SUMIF($AT$6:$AT$20,AT7,$AZ$6:$AZ$20)</f>
        <v>0</v>
      </c>
      <c r="BG7" s="29"/>
      <c r="BH7" s="186" t="str">
        <f t="shared" ref="BH7:BH60" si="8">IF(BI7="","",C7)</f>
        <v/>
      </c>
      <c r="BI7" s="77"/>
      <c r="BJ7" s="78"/>
      <c r="BK7" s="75" t="str">
        <f>IF(ISNUMBER(BH7)=FALSE,"",SUM(BO7:BO$10)+2)</f>
        <v/>
      </c>
      <c r="BL7" s="96"/>
      <c r="BM7" s="100"/>
      <c r="BN7" s="104"/>
      <c r="BO7" s="107" t="str">
        <f t="shared" ref="BO7:BO60" si="9">IF(ISNUMBER(BH7)=FALSE,"",1)</f>
        <v/>
      </c>
      <c r="BP7" s="138" t="str">
        <f>IF(ISNUMBER(BH7)=FALSE,"",SUMIF($E$6:$E$20,BI7,$D$6:$D$20))</f>
        <v/>
      </c>
      <c r="BQ7" s="140" t="str">
        <f>IF(ISNUMBER(BH7)=FALSE,"",SUMIF($E$6:$E$20,BI7,$I$6:$I$20))</f>
        <v/>
      </c>
      <c r="BR7" s="95">
        <f>SUMIF($O$6:$O$20,BI7,$S$6:$S$20)+SUMIF($AD$6:$AD$20,BI7,$AI$6:$AI$20)+SUMIF($AT$6:$AT$20,BI7,$AX$6:$AX$20)+SUMIF($BI$6:$BI$20,BI7,$BL$6:$BL$20)</f>
        <v>0</v>
      </c>
      <c r="BS7" s="99">
        <f>SUMIF($O$6:$O$20,BI7,$T$6:$T$20)+SUMIF($AD$6:$AD$20,BI7,$AJ$6:$AJ$20)+SUMIF($AT$6:$AT$20,BI7,$AY$6:$AY$20)+SUMIF($BI$6:$BI$20,BI7,$BM$6:$BM$20)</f>
        <v>0</v>
      </c>
      <c r="BT7" s="103">
        <f>SUMIF($O$6:$O$20,BI7,$U$6:$U$20)+SUMIF($AD$6:$AD$20,BI7,$AK$6:$AK$20)+SUMIF($AT$6:$AT$20,BI7,$AZ$6:$AZ$20)+SUMIF($BI$6:$BI$20,BI7,$BN$6:$BN$20)</f>
        <v>0</v>
      </c>
      <c r="BU7" s="29"/>
      <c r="BV7" s="191" t="str">
        <f t="shared" ref="BV7:BV60" si="10">IF(BW7="","",C7)</f>
        <v/>
      </c>
      <c r="BW7" s="72"/>
      <c r="BX7" s="73"/>
      <c r="BY7" s="70" t="str">
        <f>IF(ISNUMBER(BV7)=FALSE,"",SUM(CC7:CC$10)+2)</f>
        <v/>
      </c>
      <c r="BZ7" s="96"/>
      <c r="CA7" s="100"/>
      <c r="CB7" s="104"/>
      <c r="CC7" s="107" t="str">
        <f t="shared" ref="CC7:CC60" si="11">IF(ISNUMBER(BV7)=FALSE,"",1)</f>
        <v/>
      </c>
      <c r="CD7" s="137" t="str">
        <f>IF(ISNUMBER(BV7)=FALSE,"",SUMIF($E$6:$E$20,BW7,$D$6:$D$20))</f>
        <v/>
      </c>
      <c r="CE7" s="70" t="str">
        <f>IF(ISNUMBER(BV7)=FALSE,"",SUMIF($E$6:$E$20,BW7,$I$6:$I$20))</f>
        <v/>
      </c>
      <c r="CF7" s="95">
        <f>SUMIF($O$6:$O$20,BW7,$S$6:$S$20)+SUMIF($AD$6:$AD$20,BW7,$AI$6:$AI$20)+SUMIF($AT$6:$AT$20,BW7,$AX$6:$AX$20)+SUMIF($BI$6:$BI$20,BW7,$BL$6:$BL$20)+SUMIF($BW$6:$BW$20,BW7,$BZ$6:$BZ$20)</f>
        <v>0</v>
      </c>
      <c r="CG7" s="99">
        <f>SUMIF($O$6:$O$20,BW7,$T$6:$T$20)+SUMIF($AD$6:$AD$20,BW7,$AJ$6:$AJ$20)+SUMIF($AT$6:$AT$20,BW7,$AY$6:$AY$20)+SUMIF($BI$6:$BI$20,BW7,$BM$6:$BM$20)+SUMIF($BW$6:$BW$20,BW7,$CA$6:$CA$20)</f>
        <v>0</v>
      </c>
      <c r="CH7" s="103">
        <f>SUMIF($O$6:$O$20,BW7,$U$6:$U$20)+SUMIF($AD$6:$AD$20,BW7,$AK$6:$AK$20)+SUMIF($AT$6:$AT$20,BW7,$AZ$6:$AZ$20)+SUMIF($BI$6:$BI$20,BW7,$BN$6:$BN$20)+SUMIF($BW$6:$BW$20,BW7,$CB$6:$CB$20)</f>
        <v>0</v>
      </c>
      <c r="CI7" s="30"/>
      <c r="CJ7" s="195" t="str">
        <f>IF(CK7="","",C7)</f>
        <v/>
      </c>
      <c r="CK7" s="77"/>
      <c r="CL7" s="78"/>
      <c r="CM7" s="75" t="str">
        <f>IF(ISNUMBER(CJ7)=FALSE,"",SUM(CQ7:CQ$10)+2)</f>
        <v/>
      </c>
      <c r="CN7" s="96"/>
      <c r="CO7" s="100"/>
      <c r="CP7" s="104"/>
      <c r="CQ7" s="107" t="str">
        <f t="shared" ref="CQ7:CQ60" si="12">IF(ISNUMBER(CJ7)=FALSE,"",1)</f>
        <v/>
      </c>
      <c r="CR7" s="138" t="str">
        <f>IF(ISNUMBER(CJ7)=FALSE,"",SUMIF($E$6:$E$20,CK7,$D$6:$D$20))</f>
        <v/>
      </c>
      <c r="CS7" s="140" t="str">
        <f>IF(ISNUMBER(CJ7)=FALSE,"",SUMIF($E$6:$E$20,CK7,$I$6:$I$20))</f>
        <v/>
      </c>
      <c r="CT7" s="95">
        <f>SUMIF($O$6:$O$20,CK7,$S$6:$S$20)+SUMIF($AD$6:$AD$20,CK7,$AI$6:$AI$20)+SUMIF($AT$6:$AT$20,CK7,$AX$6:$AX$20)+SUMIF($BI$6:$BI$20,CK7,$BL$6:$BL$20)+SUMIF($BW$6:$BW$20,CK7,$BZ$6:$BZ$20)+SUMIF($CK$6:$CK$20,CK7,$CN$6:$CN$20)</f>
        <v>0</v>
      </c>
      <c r="CU7" s="99">
        <f>SUMIF($O$6:$O$20,CK7,$T$6:$T$20)+SUMIF($AD$6:$AD$20,CK7,$AJ$6:$AJ$20)+SUMIF($AT$6:$AT$20,CK7,$AY$6:$AY$20)+SUMIF($BI$6:$BI$20,CK7,$BM$6:$BM$20)+SUMIF($BW$6:$BW$20,CK7,$CA$6:$CA$20)+SUMIF($CK$6:$CK$20,CK7,$CO$6:$CO$20)</f>
        <v>0</v>
      </c>
      <c r="CV7" s="103">
        <f>SUMIF($O$6:$O$20,CK7,$U$6:$U$20)+SUMIF($AD$6:$AD$20,CK7,$AK$6:$AK$20)+SUMIF($AT$6:$AT$20,CK7,$AZ$6:$AZ$20)+SUMIF($BI$6:$BI$20,CK7,$BN$6:$BN$20)+SUMIF($BW$6:$BW$20,CK7,$CB$6:$CB$20)+SUMIF($CK$6:$CK$20,CK7,$CP$6:$CP$20)</f>
        <v>0</v>
      </c>
      <c r="CW7" s="43"/>
      <c r="CX7" s="106"/>
    </row>
    <row r="8" spans="1:102" s="46" customFormat="1" ht="15" customHeight="1">
      <c r="A8" s="39"/>
      <c r="B8" s="342"/>
      <c r="C8" s="3">
        <v>3</v>
      </c>
      <c r="D8" s="110">
        <f t="shared" si="0"/>
        <v>3</v>
      </c>
      <c r="E8" s="4" t="s">
        <v>52</v>
      </c>
      <c r="F8" s="3">
        <v>1994</v>
      </c>
      <c r="G8" s="126">
        <f>SUMIF($O$6:$O$20,E8,$V$6:$V$20)+SUMIF($AD$6:$AD$20,E8,$AL$6:$AL$20)+SUMIF($AT$6:$AT$20,E8,$BA$6:$BA$20)+SUMIF($BI$6:$BI$20,E8,$BO$6:$BO$20)+SUMIF($BW$6:$BW$20,E8,$CC$6:$CC$20)+SUMIF($CK$6:$CK$20,E8,$CQ$6:$CQ$20)</f>
        <v>2</v>
      </c>
      <c r="H8" s="126"/>
      <c r="I8" s="3">
        <f t="shared" si="1"/>
        <v>5</v>
      </c>
      <c r="J8" s="131">
        <f>SUMIF($O$6:$O$20,E8,$S$6:$S$20)+SUMIF($AD$6:$AD$20,E8,$AI$6:$AI$20)+SUMIF($AT$6:$AT$20,E8,$AX$6:$AX$20)+SUMIF($BI$6:$BI$20,E8,$BL$6:$BL$20)+SUMIF($BW$6:$BW$20,E8,$BZ$6:$BZ$20)+SUMIF($CK$6:$CK$20,E8,$CN$6:$CN$20)</f>
        <v>0</v>
      </c>
      <c r="K8" s="133">
        <f>SUMIF($O$6:$O$20,E8,$T$6:$T$20)+SUMIF($AD$6:$AD$20,E8,$AJ$6:$AJ$20)+SUMIF($AT$6:$AT$20,E8,$AY$6:$AY$20)+SUMIF($BI$6:$BI$20,E8,$BM$6:$BM$20)+SUMIF($BW$6:$BW$20,E8,$CA$6:$CA$20)+SUMIF($CK$6:$CK$20,E8,$CO$6:$CO$20)</f>
        <v>0</v>
      </c>
      <c r="L8" s="135">
        <f>SUMIF($O$6:$O$20,E8,$U$6:$U$20)+SUMIF($AD$6:$AD$20,E8,$AK$6:$AK$20)+SUMIF($AT$6:$AT$20,E8,$AZ$6:$AZ$20)+SUMIF($BI$6:$BI$20,E8,$BN$6:$BN$20)+SUMIF($BW$6:$BW$20,E8,$CB$6:$CB$20)+SUMIF($CK$6:$CK$20,E8,$CP$6:$CP$20)</f>
        <v>0</v>
      </c>
      <c r="M8" s="67"/>
      <c r="N8" s="178" t="str">
        <f t="shared" si="2"/>
        <v/>
      </c>
      <c r="O8" s="72"/>
      <c r="P8" s="293"/>
      <c r="Q8" s="73"/>
      <c r="R8" s="70" t="str">
        <f>IF(ISNUMBER(N8)=FALSE,"",SUM(V8:$V$10)+1)</f>
        <v/>
      </c>
      <c r="S8" s="96"/>
      <c r="T8" s="100"/>
      <c r="U8" s="104"/>
      <c r="V8" s="107" t="str">
        <f t="shared" si="3"/>
        <v/>
      </c>
      <c r="W8" s="137" t="str">
        <f>IF(ISNUMBER(N8)=FALSE,"",SUMIF($E$6:$E$20,O8,$D$6:$D$20))</f>
        <v/>
      </c>
      <c r="X8" s="70" t="str">
        <f>IF(ISNUMBER(N8)=FALSE,"",SUMIF($E$6:$E$20,O8,$I$6:$I$20))</f>
        <v/>
      </c>
      <c r="Y8" s="95">
        <f>SUMIF($O$6:$O$20,O8,$S$6:$S$20)</f>
        <v>0</v>
      </c>
      <c r="Z8" s="99">
        <f>SUMIF($O$6:$O$20,O8,$T$6:$T$20)</f>
        <v>0</v>
      </c>
      <c r="AA8" s="103">
        <f>SUMIF($O$6:$O$20,O8,$U$6:$U$20)</f>
        <v>0</v>
      </c>
      <c r="AB8" s="27"/>
      <c r="AC8" s="186">
        <f t="shared" si="4"/>
        <v>3</v>
      </c>
      <c r="AD8" s="77" t="s">
        <v>52</v>
      </c>
      <c r="AE8" s="297">
        <v>0.27442129629629636</v>
      </c>
      <c r="AF8" s="297">
        <v>0.27134259259259252</v>
      </c>
      <c r="AG8" s="297">
        <v>0.54576388888888894</v>
      </c>
      <c r="AH8" s="75">
        <f>IF(ISNUMBER(AC8)=FALSE,"",SUM(AL8:AL$10)+1)</f>
        <v>3</v>
      </c>
      <c r="AI8" s="96"/>
      <c r="AJ8" s="100"/>
      <c r="AK8" s="104"/>
      <c r="AL8" s="107">
        <f t="shared" si="5"/>
        <v>1</v>
      </c>
      <c r="AM8" s="138">
        <f>IF(ISNUMBER(AC8)=FALSE,"",SUMIF($E$6:$E$20,AD8,$D$6:$D$20))</f>
        <v>3</v>
      </c>
      <c r="AN8" s="140">
        <f>IF(ISNUMBER(AC8)=FALSE,"",SUMIF($E$6:$E$20,AD8,$I$6:$I$20))</f>
        <v>5</v>
      </c>
      <c r="AO8" s="95">
        <f>SUMIF($O$6:$O$20,AD8,$S$6:$S$20)+SUMIF($AD$6:$AD$20,AD8,$AI$6:$AI$20)</f>
        <v>0</v>
      </c>
      <c r="AP8" s="99">
        <f>SUMIF($O$6:$O$20,AD8,$T$6:$T$20)+SUMIF($AD$6:$AD$20,AD8,$AJ$6:$AJ$20)</f>
        <v>0</v>
      </c>
      <c r="AQ8" s="103">
        <f>SUMIF($O$6:$O$20,AD8,$U$6:$U$20)+SUMIF($AD$6:$AD$20,AD8,$AK$6:$AK$20)</f>
        <v>0</v>
      </c>
      <c r="AR8" s="27"/>
      <c r="AS8" s="191">
        <f t="shared" si="6"/>
        <v>3</v>
      </c>
      <c r="AT8" s="72" t="s">
        <v>74</v>
      </c>
      <c r="AU8" s="72">
        <v>360</v>
      </c>
      <c r="AV8" s="73">
        <v>1.3090277777777777</v>
      </c>
      <c r="AW8" s="70">
        <f>IF(ISNUMBER(AS8)=FALSE,"",SUM(BA8:BA$10)+1)</f>
        <v>4</v>
      </c>
      <c r="AX8" s="96"/>
      <c r="AY8" s="100"/>
      <c r="AZ8" s="104"/>
      <c r="BA8" s="107">
        <f t="shared" si="7"/>
        <v>1</v>
      </c>
      <c r="BB8" s="137">
        <f>IF(ISNUMBER(AS8)=FALSE,"",SUMIF($E$6:$E$20,AT8,$D$6:$D$20))</f>
        <v>6</v>
      </c>
      <c r="BC8" s="70">
        <f>IF(ISNUMBER(AS8)=FALSE,"",SUMIF($E$6:$E$20,AT8,$I$6:$I$20))</f>
        <v>4</v>
      </c>
      <c r="BD8" s="95">
        <f>SUMIF($O$6:$O$20,AT8,$S$6:$S$20)+SUMIF($AD$6:$AD$20,AT8,$AI$6:$AI$20)+SUMIF($AT$6:$AT$20,AT8,$AX$6:$AX$20)</f>
        <v>0</v>
      </c>
      <c r="BE8" s="99">
        <f>SUMIF($O$6:$O$20,AT8,$T$6:$T$20)+SUMIF($AD$6:$AD$20,AT8,$AJ$6:$AJ$20)+SUMIF($AT$6:$AT$20,AT8,$AY$6:$AY$20)</f>
        <v>0</v>
      </c>
      <c r="BF8" s="103">
        <f>SUMIF($O$6:$O$20,AT8,$U$6:$U$20)+SUMIF($AD$6:$AD$20,AT8,$AK$6:$AK$20)+SUMIF($AT$6:$AT$20,AT8,$AZ$6:$AZ$20)</f>
        <v>0</v>
      </c>
      <c r="BG8" s="27"/>
      <c r="BH8" s="186" t="str">
        <f t="shared" si="8"/>
        <v/>
      </c>
      <c r="BI8" s="77"/>
      <c r="BJ8" s="78"/>
      <c r="BK8" s="75" t="str">
        <f>IF(ISNUMBER(BH8)=FALSE,"",SUM(BO8:BO$10)+1)</f>
        <v/>
      </c>
      <c r="BL8" s="96"/>
      <c r="BM8" s="100"/>
      <c r="BN8" s="104"/>
      <c r="BO8" s="107" t="str">
        <f t="shared" si="9"/>
        <v/>
      </c>
      <c r="BP8" s="138" t="str">
        <f>IF(ISNUMBER(BH8)=FALSE,"",SUMIF($E$6:$E$20,BI8,$D$6:$D$20))</f>
        <v/>
      </c>
      <c r="BQ8" s="140" t="str">
        <f>IF(ISNUMBER(BH8)=FALSE,"",SUMIF($E$6:$E$20,BI8,$I$6:$I$20))</f>
        <v/>
      </c>
      <c r="BR8" s="95">
        <f>SUMIF($O$6:$O$20,BI8,$S$6:$S$20)+SUMIF($AD$6:$AD$20,BI8,$AI$6:$AI$20)+SUMIF($AT$6:$AT$20,BI8,$AX$6:$AX$20)+SUMIF($BI$6:$BI$20,BI8,$BL$6:$BL$20)</f>
        <v>0</v>
      </c>
      <c r="BS8" s="99">
        <f>SUMIF($O$6:$O$20,BI8,$T$6:$T$20)+SUMIF($AD$6:$AD$20,BI8,$AJ$6:$AJ$20)+SUMIF($AT$6:$AT$20,BI8,$AY$6:$AY$20)+SUMIF($BI$6:$BI$20,BI8,$BM$6:$BM$20)</f>
        <v>0</v>
      </c>
      <c r="BT8" s="103">
        <f>SUMIF($O$6:$O$20,BI8,$U$6:$U$20)+SUMIF($AD$6:$AD$20,BI8,$AK$6:$AK$20)+SUMIF($AT$6:$AT$20,BI8,$AZ$6:$AZ$20)+SUMIF($BI$6:$BI$20,BI8,$BN$6:$BN$20)</f>
        <v>0</v>
      </c>
      <c r="BU8" s="27"/>
      <c r="BV8" s="191" t="str">
        <f t="shared" si="10"/>
        <v/>
      </c>
      <c r="BW8" s="72"/>
      <c r="BX8" s="73"/>
      <c r="BY8" s="70" t="str">
        <f>IF(ISNUMBER(BV8)=FALSE,"",SUM(CC8:CC$10)+1)</f>
        <v/>
      </c>
      <c r="BZ8" s="96"/>
      <c r="CA8" s="100"/>
      <c r="CB8" s="104"/>
      <c r="CC8" s="107" t="str">
        <f t="shared" si="11"/>
        <v/>
      </c>
      <c r="CD8" s="137" t="str">
        <f>IF(ISNUMBER(BV8)=FALSE,"",SUMIF($E$6:$E$20,BW8,$D$6:$D$20))</f>
        <v/>
      </c>
      <c r="CE8" s="70" t="str">
        <f>IF(ISNUMBER(BV8)=FALSE,"",SUMIF($E$6:$E$20,BW8,$I$6:$I$20))</f>
        <v/>
      </c>
      <c r="CF8" s="95">
        <f>SUMIF($O$6:$O$20,BW8,$S$6:$S$20)+SUMIF($AD$6:$AD$20,BW8,$AI$6:$AI$20)+SUMIF($AT$6:$AT$20,BW8,$AX$6:$AX$20)+SUMIF($BI$6:$BI$20,BW8,$BL$6:$BL$20)+SUMIF($BW$6:$BW$20,BW8,$BZ$6:$BZ$20)</f>
        <v>0</v>
      </c>
      <c r="CG8" s="99">
        <f>SUMIF($O$6:$O$20,BW8,$T$6:$T$20)+SUMIF($AD$6:$AD$20,BW8,$AJ$6:$AJ$20)+SUMIF($AT$6:$AT$20,BW8,$AY$6:$AY$20)+SUMIF($BI$6:$BI$20,BW8,$BM$6:$BM$20)+SUMIF($BW$6:$BW$20,BW8,$CA$6:$CA$20)</f>
        <v>0</v>
      </c>
      <c r="CH8" s="103">
        <f>SUMIF($O$6:$O$20,BW8,$U$6:$U$20)+SUMIF($AD$6:$AD$20,BW8,$AK$6:$AK$20)+SUMIF($AT$6:$AT$20,BW8,$AZ$6:$AZ$20)+SUMIF($BI$6:$BI$20,BW8,$BN$6:$BN$20)+SUMIF($BW$6:$BW$20,BW8,$CB$6:$CB$20)</f>
        <v>0</v>
      </c>
      <c r="CI8" s="31"/>
      <c r="CJ8" s="195" t="str">
        <f t="shared" ref="CJ8:CJ61" si="13">IF(CK8="","",C8)</f>
        <v/>
      </c>
      <c r="CK8" s="77"/>
      <c r="CL8" s="78"/>
      <c r="CM8" s="75" t="str">
        <f>IF(ISNUMBER(CJ8)=FALSE,"",SUM(CQ8:CQ$10)+1)</f>
        <v/>
      </c>
      <c r="CN8" s="96"/>
      <c r="CO8" s="100"/>
      <c r="CP8" s="104"/>
      <c r="CQ8" s="107" t="str">
        <f t="shared" si="12"/>
        <v/>
      </c>
      <c r="CR8" s="138" t="str">
        <f>IF(ISNUMBER(CJ8)=FALSE,"",SUMIF($E$6:$E$20,CK8,$D$6:$D$20))</f>
        <v/>
      </c>
      <c r="CS8" s="140" t="str">
        <f>IF(ISNUMBER(CJ8)=FALSE,"",SUMIF($E$6:$E$20,CK8,$I$6:$I$20))</f>
        <v/>
      </c>
      <c r="CT8" s="95">
        <f>SUMIF($O$6:$O$20,CK8,$S$6:$S$20)+SUMIF($AD$6:$AD$20,CK8,$AI$6:$AI$20)+SUMIF($AT$6:$AT$20,CK8,$AX$6:$AX$20)+SUMIF($BI$6:$BI$20,CK8,$BL$6:$BL$20)+SUMIF($BW$6:$BW$20,CK8,$BZ$6:$BZ$20)+SUMIF($CK$6:$CK$20,CK8,$CN$6:$CN$20)</f>
        <v>0</v>
      </c>
      <c r="CU8" s="99">
        <f>SUMIF($O$6:$O$20,CK8,$T$6:$T$20)+SUMIF($AD$6:$AD$20,CK8,$AJ$6:$AJ$20)+SUMIF($AT$6:$AT$20,CK8,$AY$6:$AY$20)+SUMIF($BI$6:$BI$20,CK8,$BM$6:$BM$20)+SUMIF($BW$6:$BW$20,CK8,$CA$6:$CA$20)+SUMIF($CK$6:$CK$20,CK8,$CO$6:$CO$20)</f>
        <v>0</v>
      </c>
      <c r="CV8" s="103">
        <f>SUMIF($O$6:$O$20,CK8,$U$6:$U$20)+SUMIF($AD$6:$AD$20,CK8,$AK$6:$AK$20)+SUMIF($AT$6:$AT$20,CK8,$AZ$6:$AZ$20)+SUMIF($BI$6:$BI$20,CK8,$BN$6:$BN$20)+SUMIF($BW$6:$BW$20,CK8,$CB$6:$CB$20)+SUMIF($CK$6:$CK$20,CK8,$CP$6:$CP$20)</f>
        <v>0</v>
      </c>
      <c r="CW8" s="43"/>
      <c r="CX8" s="106"/>
    </row>
    <row r="9" spans="1:102" ht="15" customHeight="1">
      <c r="A9" s="39"/>
      <c r="B9" s="342"/>
      <c r="C9" s="3">
        <v>4</v>
      </c>
      <c r="D9" s="110">
        <f t="shared" si="0"/>
        <v>4</v>
      </c>
      <c r="E9" s="4" t="s">
        <v>26</v>
      </c>
      <c r="F9" s="3"/>
      <c r="G9" s="126">
        <f>SUMIF($O$6:$O$20,E9,$V$6:$V$20)+SUMIF($AD$6:$AD$20,E9,$AL$6:$AL$20)+SUMIF($AT$6:$AT$20,E9,$BA$6:$BA$20)+SUMIF($BI$6:$BI$20,E9,$BO$6:$BO$20)+SUMIF($BW$6:$BW$20,E9,$CC$6:$CC$20)+SUMIF($CK$6:$CK$20,E9,$CQ$6:$CQ$20)</f>
        <v>1</v>
      </c>
      <c r="H9" s="126"/>
      <c r="I9" s="3">
        <f t="shared" si="1"/>
        <v>5</v>
      </c>
      <c r="J9" s="131">
        <f>SUMIF($O$6:$O$20,E9,$S$6:$S$20)+SUMIF($AD$6:$AD$20,E9,$AI$6:$AI$20)+SUMIF($AT$6:$AT$20,E9,$AX$6:$AX$20)+SUMIF($BI$6:$BI$20,E9,$BL$6:$BL$20)+SUMIF($BW$6:$BW$20,E9,$BZ$6:$BZ$20)+SUMIF($CK$6:$CK$20,E9,$CN$6:$CN$20)</f>
        <v>0</v>
      </c>
      <c r="K9" s="133">
        <f>SUMIF($O$6:$O$20,E9,$T$6:$T$20)+SUMIF($AD$6:$AD$20,E9,$AJ$6:$AJ$20)+SUMIF($AT$6:$AT$20,E9,$AY$6:$AY$20)+SUMIF($BI$6:$BI$20,E9,$BM$6:$BM$20)+SUMIF($BW$6:$BW$20,E9,$CA$6:$CA$20)+SUMIF($CK$6:$CK$20,E9,$CO$6:$CO$20)</f>
        <v>0</v>
      </c>
      <c r="L9" s="135">
        <f>SUMIF($O$6:$O$20,E9,$U$6:$U$20)+SUMIF($AD$6:$AD$20,E9,$AK$6:$AK$20)+SUMIF($AT$6:$AT$20,E9,$AZ$6:$AZ$20)+SUMIF($BI$6:$BI$20,E9,$BN$6:$BN$20)+SUMIF($BW$6:$BW$20,E9,$CB$6:$CB$20)+SUMIF($CK$6:$CK$20,E9,$CP$6:$CP$20)</f>
        <v>0</v>
      </c>
      <c r="M9" s="67"/>
      <c r="N9" s="178" t="str">
        <f t="shared" si="2"/>
        <v/>
      </c>
      <c r="O9" s="72"/>
      <c r="P9" s="293"/>
      <c r="Q9" s="73"/>
      <c r="R9" s="70" t="str">
        <f>IF(ISNUMBER(N9)=FALSE,"",SUM(V9:$V$10))</f>
        <v/>
      </c>
      <c r="S9" s="96"/>
      <c r="T9" s="100"/>
      <c r="U9" s="104"/>
      <c r="V9" s="107" t="str">
        <f t="shared" si="3"/>
        <v/>
      </c>
      <c r="W9" s="137" t="str">
        <f>IF(ISNUMBER(N9)=FALSE,"",SUMIF($E$6:$E$20,O9,$D$6:$D$20))</f>
        <v/>
      </c>
      <c r="X9" s="70" t="str">
        <f>IF(ISNUMBER(N9)=FALSE,"",SUMIF($E$6:$E$20,O9,$I$6:$I$20))</f>
        <v/>
      </c>
      <c r="Y9" s="95">
        <f>SUMIF($O$6:$O$20,O9,$S$6:$S$20)</f>
        <v>0</v>
      </c>
      <c r="Z9" s="99">
        <f>SUMIF($O$6:$O$20,O9,$T$6:$T$20)</f>
        <v>0</v>
      </c>
      <c r="AA9" s="103">
        <f>SUMIF($O$6:$O$20,O9,$U$6:$U$20)</f>
        <v>0</v>
      </c>
      <c r="AB9" s="43"/>
      <c r="AC9" s="186">
        <f t="shared" si="4"/>
        <v>4</v>
      </c>
      <c r="AD9" s="77" t="s">
        <v>50</v>
      </c>
      <c r="AE9" s="298">
        <v>0.29589120370370375</v>
      </c>
      <c r="AF9" s="298">
        <v>0.27341435185185181</v>
      </c>
      <c r="AG9" s="298">
        <v>0.56930555555555551</v>
      </c>
      <c r="AH9" s="75">
        <f>IF(ISNUMBER(AC9)=FALSE,"",SUM(AL9:AL$10))</f>
        <v>1</v>
      </c>
      <c r="AI9" s="96"/>
      <c r="AJ9" s="100"/>
      <c r="AK9" s="104"/>
      <c r="AL9" s="107">
        <f t="shared" si="5"/>
        <v>1</v>
      </c>
      <c r="AM9" s="138">
        <f>IF(ISNUMBER(AC9)=FALSE,"",SUMIF($E$6:$E$20,AD9,$D$6:$D$20))</f>
        <v>7</v>
      </c>
      <c r="AN9" s="140">
        <f>IF(ISNUMBER(AC9)=FALSE,"",SUMIF($E$6:$E$20,AD9,$I$6:$I$20))</f>
        <v>2</v>
      </c>
      <c r="AO9" s="95">
        <f>SUMIF($O$6:$O$20,AD9,$S$6:$S$20)+SUMIF($AD$6:$AD$20,AD9,$AI$6:$AI$20)</f>
        <v>0</v>
      </c>
      <c r="AP9" s="99">
        <f>SUMIF($O$6:$O$20,AD9,$T$6:$T$20)+SUMIF($AD$6:$AD$20,AD9,$AJ$6:$AJ$20)</f>
        <v>0</v>
      </c>
      <c r="AQ9" s="103">
        <f>SUMIF($O$6:$O$20,AD9,$U$6:$U$20)+SUMIF($AD$6:$AD$20,AD9,$AK$6:$AK$20)</f>
        <v>0</v>
      </c>
      <c r="AR9" s="25"/>
      <c r="AS9" s="191">
        <f t="shared" si="6"/>
        <v>4</v>
      </c>
      <c r="AT9" s="72" t="s">
        <v>52</v>
      </c>
      <c r="AU9" s="72">
        <v>355</v>
      </c>
      <c r="AV9" s="73">
        <v>1.3701388888888888</v>
      </c>
      <c r="AW9" s="70">
        <f>IF(ISNUMBER(AS9)=FALSE,"",SUM(BA9:BA$10))</f>
        <v>2</v>
      </c>
      <c r="AX9" s="96"/>
      <c r="AY9" s="100"/>
      <c r="AZ9" s="104"/>
      <c r="BA9" s="107">
        <f t="shared" si="7"/>
        <v>1</v>
      </c>
      <c r="BB9" s="137">
        <f>IF(ISNUMBER(AS9)=FALSE,"",SUMIF($E$6:$E$20,AT9,$D$6:$D$20))</f>
        <v>3</v>
      </c>
      <c r="BC9" s="70">
        <f>IF(ISNUMBER(AS9)=FALSE,"",SUMIF($E$6:$E$20,AT9,$I$6:$I$20))</f>
        <v>5</v>
      </c>
      <c r="BD9" s="95">
        <f>SUMIF($O$6:$O$20,AT9,$S$6:$S$20)+SUMIF($AD$6:$AD$20,AT9,$AI$6:$AI$20)+SUMIF($AT$6:$AT$20,AT9,$AX$6:$AX$20)</f>
        <v>0</v>
      </c>
      <c r="BE9" s="99">
        <f>SUMIF($O$6:$O$20,AT9,$T$6:$T$20)+SUMIF($AD$6:$AD$20,AT9,$AJ$6:$AJ$20)+SUMIF($AT$6:$AT$20,AT9,$AY$6:$AY$20)</f>
        <v>0</v>
      </c>
      <c r="BF9" s="103">
        <f>SUMIF($O$6:$O$20,AT9,$U$6:$U$20)+SUMIF($AD$6:$AD$20,AT9,$AK$6:$AK$20)+SUMIF($AT$6:$AT$20,AT9,$AZ$6:$AZ$20)</f>
        <v>0</v>
      </c>
      <c r="BG9" s="25"/>
      <c r="BH9" s="186" t="str">
        <f t="shared" si="8"/>
        <v/>
      </c>
      <c r="BI9" s="77"/>
      <c r="BJ9" s="78"/>
      <c r="BK9" s="75" t="str">
        <f>IF(ISNUMBER(BH9)=FALSE,"",SUM(BO9:BO$10))</f>
        <v/>
      </c>
      <c r="BL9" s="96"/>
      <c r="BM9" s="100"/>
      <c r="BN9" s="104"/>
      <c r="BO9" s="107" t="str">
        <f t="shared" si="9"/>
        <v/>
      </c>
      <c r="BP9" s="138" t="str">
        <f>IF(ISNUMBER(BH9)=FALSE,"",SUMIF($E$6:$E$20,BI9,$D$6:$D$20))</f>
        <v/>
      </c>
      <c r="BQ9" s="140" t="str">
        <f>IF(ISNUMBER(BH9)=FALSE,"",SUMIF($E$6:$E$20,BI9,$I$6:$I$20))</f>
        <v/>
      </c>
      <c r="BR9" s="95">
        <f>SUMIF($O$6:$O$20,BI9,$S$6:$S$20)+SUMIF($AD$6:$AD$20,BI9,$AI$6:$AI$20)+SUMIF($AT$6:$AT$20,BI9,$AX$6:$AX$20)+SUMIF($BI$6:$BI$20,BI9,$BL$6:$BL$20)</f>
        <v>0</v>
      </c>
      <c r="BS9" s="99">
        <f>SUMIF($O$6:$O$20,BI9,$T$6:$T$20)+SUMIF($AD$6:$AD$20,BI9,$AJ$6:$AJ$20)+SUMIF($AT$6:$AT$20,BI9,$AY$6:$AY$20)+SUMIF($BI$6:$BI$20,BI9,$BM$6:$BM$20)</f>
        <v>0</v>
      </c>
      <c r="BT9" s="103">
        <f>SUMIF($O$6:$O$20,BI9,$U$6:$U$20)+SUMIF($AD$6:$AD$20,BI9,$AK$6:$AK$20)+SUMIF($AT$6:$AT$20,BI9,$AZ$6:$AZ$20)+SUMIF($BI$6:$BI$20,BI9,$BN$6:$BN$20)</f>
        <v>0</v>
      </c>
      <c r="BU9" s="25"/>
      <c r="BV9" s="191" t="str">
        <f t="shared" si="10"/>
        <v/>
      </c>
      <c r="BW9" s="72"/>
      <c r="BX9" s="73"/>
      <c r="BY9" s="70" t="str">
        <f>IF(ISNUMBER(BV9)=FALSE,"",SUM(CC9:CC$10))</f>
        <v/>
      </c>
      <c r="BZ9" s="96"/>
      <c r="CA9" s="100"/>
      <c r="CB9" s="104"/>
      <c r="CC9" s="107" t="str">
        <f t="shared" si="11"/>
        <v/>
      </c>
      <c r="CD9" s="137" t="str">
        <f>IF(ISNUMBER(BV9)=FALSE,"",SUMIF($E$6:$E$20,BW9,$D$6:$D$20))</f>
        <v/>
      </c>
      <c r="CE9" s="70" t="str">
        <f>IF(ISNUMBER(BV9)=FALSE,"",SUMIF($E$6:$E$20,BW9,$I$6:$I$20))</f>
        <v/>
      </c>
      <c r="CF9" s="95">
        <f>SUMIF($O$6:$O$20,BW9,$S$6:$S$20)+SUMIF($AD$6:$AD$20,BW9,$AI$6:$AI$20)+SUMIF($AT$6:$AT$20,BW9,$AX$6:$AX$20)+SUMIF($BI$6:$BI$20,BW9,$BL$6:$BL$20)+SUMIF($BW$6:$BW$20,BW9,$BZ$6:$BZ$20)</f>
        <v>0</v>
      </c>
      <c r="CG9" s="99">
        <f>SUMIF($O$6:$O$20,BW9,$T$6:$T$20)+SUMIF($AD$6:$AD$20,BW9,$AJ$6:$AJ$20)+SUMIF($AT$6:$AT$20,BW9,$AY$6:$AY$20)+SUMIF($BI$6:$BI$20,BW9,$BM$6:$BM$20)+SUMIF($BW$6:$BW$20,BW9,$CA$6:$CA$20)</f>
        <v>0</v>
      </c>
      <c r="CH9" s="103">
        <f>SUMIF($O$6:$O$20,BW9,$U$6:$U$20)+SUMIF($AD$6:$AD$20,BW9,$AK$6:$AK$20)+SUMIF($AT$6:$AT$20,BW9,$AZ$6:$AZ$20)+SUMIF($BI$6:$BI$20,BW9,$BN$6:$BN$20)+SUMIF($BW$6:$BW$20,BW9,$CB$6:$CB$20)</f>
        <v>0</v>
      </c>
      <c r="CI9" s="47"/>
      <c r="CJ9" s="195" t="str">
        <f t="shared" si="13"/>
        <v/>
      </c>
      <c r="CK9" s="77"/>
      <c r="CL9" s="78"/>
      <c r="CM9" s="75" t="str">
        <f>IF(ISNUMBER(CJ9)=FALSE,"",SUM(CQ9:CQ$10))</f>
        <v/>
      </c>
      <c r="CN9" s="96"/>
      <c r="CO9" s="100"/>
      <c r="CP9" s="104"/>
      <c r="CQ9" s="107" t="str">
        <f t="shared" si="12"/>
        <v/>
      </c>
      <c r="CR9" s="138" t="str">
        <f>IF(ISNUMBER(CJ9)=FALSE,"",SUMIF($E$6:$E$20,CK9,$D$6:$D$20))</f>
        <v/>
      </c>
      <c r="CS9" s="140" t="str">
        <f>IF(ISNUMBER(CJ9)=FALSE,"",SUMIF($E$6:$E$20,CK9,$I$6:$I$20))</f>
        <v/>
      </c>
      <c r="CT9" s="95">
        <f>SUMIF($O$6:$O$20,CK9,$S$6:$S$20)+SUMIF($AD$6:$AD$20,CK9,$AI$6:$AI$20)+SUMIF($AT$6:$AT$20,CK9,$AX$6:$AX$20)+SUMIF($BI$6:$BI$20,CK9,$BL$6:$BL$20)+SUMIF($BW$6:$BW$20,CK9,$BZ$6:$BZ$20)+SUMIF($CK$6:$CK$20,CK9,$CN$6:$CN$20)</f>
        <v>0</v>
      </c>
      <c r="CU9" s="99">
        <f>SUMIF($O$6:$O$20,CK9,$T$6:$T$20)+SUMIF($AD$6:$AD$20,CK9,$AJ$6:$AJ$20)+SUMIF($AT$6:$AT$20,CK9,$AY$6:$AY$20)+SUMIF($BI$6:$BI$20,CK9,$BM$6:$BM$20)+SUMIF($BW$6:$BW$20,CK9,$CA$6:$CA$20)+SUMIF($CK$6:$CK$20,CK9,$CO$6:$CO$20)</f>
        <v>0</v>
      </c>
      <c r="CV9" s="103">
        <f>SUMIF($O$6:$O$20,CK9,$U$6:$U$20)+SUMIF($AD$6:$AD$20,CK9,$AK$6:$AK$20)+SUMIF($AT$6:$AT$20,CK9,$AZ$6:$AZ$20)+SUMIF($BI$6:$BI$20,CK9,$BN$6:$BN$20)+SUMIF($BW$6:$BW$20,CK9,$CB$6:$CB$20)+SUMIF($CK$6:$CK$20,CK9,$CP$6:$CP$20)</f>
        <v>0</v>
      </c>
      <c r="CW9" s="43"/>
      <c r="CX9" s="106"/>
    </row>
    <row r="10" spans="1:102" ht="15" customHeight="1">
      <c r="A10" s="39"/>
      <c r="B10" s="342"/>
      <c r="C10" s="3">
        <v>5</v>
      </c>
      <c r="D10" s="110">
        <f t="shared" si="0"/>
        <v>5</v>
      </c>
      <c r="E10" s="4" t="s">
        <v>47</v>
      </c>
      <c r="F10" s="3"/>
      <c r="G10" s="126">
        <f>SUMIF($O$6:$O$20,E10,$V$6:$V$20)+SUMIF($AD$6:$AD$20,E10,$AL$6:$AL$20)+SUMIF($AT$6:$AT$20,E10,$BA$6:$BA$20)+SUMIF($BI$6:$BI$20,E10,$BO$6:$BO$20)+SUMIF($BW$6:$BW$20,E10,$CC$6:$CC$20)+SUMIF($CK$6:$CK$20,E10,$CQ$6:$CQ$20)</f>
        <v>1</v>
      </c>
      <c r="H10" s="126"/>
      <c r="I10" s="3">
        <f t="shared" si="1"/>
        <v>5</v>
      </c>
      <c r="J10" s="131">
        <f>SUMIF($O$6:$O$20,E10,$S$6:$S$20)+SUMIF($AD$6:$AD$20,E10,$AI$6:$AI$20)+SUMIF($AT$6:$AT$20,E10,$AX$6:$AX$20)+SUMIF($BI$6:$BI$20,E10,$BL$6:$BL$20)+SUMIF($BW$6:$BW$20,E10,$BZ$6:$BZ$20)+SUMIF($CK$6:$CK$20,E10,$CN$6:$CN$20)</f>
        <v>0</v>
      </c>
      <c r="K10" s="133">
        <f>SUMIF($O$6:$O$20,E10,$T$6:$T$20)+SUMIF($AD$6:$AD$20,E10,$AJ$6:$AJ$20)+SUMIF($AT$6:$AT$20,E10,$AY$6:$AY$20)+SUMIF($BI$6:$BI$20,E10,$BM$6:$BM$20)+SUMIF($BW$6:$BW$20,E10,$CA$6:$CA$20)+SUMIF($CK$6:$CK$20,E10,$CO$6:$CO$20)</f>
        <v>0</v>
      </c>
      <c r="L10" s="135">
        <f>SUMIF($O$6:$O$20,E10,$U$6:$U$20)+SUMIF($AD$6:$AD$20,E10,$AK$6:$AK$20)+SUMIF($AT$6:$AT$20,E10,$AZ$6:$AZ$20)+SUMIF($BI$6:$BI$20,E10,$BN$6:$BN$20)+SUMIF($BW$6:$BW$20,E10,$CB$6:$CB$20)+SUMIF($CK$6:$CK$20,E10,$CP$6:$CP$20)</f>
        <v>0</v>
      </c>
      <c r="M10" s="67"/>
      <c r="N10" s="178" t="str">
        <f t="shared" si="2"/>
        <v/>
      </c>
      <c r="O10" s="72"/>
      <c r="P10" s="293"/>
      <c r="Q10" s="73"/>
      <c r="R10" s="70" t="str">
        <f>IF(ISNUMBER(N10)=FALSE,"",SUM(V10:$V$10))</f>
        <v/>
      </c>
      <c r="S10" s="96"/>
      <c r="T10" s="100"/>
      <c r="U10" s="104"/>
      <c r="V10" s="107" t="str">
        <f t="shared" si="3"/>
        <v/>
      </c>
      <c r="W10" s="137" t="str">
        <f>IF(ISNUMBER(N10)=FALSE,"",SUMIF($E$6:$E$20,O10,$D$6:$D$20))</f>
        <v/>
      </c>
      <c r="X10" s="70" t="str">
        <f>IF(ISNUMBER(N10)=FALSE,"",SUMIF($E$6:$E$20,O10,$I$6:$I$20))</f>
        <v/>
      </c>
      <c r="Y10" s="95">
        <f>SUMIF($O$6:$O$20,O10,$S$6:$S$20)</f>
        <v>0</v>
      </c>
      <c r="Z10" s="99">
        <f>SUMIF($O$6:$O$20,O10,$T$6:$T$20)</f>
        <v>0</v>
      </c>
      <c r="AA10" s="103">
        <f>SUMIF($O$6:$O$20,O10,$U$6:$U$20)</f>
        <v>0</v>
      </c>
      <c r="AB10" s="43"/>
      <c r="AC10" s="186">
        <f t="shared" si="4"/>
        <v>5</v>
      </c>
      <c r="AD10" s="77" t="s">
        <v>48</v>
      </c>
      <c r="AE10" s="297">
        <v>0.27442129629629636</v>
      </c>
      <c r="AF10" s="297" t="s">
        <v>55</v>
      </c>
      <c r="AG10" s="297" t="s">
        <v>56</v>
      </c>
      <c r="AH10" s="75"/>
      <c r="AI10" s="96"/>
      <c r="AJ10" s="100"/>
      <c r="AK10" s="104"/>
      <c r="AL10" s="107"/>
      <c r="AM10" s="138"/>
      <c r="AN10" s="140"/>
      <c r="AO10" s="95">
        <f>SUMIF($O$6:$O$20,AD10,$S$6:$S$20)+SUMIF($AD$6:$AD$20,AD10,$AI$6:$AI$20)</f>
        <v>0</v>
      </c>
      <c r="AP10" s="99">
        <f>SUMIF($O$6:$O$20,AD10,$T$6:$T$20)+SUMIF($AD$6:$AD$20,AD10,$AJ$6:$AJ$20)</f>
        <v>0</v>
      </c>
      <c r="AQ10" s="103">
        <f>SUMIF($O$6:$O$20,AD10,$U$6:$U$20)+SUMIF($AD$6:$AD$20,AD10,$AK$6:$AK$20)</f>
        <v>0</v>
      </c>
      <c r="AR10" s="43"/>
      <c r="AS10" s="191">
        <f t="shared" si="6"/>
        <v>5</v>
      </c>
      <c r="AT10" s="72" t="s">
        <v>50</v>
      </c>
      <c r="AU10" s="72">
        <v>371</v>
      </c>
      <c r="AV10" s="73">
        <v>1.5222222222222221</v>
      </c>
      <c r="AW10" s="70">
        <f>IF(ISNUMBER(AS10)=FALSE,"",SUM(BA10:BA$10))</f>
        <v>1</v>
      </c>
      <c r="AX10" s="96"/>
      <c r="AY10" s="100"/>
      <c r="AZ10" s="104"/>
      <c r="BA10" s="107">
        <f t="shared" si="7"/>
        <v>1</v>
      </c>
      <c r="BB10" s="137">
        <f>IF(ISNUMBER(AS10)=FALSE,"",SUMIF($E$6:$E$20,AT10,$D$6:$D$20))</f>
        <v>7</v>
      </c>
      <c r="BC10" s="70">
        <f>IF(ISNUMBER(AS10)=FALSE,"",SUMIF($E$6:$E$20,AT10,$I$6:$I$20))</f>
        <v>2</v>
      </c>
      <c r="BD10" s="95">
        <f>SUMIF($O$6:$O$20,AT10,$S$6:$S$20)+SUMIF($AD$6:$AD$20,AT10,$AI$6:$AI$20)+SUMIF($AT$6:$AT$20,AT10,$AX$6:$AX$20)</f>
        <v>0</v>
      </c>
      <c r="BE10" s="99">
        <f>SUMIF($O$6:$O$20,AT10,$T$6:$T$20)+SUMIF($AD$6:$AD$20,AT10,$AJ$6:$AJ$20)+SUMIF($AT$6:$AT$20,AT10,$AY$6:$AY$20)</f>
        <v>0</v>
      </c>
      <c r="BF10" s="103">
        <f>SUMIF($O$6:$O$20,AT10,$U$6:$U$20)+SUMIF($AD$6:$AD$20,AT10,$AK$6:$AK$20)+SUMIF($AT$6:$AT$20,AT10,$AZ$6:$AZ$20)</f>
        <v>0</v>
      </c>
      <c r="BG10" s="43"/>
      <c r="BH10" s="186" t="str">
        <f t="shared" si="8"/>
        <v/>
      </c>
      <c r="BI10" s="77"/>
      <c r="BJ10" s="78"/>
      <c r="BK10" s="75" t="str">
        <f>IF(ISNUMBER(BH10)=FALSE,"",SUM(BO10:BO$10))</f>
        <v/>
      </c>
      <c r="BL10" s="96"/>
      <c r="BM10" s="100"/>
      <c r="BN10" s="104"/>
      <c r="BO10" s="107" t="str">
        <f t="shared" si="9"/>
        <v/>
      </c>
      <c r="BP10" s="138" t="str">
        <f>IF(ISNUMBER(BH10)=FALSE,"",SUMIF($E$6:$E$20,BI10,$D$6:$D$20))</f>
        <v/>
      </c>
      <c r="BQ10" s="140" t="str">
        <f>IF(ISNUMBER(BH10)=FALSE,"",SUMIF($E$6:$E$20,BI10,$I$6:$I$20))</f>
        <v/>
      </c>
      <c r="BR10" s="95">
        <f>SUMIF($O$6:$O$20,BI10,$S$6:$S$20)+SUMIF($AD$6:$AD$20,BI10,$AI$6:$AI$20)+SUMIF($AT$6:$AT$20,BI10,$AX$6:$AX$20)+SUMIF($BI$6:$BI$20,BI10,$BL$6:$BL$20)</f>
        <v>0</v>
      </c>
      <c r="BS10" s="99">
        <f>SUMIF($O$6:$O$20,BI10,$T$6:$T$20)+SUMIF($AD$6:$AD$20,BI10,$AJ$6:$AJ$20)+SUMIF($AT$6:$AT$20,BI10,$AY$6:$AY$20)+SUMIF($BI$6:$BI$20,BI10,$BM$6:$BM$20)</f>
        <v>0</v>
      </c>
      <c r="BT10" s="103">
        <f>SUMIF($O$6:$O$20,BI10,$U$6:$U$20)+SUMIF($AD$6:$AD$20,BI10,$AK$6:$AK$20)+SUMIF($AT$6:$AT$20,BI10,$AZ$6:$AZ$20)+SUMIF($BI$6:$BI$20,BI10,$BN$6:$BN$20)</f>
        <v>0</v>
      </c>
      <c r="BU10" s="43"/>
      <c r="BV10" s="191" t="str">
        <f t="shared" si="10"/>
        <v/>
      </c>
      <c r="BW10" s="72"/>
      <c r="BX10" s="73"/>
      <c r="BY10" s="70" t="str">
        <f>IF(ISNUMBER(BV10)=FALSE,"",SUM(CC10:CC$10))</f>
        <v/>
      </c>
      <c r="BZ10" s="96"/>
      <c r="CA10" s="100"/>
      <c r="CB10" s="104"/>
      <c r="CC10" s="107" t="str">
        <f t="shared" si="11"/>
        <v/>
      </c>
      <c r="CD10" s="137" t="str">
        <f>IF(ISNUMBER(BV10)=FALSE,"",SUMIF($E$6:$E$20,BW10,$D$6:$D$20))</f>
        <v/>
      </c>
      <c r="CE10" s="70" t="str">
        <f>IF(ISNUMBER(BV10)=FALSE,"",SUMIF($E$6:$E$20,BW10,$I$6:$I$20))</f>
        <v/>
      </c>
      <c r="CF10" s="95">
        <f>SUMIF($O$6:$O$20,BW10,$S$6:$S$20)+SUMIF($AD$6:$AD$20,BW10,$AI$6:$AI$20)+SUMIF($AT$6:$AT$20,BW10,$AX$6:$AX$20)+SUMIF($BI$6:$BI$20,BW10,$BL$6:$BL$20)+SUMIF($BW$6:$BW$20,BW10,$BZ$6:$BZ$20)</f>
        <v>0</v>
      </c>
      <c r="CG10" s="99">
        <f>SUMIF($O$6:$O$20,BW10,$T$6:$T$20)+SUMIF($AD$6:$AD$20,BW10,$AJ$6:$AJ$20)+SUMIF($AT$6:$AT$20,BW10,$AY$6:$AY$20)+SUMIF($BI$6:$BI$20,BW10,$BM$6:$BM$20)+SUMIF($BW$6:$BW$20,BW10,$CA$6:$CA$20)</f>
        <v>0</v>
      </c>
      <c r="CH10" s="103">
        <f>SUMIF($O$6:$O$20,BW10,$U$6:$U$20)+SUMIF($AD$6:$AD$20,BW10,$AK$6:$AK$20)+SUMIF($AT$6:$AT$20,BW10,$AZ$6:$AZ$20)+SUMIF($BI$6:$BI$20,BW10,$BN$6:$BN$20)+SUMIF($BW$6:$BW$20,BW10,$CB$6:$CB$20)</f>
        <v>0</v>
      </c>
      <c r="CI10" s="19"/>
      <c r="CJ10" s="195" t="str">
        <f t="shared" si="13"/>
        <v/>
      </c>
      <c r="CK10" s="77"/>
      <c r="CL10" s="78"/>
      <c r="CM10" s="75" t="str">
        <f>IF(ISNUMBER(CJ10)=FALSE,"",SUM(CQ10:CQ$10))</f>
        <v/>
      </c>
      <c r="CN10" s="96"/>
      <c r="CO10" s="100"/>
      <c r="CP10" s="104"/>
      <c r="CQ10" s="107" t="str">
        <f t="shared" si="12"/>
        <v/>
      </c>
      <c r="CR10" s="138" t="str">
        <f>IF(ISNUMBER(CJ10)=FALSE,"",SUMIF($E$6:$E$20,CK10,$D$6:$D$20))</f>
        <v/>
      </c>
      <c r="CS10" s="140" t="str">
        <f>IF(ISNUMBER(CJ10)=FALSE,"",SUMIF($E$6:$E$20,CK10,$I$6:$I$20))</f>
        <v/>
      </c>
      <c r="CT10" s="95">
        <f>SUMIF($O$6:$O$20,CK10,$S$6:$S$20)+SUMIF($AD$6:$AD$20,CK10,$AI$6:$AI$20)+SUMIF($AT$6:$AT$20,CK10,$AX$6:$AX$20)+SUMIF($BI$6:$BI$20,CK10,$BL$6:$BL$20)+SUMIF($BW$6:$BW$20,CK10,$BZ$6:$BZ$20)+SUMIF($CK$6:$CK$20,CK10,$CN$6:$CN$20)</f>
        <v>0</v>
      </c>
      <c r="CU10" s="99">
        <f>SUMIF($O$6:$O$20,CK10,$T$6:$T$20)+SUMIF($AD$6:$AD$20,CK10,$AJ$6:$AJ$20)+SUMIF($AT$6:$AT$20,CK10,$AY$6:$AY$20)+SUMIF($BI$6:$BI$20,CK10,$BM$6:$BM$20)+SUMIF($BW$6:$BW$20,CK10,$CA$6:$CA$20)+SUMIF($CK$6:$CK$20,CK10,$CO$6:$CO$20)</f>
        <v>0</v>
      </c>
      <c r="CV10" s="103">
        <f>SUMIF($O$6:$O$20,CK10,$U$6:$U$20)+SUMIF($AD$6:$AD$20,CK10,$AK$6:$AK$20)+SUMIF($AT$6:$AT$20,CK10,$AZ$6:$AZ$20)+SUMIF($BI$6:$BI$20,CK10,$BN$6:$BN$20)+SUMIF($BW$6:$BW$20,CK10,$CB$6:$CB$20)+SUMIF($CK$6:$CK$20,CK10,$CP$6:$CP$20)</f>
        <v>0</v>
      </c>
      <c r="CW10" s="43"/>
      <c r="CX10" s="106"/>
    </row>
    <row r="11" spans="1:102" ht="15" customHeight="1">
      <c r="A11" s="39"/>
      <c r="B11" s="342"/>
      <c r="C11" s="3">
        <v>6</v>
      </c>
      <c r="D11" s="110">
        <f t="shared" si="0"/>
        <v>6</v>
      </c>
      <c r="E11" s="4" t="s">
        <v>74</v>
      </c>
      <c r="F11" s="3">
        <v>1978</v>
      </c>
      <c r="G11" s="126">
        <f>SUMIF($O$6:$O$20,E11,$V$6:$V$20)+SUMIF($AD$6:$AD$20,E11,$AL$6:$AL$20)+SUMIF($AT$6:$AT$20,E11,$BA$6:$BA$20)+SUMIF($BI$6:$BI$20,E11,$BO$6:$BO$20)+SUMIF($BW$6:$BW$20,E11,$CC$6:$CC$20)+SUMIF($CK$6:$CK$20,E11,$CQ$6:$CQ$20)</f>
        <v>1</v>
      </c>
      <c r="H11" s="126"/>
      <c r="I11" s="3">
        <f t="shared" si="1"/>
        <v>4</v>
      </c>
      <c r="J11" s="131">
        <f>SUMIF($O$6:$O$20,E11,$S$6:$S$20)+SUMIF($AD$6:$AD$20,E11,$AI$6:$AI$20)+SUMIF($AT$6:$AT$20,E11,$AX$6:$AX$20)+SUMIF($BI$6:$BI$20,E11,$BL$6:$BL$20)+SUMIF($BW$6:$BW$20,E11,$BZ$6:$BZ$20)+SUMIF($CK$6:$CK$20,E11,$CN$6:$CN$20)</f>
        <v>0</v>
      </c>
      <c r="K11" s="133">
        <f>SUMIF($O$6:$O$20,E11,$T$6:$T$20)+SUMIF($AD$6:$AD$20,E11,$AJ$6:$AJ$20)+SUMIF($AT$6:$AT$20,E11,$AY$6:$AY$20)+SUMIF($BI$6:$BI$20,E11,$BM$6:$BM$20)+SUMIF($BW$6:$BW$20,E11,$CA$6:$CA$20)+SUMIF($CK$6:$CK$20,E11,$CO$6:$CO$20)</f>
        <v>0</v>
      </c>
      <c r="L11" s="135">
        <f>SUMIF($O$6:$O$20,E11,$U$6:$U$20)+SUMIF($AD$6:$AD$20,E11,$AK$6:$AK$20)+SUMIF($AT$6:$AT$20,E11,$AZ$6:$AZ$20)+SUMIF($BI$6:$BI$20,E11,$BN$6:$BN$20)+SUMIF($BW$6:$BW$20,E11,$CB$6:$CB$20)+SUMIF($CK$6:$CK$20,E11,$CP$6:$CP$20)</f>
        <v>0</v>
      </c>
      <c r="M11" s="67"/>
      <c r="N11" s="178" t="str">
        <f t="shared" si="2"/>
        <v/>
      </c>
      <c r="O11" s="72"/>
      <c r="P11" s="293"/>
      <c r="Q11" s="73"/>
      <c r="R11" s="26" t="str">
        <f t="shared" ref="R11:R20" si="14">IF(S11&gt;0,S11,IF(T11&gt;0,T11,IF(U11&gt;0,U11,"")))</f>
        <v/>
      </c>
      <c r="S11" s="96" t="str">
        <f>IF(ISNUMBER(N11)=FALSE,"",SUM(V11:$V$15))</f>
        <v/>
      </c>
      <c r="T11" s="100"/>
      <c r="U11" s="104"/>
      <c r="V11" s="107" t="str">
        <f t="shared" si="3"/>
        <v/>
      </c>
      <c r="W11" s="137" t="str">
        <f>IF(ISNUMBER(N11)=FALSE,"",SUMIF($E$6:$E$20,O11,$D$6:$D$20))</f>
        <v/>
      </c>
      <c r="X11" s="70" t="str">
        <f>IF(ISNUMBER(N11)=FALSE,"",SUMIF($E$6:$E$20,O11,$I$6:$I$20))</f>
        <v/>
      </c>
      <c r="Y11" s="95">
        <f>SUMIF($O$6:$O$20,O11,$S$6:$S$20)</f>
        <v>0</v>
      </c>
      <c r="Z11" s="99">
        <f>SUMIF($O$6:$O$20,O11,$T$6:$T$20)</f>
        <v>0</v>
      </c>
      <c r="AA11" s="103">
        <f>SUMIF($O$6:$O$20,O11,$U$6:$U$20)</f>
        <v>0</v>
      </c>
      <c r="AB11" s="43"/>
      <c r="AC11" s="186">
        <f t="shared" si="4"/>
        <v>6</v>
      </c>
      <c r="AD11" s="77" t="s">
        <v>49</v>
      </c>
      <c r="AE11" s="297">
        <v>0.29160879629629627</v>
      </c>
      <c r="AF11" s="298" t="s">
        <v>54</v>
      </c>
      <c r="AG11" s="297" t="s">
        <v>56</v>
      </c>
      <c r="AH11" s="28" t="str">
        <f t="shared" ref="AH11:AH20" si="15">IF(AI11&gt;0,AI11,IF(AJ11&gt;0,AJ11,IF(AK11&gt;0,AK11,"")))</f>
        <v/>
      </c>
      <c r="AI11" s="96">
        <f>IF(ISNUMBER(AC11)=FALSE,"",SUM(AL11:AL$15))</f>
        <v>0</v>
      </c>
      <c r="AJ11" s="100"/>
      <c r="AK11" s="104"/>
      <c r="AL11" s="107"/>
      <c r="AM11" s="138"/>
      <c r="AN11" s="140"/>
      <c r="AO11" s="95">
        <f>SUMIF($O$6:$O$20,AD11,$S$6:$S$20)+SUMIF($AD$6:$AD$20,AD11,$AI$6:$AI$20)</f>
        <v>0</v>
      </c>
      <c r="AP11" s="99">
        <f>SUMIF($O$6:$O$20,AD11,$T$6:$T$20)+SUMIF($AD$6:$AD$20,AD11,$AJ$6:$AJ$20)</f>
        <v>0</v>
      </c>
      <c r="AQ11" s="103">
        <f>SUMIF($O$6:$O$20,AD11,$U$6:$U$20)+SUMIF($AD$6:$AD$20,AD11,$AK$6:$AK$20)</f>
        <v>0</v>
      </c>
      <c r="AR11" s="43"/>
      <c r="AS11" s="191">
        <f t="shared" si="6"/>
        <v>6</v>
      </c>
      <c r="AT11" s="72" t="s">
        <v>49</v>
      </c>
      <c r="AU11" s="72">
        <v>357</v>
      </c>
      <c r="AV11" s="73">
        <v>1.53125</v>
      </c>
      <c r="AW11" s="26">
        <f t="shared" ref="AW11:AW20" si="16">IF(AX11&gt;0,AX11,IF(AY11&gt;0,AY11,IF(AZ11&gt;0,AZ11,"")))</f>
        <v>5</v>
      </c>
      <c r="AX11" s="96">
        <f>IF(ISNUMBER(AS11)=FALSE,"",SUM(BA11:BA$15))</f>
        <v>5</v>
      </c>
      <c r="AY11" s="100"/>
      <c r="AZ11" s="104"/>
      <c r="BA11" s="107">
        <f t="shared" si="7"/>
        <v>1</v>
      </c>
      <c r="BB11" s="137">
        <f>IF(ISNUMBER(AS11)=FALSE,"",SUMIF($E$6:$E$20,AT11,$D$6:$D$20))</f>
        <v>8</v>
      </c>
      <c r="BC11" s="320">
        <v>5</v>
      </c>
      <c r="BD11" s="95">
        <f>SUMIF($O$6:$O$20,AT11,$S$6:$S$20)+SUMIF($AD$6:$AD$20,AT11,$AI$6:$AI$20)+SUMIF($AT$6:$AT$20,AT11,$AX$6:$AX$20)</f>
        <v>5</v>
      </c>
      <c r="BE11" s="99">
        <f>SUMIF($O$6:$O$20,AT11,$T$6:$T$20)+SUMIF($AD$6:$AD$20,AT11,$AJ$6:$AJ$20)+SUMIF($AT$6:$AT$20,AT11,$AY$6:$AY$20)</f>
        <v>0</v>
      </c>
      <c r="BF11" s="103">
        <f>SUMIF($O$6:$O$20,AT11,$U$6:$U$20)+SUMIF($AD$6:$AD$20,AT11,$AK$6:$AK$20)+SUMIF($AT$6:$AT$20,AT11,$AZ$6:$AZ$20)</f>
        <v>0</v>
      </c>
      <c r="BG11" s="43"/>
      <c r="BH11" s="186" t="str">
        <f t="shared" si="8"/>
        <v/>
      </c>
      <c r="BI11" s="24"/>
      <c r="BJ11" s="50"/>
      <c r="BK11" s="28" t="str">
        <f t="shared" ref="BK11:BK20" si="17">IF(BL11&gt;0,BL11,IF(BM11&gt;0,BM11,IF(BN11&gt;0,BN11,"")))</f>
        <v/>
      </c>
      <c r="BL11" s="96" t="str">
        <f>IF(ISNUMBER(BH11)=FALSE,"",SUM(BO11:BO$15))</f>
        <v/>
      </c>
      <c r="BM11" s="100"/>
      <c r="BN11" s="104"/>
      <c r="BO11" s="107" t="str">
        <f t="shared" si="9"/>
        <v/>
      </c>
      <c r="BP11" s="138" t="str">
        <f>IF(ISNUMBER(BH11)=FALSE,"",SUMIF($E$6:$E$20,BI11,$D$6:$D$20))</f>
        <v/>
      </c>
      <c r="BQ11" s="140" t="str">
        <f>IF(ISNUMBER(BH11)=FALSE,"",SUMIF($E$6:$E$20,BI11,$I$6:$I$20))</f>
        <v/>
      </c>
      <c r="BR11" s="95">
        <f>SUMIF($O$6:$O$20,BI11,$S$6:$S$20)+SUMIF($AD$6:$AD$20,BI11,$AI$6:$AI$20)+SUMIF($AT$6:$AT$20,BI11,$AX$6:$AX$20)+SUMIF($BI$6:$BI$20,BI11,$BL$6:$BL$20)</f>
        <v>0</v>
      </c>
      <c r="BS11" s="99">
        <f>SUMIF($O$6:$O$20,BI11,$T$6:$T$20)+SUMIF($AD$6:$AD$20,BI11,$AJ$6:$AJ$20)+SUMIF($AT$6:$AT$20,BI11,$AY$6:$AY$20)+SUMIF($BI$6:$BI$20,BI11,$BM$6:$BM$20)</f>
        <v>0</v>
      </c>
      <c r="BT11" s="103">
        <f>SUMIF($O$6:$O$20,BI11,$U$6:$U$20)+SUMIF($AD$6:$AD$20,BI11,$AK$6:$AK$20)+SUMIF($AT$6:$AT$20,BI11,$AZ$6:$AZ$20)+SUMIF($BI$6:$BI$20,BI11,$BN$6:$BN$20)</f>
        <v>0</v>
      </c>
      <c r="BU11" s="43"/>
      <c r="BV11" s="191" t="str">
        <f t="shared" si="10"/>
        <v/>
      </c>
      <c r="BW11" s="72"/>
      <c r="BX11" s="73"/>
      <c r="BY11" s="26" t="str">
        <f t="shared" ref="BY11:BY20" si="18">IF(BZ11&gt;0,BZ11,IF(CA11&gt;0,CA11,IF(CB11&gt;0,CB11,"")))</f>
        <v/>
      </c>
      <c r="BZ11" s="96" t="str">
        <f>IF(ISNUMBER(BV11)=FALSE,"",SUM(CC11:CC$15))</f>
        <v/>
      </c>
      <c r="CA11" s="100"/>
      <c r="CB11" s="104"/>
      <c r="CC11" s="107" t="str">
        <f t="shared" si="11"/>
        <v/>
      </c>
      <c r="CD11" s="137" t="str">
        <f>IF(ISNUMBER(BV11)=FALSE,"",SUMIF($E$6:$E$20,BW11,$D$6:$D$20))</f>
        <v/>
      </c>
      <c r="CE11" s="70" t="str">
        <f>IF(ISNUMBER(BV11)=FALSE,"",SUMIF($E$6:$E$20,BW11,$I$6:$I$20))</f>
        <v/>
      </c>
      <c r="CF11" s="95">
        <f>SUMIF($O$6:$O$20,BW11,$S$6:$S$20)+SUMIF($AD$6:$AD$20,BW11,$AI$6:$AI$20)+SUMIF($AT$6:$AT$20,BW11,$AX$6:$AX$20)+SUMIF($BI$6:$BI$20,BW11,$BL$6:$BL$20)+SUMIF($BW$6:$BW$20,BW11,$BZ$6:$BZ$20)</f>
        <v>0</v>
      </c>
      <c r="CG11" s="99">
        <f>SUMIF($O$6:$O$20,BW11,$T$6:$T$20)+SUMIF($AD$6:$AD$20,BW11,$AJ$6:$AJ$20)+SUMIF($AT$6:$AT$20,BW11,$AY$6:$AY$20)+SUMIF($BI$6:$BI$20,BW11,$BM$6:$BM$20)+SUMIF($BW$6:$BW$20,BW11,$CA$6:$CA$20)</f>
        <v>0</v>
      </c>
      <c r="CH11" s="103">
        <f>SUMIF($O$6:$O$20,BW11,$U$6:$U$20)+SUMIF($AD$6:$AD$20,BW11,$AK$6:$AK$20)+SUMIF($AT$6:$AT$20,BW11,$AZ$6:$AZ$20)+SUMIF($BI$6:$BI$20,BW11,$BN$6:$BN$20)+SUMIF($BW$6:$BW$20,BW11,$CB$6:$CB$20)</f>
        <v>0</v>
      </c>
      <c r="CI11" s="19"/>
      <c r="CJ11" s="195" t="str">
        <f t="shared" si="13"/>
        <v/>
      </c>
      <c r="CK11" s="24"/>
      <c r="CL11" s="50"/>
      <c r="CM11" s="28" t="str">
        <f t="shared" ref="CM11:CM20" si="19">IF(CN11&gt;0,CN11,IF(CO11&gt;0,CO11,IF(CP11&gt;0,CP11,"")))</f>
        <v/>
      </c>
      <c r="CN11" s="96" t="str">
        <f>IF(ISNUMBER(CJ11)=FALSE,"",SUM(CQ11:CQ$15))</f>
        <v/>
      </c>
      <c r="CO11" s="100"/>
      <c r="CP11" s="104"/>
      <c r="CQ11" s="107" t="str">
        <f t="shared" si="12"/>
        <v/>
      </c>
      <c r="CR11" s="138" t="str">
        <f>IF(ISNUMBER(CJ11)=FALSE,"",SUMIF($E$6:$E$20,CK11,$D$6:$D$20))</f>
        <v/>
      </c>
      <c r="CS11" s="140" t="str">
        <f>IF(ISNUMBER(CJ11)=FALSE,"",SUMIF($E$6:$E$20,CK11,$I$6:$I$20))</f>
        <v/>
      </c>
      <c r="CT11" s="95">
        <f>SUMIF($O$6:$O$20,CK11,$S$6:$S$20)+SUMIF($AD$6:$AD$20,CK11,$AI$6:$AI$20)+SUMIF($AT$6:$AT$20,CK11,$AX$6:$AX$20)+SUMIF($BI$6:$BI$20,CK11,$BL$6:$BL$20)+SUMIF($BW$6:$BW$20,CK11,$BZ$6:$BZ$20)+SUMIF($CK$6:$CK$20,CK11,$CN$6:$CN$20)</f>
        <v>0</v>
      </c>
      <c r="CU11" s="99">
        <f>SUMIF($O$6:$O$20,CK11,$T$6:$T$20)+SUMIF($AD$6:$AD$20,CK11,$AJ$6:$AJ$20)+SUMIF($AT$6:$AT$20,CK11,$AY$6:$AY$20)+SUMIF($BI$6:$BI$20,CK11,$BM$6:$BM$20)+SUMIF($BW$6:$BW$20,CK11,$CA$6:$CA$20)+SUMIF($CK$6:$CK$20,CK11,$CO$6:$CO$20)</f>
        <v>0</v>
      </c>
      <c r="CV11" s="103">
        <f>SUMIF($O$6:$O$20,CK11,$U$6:$U$20)+SUMIF($AD$6:$AD$20,CK11,$AK$6:$AK$20)+SUMIF($AT$6:$AT$20,CK11,$AZ$6:$AZ$20)+SUMIF($BI$6:$BI$20,CK11,$BN$6:$BN$20)+SUMIF($BW$6:$BW$20,CK11,$CB$6:$CB$20)+SUMIF($CK$6:$CK$20,CK11,$CP$6:$CP$20)</f>
        <v>0</v>
      </c>
      <c r="CW11" s="43"/>
      <c r="CX11" s="106"/>
    </row>
    <row r="12" spans="1:102" ht="15" customHeight="1">
      <c r="A12" s="39"/>
      <c r="B12" s="342"/>
      <c r="C12" s="3">
        <v>7</v>
      </c>
      <c r="D12" s="110">
        <f t="shared" si="0"/>
        <v>7</v>
      </c>
      <c r="E12" s="4" t="s">
        <v>50</v>
      </c>
      <c r="F12" s="3">
        <v>1986</v>
      </c>
      <c r="G12" s="126">
        <f>SUMIF($O$6:$O$20,E12,$V$6:$V$20)+SUMIF($AD$6:$AD$20,E12,$AL$6:$AL$20)+SUMIF($AT$6:$AT$20,E12,$BA$6:$BA$20)+SUMIF($BI$6:$BI$20,E12,$BO$6:$BO$20)+SUMIF($BW$6:$BW$20,E12,$CC$6:$CC$20)+SUMIF($CK$6:$CK$20,E12,$CQ$6:$CQ$20)</f>
        <v>2</v>
      </c>
      <c r="H12" s="126"/>
      <c r="I12" s="3">
        <f t="shared" si="1"/>
        <v>2</v>
      </c>
      <c r="J12" s="131">
        <f>SUMIF($O$6:$O$20,E12,$S$6:$S$20)+SUMIF($AD$6:$AD$20,E12,$AI$6:$AI$20)+SUMIF($AT$6:$AT$20,E12,$AX$6:$AX$20)+SUMIF($BI$6:$BI$20,E12,$BL$6:$BL$20)+SUMIF($BW$6:$BW$20,E12,$BZ$6:$BZ$20)+SUMIF($CK$6:$CK$20,E12,$CN$6:$CN$20)</f>
        <v>0</v>
      </c>
      <c r="K12" s="133">
        <f>SUMIF($O$6:$O$20,E12,$T$6:$T$20)+SUMIF($AD$6:$AD$20,E12,$AJ$6:$AJ$20)+SUMIF($AT$6:$AT$20,E12,$AY$6:$AY$20)+SUMIF($BI$6:$BI$20,E12,$BM$6:$BM$20)+SUMIF($BW$6:$BW$20,E12,$CA$6:$CA$20)+SUMIF($CK$6:$CK$20,E12,$CO$6:$CO$20)</f>
        <v>0</v>
      </c>
      <c r="L12" s="135">
        <f>SUMIF($O$6:$O$20,E12,$U$6:$U$20)+SUMIF($AD$6:$AD$20,E12,$AK$6:$AK$20)+SUMIF($AT$6:$AT$20,E12,$AZ$6:$AZ$20)+SUMIF($BI$6:$BI$20,E12,$BN$6:$BN$20)+SUMIF($BW$6:$BW$20,E12,$CB$6:$CB$20)+SUMIF($CK$6:$CK$20,E12,$CP$6:$CP$20)</f>
        <v>0</v>
      </c>
      <c r="M12" s="67"/>
      <c r="N12" s="178" t="str">
        <f t="shared" si="2"/>
        <v/>
      </c>
      <c r="O12" s="72"/>
      <c r="P12" s="293"/>
      <c r="Q12" s="73"/>
      <c r="R12" s="26" t="str">
        <f t="shared" si="14"/>
        <v/>
      </c>
      <c r="S12" s="96" t="str">
        <f>IF(ISNUMBER(N12)=FALSE,"",SUM(V12:$V$15))</f>
        <v/>
      </c>
      <c r="T12" s="100"/>
      <c r="U12" s="104"/>
      <c r="V12" s="107" t="str">
        <f t="shared" si="3"/>
        <v/>
      </c>
      <c r="W12" s="137" t="str">
        <f>IF(ISNUMBER(N12)=FALSE,"",SUMIF($E$6:$E$20,O12,$D$6:$D$20))</f>
        <v/>
      </c>
      <c r="X12" s="70" t="str">
        <f>IF(ISNUMBER(N12)=FALSE,"",SUMIF($E$6:$E$20,O12,$I$6:$I$20))</f>
        <v/>
      </c>
      <c r="Y12" s="95">
        <f>SUMIF($O$6:$O$20,O12,$S$6:$S$20)</f>
        <v>0</v>
      </c>
      <c r="Z12" s="99">
        <f>SUMIF($O$6:$O$20,O12,$T$6:$T$20)</f>
        <v>0</v>
      </c>
      <c r="AA12" s="103">
        <f>SUMIF($O$6:$O$20,O12,$U$6:$U$20)</f>
        <v>0</v>
      </c>
      <c r="AB12" s="43"/>
      <c r="AC12" s="186">
        <f t="shared" si="4"/>
        <v>7</v>
      </c>
      <c r="AD12" s="77" t="s">
        <v>51</v>
      </c>
      <c r="AE12" s="298">
        <v>0.34236111111111117</v>
      </c>
      <c r="AF12" s="297" t="s">
        <v>55</v>
      </c>
      <c r="AG12" s="298"/>
      <c r="AH12" s="28" t="str">
        <f t="shared" si="15"/>
        <v/>
      </c>
      <c r="AI12" s="96">
        <f>IF(ISNUMBER(AC12)=FALSE,"",SUM(AL12:AL$15))</f>
        <v>0</v>
      </c>
      <c r="AJ12" s="100"/>
      <c r="AK12" s="104"/>
      <c r="AL12" s="107"/>
      <c r="AM12" s="138"/>
      <c r="AN12" s="140"/>
      <c r="AO12" s="95">
        <f>SUMIF($O$6:$O$20,AD12,$S$6:$S$20)+SUMIF($AD$6:$AD$20,AD12,$AI$6:$AI$20)</f>
        <v>0</v>
      </c>
      <c r="AP12" s="99">
        <f>SUMIF($O$6:$O$20,AD12,$T$6:$T$20)+SUMIF($AD$6:$AD$20,AD12,$AJ$6:$AJ$20)</f>
        <v>0</v>
      </c>
      <c r="AQ12" s="103">
        <f>SUMIF($O$6:$O$20,AD12,$U$6:$U$20)+SUMIF($AD$6:$AD$20,AD12,$AK$6:$AK$20)</f>
        <v>0</v>
      </c>
      <c r="AR12" s="43"/>
      <c r="AS12" s="191">
        <f t="shared" si="6"/>
        <v>7</v>
      </c>
      <c r="AT12" s="72" t="s">
        <v>75</v>
      </c>
      <c r="AU12" s="72">
        <v>376</v>
      </c>
      <c r="AV12" s="73">
        <v>1.5826388888888889</v>
      </c>
      <c r="AW12" s="26">
        <f t="shared" si="16"/>
        <v>4</v>
      </c>
      <c r="AX12" s="96">
        <f>IF(ISNUMBER(AS12)=FALSE,"",SUM(BA12:BA$15))</f>
        <v>4</v>
      </c>
      <c r="AY12" s="100"/>
      <c r="AZ12" s="104"/>
      <c r="BA12" s="107">
        <f t="shared" si="7"/>
        <v>1</v>
      </c>
      <c r="BB12" s="137">
        <f>IF(ISNUMBER(AS12)=FALSE,"",SUMIF($E$6:$E$20,AT12,$D$6:$D$20))</f>
        <v>9</v>
      </c>
      <c r="BC12" s="320">
        <v>4</v>
      </c>
      <c r="BD12" s="95">
        <f>SUMIF($O$6:$O$20,AT12,$S$6:$S$20)+SUMIF($AD$6:$AD$20,AT12,$AI$6:$AI$20)+SUMIF($AT$6:$AT$20,AT12,$AX$6:$AX$20)</f>
        <v>4</v>
      </c>
      <c r="BE12" s="99">
        <f>SUMIF($O$6:$O$20,AT12,$T$6:$T$20)+SUMIF($AD$6:$AD$20,AT12,$AJ$6:$AJ$20)+SUMIF($AT$6:$AT$20,AT12,$AY$6:$AY$20)</f>
        <v>0</v>
      </c>
      <c r="BF12" s="103">
        <f>SUMIF($O$6:$O$20,AT12,$U$6:$U$20)+SUMIF($AD$6:$AD$20,AT12,$AK$6:$AK$20)+SUMIF($AT$6:$AT$20,AT12,$AZ$6:$AZ$20)</f>
        <v>0</v>
      </c>
      <c r="BG12" s="43"/>
      <c r="BH12" s="186" t="str">
        <f t="shared" si="8"/>
        <v/>
      </c>
      <c r="BI12" s="24"/>
      <c r="BJ12" s="50"/>
      <c r="BK12" s="28" t="str">
        <f t="shared" si="17"/>
        <v/>
      </c>
      <c r="BL12" s="96" t="str">
        <f>IF(ISNUMBER(BH12)=FALSE,"",SUM(BO12:BO$15))</f>
        <v/>
      </c>
      <c r="BM12" s="100"/>
      <c r="BN12" s="104"/>
      <c r="BO12" s="107" t="str">
        <f t="shared" si="9"/>
        <v/>
      </c>
      <c r="BP12" s="138" t="str">
        <f>IF(ISNUMBER(BH12)=FALSE,"",SUMIF($E$6:$E$20,BI12,$D$6:$D$20))</f>
        <v/>
      </c>
      <c r="BQ12" s="140" t="str">
        <f>IF(ISNUMBER(BH12)=FALSE,"",SUMIF($E$6:$E$20,BI12,$I$6:$I$20))</f>
        <v/>
      </c>
      <c r="BR12" s="95">
        <f>SUMIF($O$6:$O$20,BI12,$S$6:$S$20)+SUMIF($AD$6:$AD$20,BI12,$AI$6:$AI$20)+SUMIF($AT$6:$AT$20,BI12,$AX$6:$AX$20)+SUMIF($BI$6:$BI$20,BI12,$BL$6:$BL$20)</f>
        <v>0</v>
      </c>
      <c r="BS12" s="99">
        <f>SUMIF($O$6:$O$20,BI12,$T$6:$T$20)+SUMIF($AD$6:$AD$20,BI12,$AJ$6:$AJ$20)+SUMIF($AT$6:$AT$20,BI12,$AY$6:$AY$20)+SUMIF($BI$6:$BI$20,BI12,$BM$6:$BM$20)</f>
        <v>0</v>
      </c>
      <c r="BT12" s="103">
        <f>SUMIF($O$6:$O$20,BI12,$U$6:$U$20)+SUMIF($AD$6:$AD$20,BI12,$AK$6:$AK$20)+SUMIF($AT$6:$AT$20,BI12,$AZ$6:$AZ$20)+SUMIF($BI$6:$BI$20,BI12,$BN$6:$BN$20)</f>
        <v>0</v>
      </c>
      <c r="BU12" s="43"/>
      <c r="BV12" s="191" t="str">
        <f t="shared" si="10"/>
        <v/>
      </c>
      <c r="BW12" s="72"/>
      <c r="BX12" s="73"/>
      <c r="BY12" s="26" t="str">
        <f t="shared" si="18"/>
        <v/>
      </c>
      <c r="BZ12" s="96" t="str">
        <f>IF(ISNUMBER(BV12)=FALSE,"",SUM(CC12:CC$15))</f>
        <v/>
      </c>
      <c r="CA12" s="100"/>
      <c r="CB12" s="104"/>
      <c r="CC12" s="107" t="str">
        <f t="shared" si="11"/>
        <v/>
      </c>
      <c r="CD12" s="137" t="str">
        <f>IF(ISNUMBER(BV12)=FALSE,"",SUMIF($E$6:$E$20,BW12,$D$6:$D$20))</f>
        <v/>
      </c>
      <c r="CE12" s="70" t="str">
        <f>IF(ISNUMBER(BV12)=FALSE,"",SUMIF($E$6:$E$20,BW12,$I$6:$I$20))</f>
        <v/>
      </c>
      <c r="CF12" s="95">
        <f>SUMIF($O$6:$O$20,BW12,$S$6:$S$20)+SUMIF($AD$6:$AD$20,BW12,$AI$6:$AI$20)+SUMIF($AT$6:$AT$20,BW12,$AX$6:$AX$20)+SUMIF($BI$6:$BI$20,BW12,$BL$6:$BL$20)+SUMIF($BW$6:$BW$20,BW12,$BZ$6:$BZ$20)</f>
        <v>0</v>
      </c>
      <c r="CG12" s="99">
        <f>SUMIF($O$6:$O$20,BW12,$T$6:$T$20)+SUMIF($AD$6:$AD$20,BW12,$AJ$6:$AJ$20)+SUMIF($AT$6:$AT$20,BW12,$AY$6:$AY$20)+SUMIF($BI$6:$BI$20,BW12,$BM$6:$BM$20)+SUMIF($BW$6:$BW$20,BW12,$CA$6:$CA$20)</f>
        <v>0</v>
      </c>
      <c r="CH12" s="103">
        <f>SUMIF($O$6:$O$20,BW12,$U$6:$U$20)+SUMIF($AD$6:$AD$20,BW12,$AK$6:$AK$20)+SUMIF($AT$6:$AT$20,BW12,$AZ$6:$AZ$20)+SUMIF($BI$6:$BI$20,BW12,$BN$6:$BN$20)+SUMIF($BW$6:$BW$20,BW12,$CB$6:$CB$20)</f>
        <v>0</v>
      </c>
      <c r="CI12" s="19"/>
      <c r="CJ12" s="195" t="str">
        <f t="shared" si="13"/>
        <v/>
      </c>
      <c r="CK12" s="24"/>
      <c r="CL12" s="50"/>
      <c r="CM12" s="28" t="str">
        <f t="shared" si="19"/>
        <v/>
      </c>
      <c r="CN12" s="96" t="str">
        <f>IF(ISNUMBER(CJ12)=FALSE,"",SUM(CQ12:CQ$15))</f>
        <v/>
      </c>
      <c r="CO12" s="100"/>
      <c r="CP12" s="104"/>
      <c r="CQ12" s="107" t="str">
        <f t="shared" si="12"/>
        <v/>
      </c>
      <c r="CR12" s="138" t="str">
        <f>IF(ISNUMBER(CJ12)=FALSE,"",SUMIF($E$6:$E$20,CK12,$D$6:$D$20))</f>
        <v/>
      </c>
      <c r="CS12" s="140" t="str">
        <f>IF(ISNUMBER(CJ12)=FALSE,"",SUMIF($E$6:$E$20,CK12,$I$6:$I$20))</f>
        <v/>
      </c>
      <c r="CT12" s="95">
        <f>SUMIF($O$6:$O$20,CK12,$S$6:$S$20)+SUMIF($AD$6:$AD$20,CK12,$AI$6:$AI$20)+SUMIF($AT$6:$AT$20,CK12,$AX$6:$AX$20)+SUMIF($BI$6:$BI$20,CK12,$BL$6:$BL$20)+SUMIF($BW$6:$BW$20,CK12,$BZ$6:$BZ$20)+SUMIF($CK$6:$CK$20,CK12,$CN$6:$CN$20)</f>
        <v>0</v>
      </c>
      <c r="CU12" s="99">
        <f>SUMIF($O$6:$O$20,CK12,$T$6:$T$20)+SUMIF($AD$6:$AD$20,CK12,$AJ$6:$AJ$20)+SUMIF($AT$6:$AT$20,CK12,$AY$6:$AY$20)+SUMIF($BI$6:$BI$20,CK12,$BM$6:$BM$20)+SUMIF($BW$6:$BW$20,CK12,$CA$6:$CA$20)+SUMIF($CK$6:$CK$20,CK12,$CO$6:$CO$20)</f>
        <v>0</v>
      </c>
      <c r="CV12" s="103">
        <f>SUMIF($O$6:$O$20,CK12,$U$6:$U$20)+SUMIF($AD$6:$AD$20,CK12,$AK$6:$AK$20)+SUMIF($AT$6:$AT$20,CK12,$AZ$6:$AZ$20)+SUMIF($BI$6:$BI$20,CK12,$BN$6:$BN$20)+SUMIF($BW$6:$BW$20,CK12,$CB$6:$CB$20)+SUMIF($CK$6:$CK$20,CK12,$CP$6:$CP$20)</f>
        <v>0</v>
      </c>
      <c r="CW12" s="43"/>
      <c r="CX12" s="106"/>
    </row>
    <row r="13" spans="1:102" ht="15" customHeight="1">
      <c r="A13" s="39"/>
      <c r="B13" s="342"/>
      <c r="C13" s="3">
        <v>8</v>
      </c>
      <c r="D13" s="110">
        <f t="shared" si="0"/>
        <v>8</v>
      </c>
      <c r="E13" s="4" t="s">
        <v>49</v>
      </c>
      <c r="F13" s="3">
        <v>1970</v>
      </c>
      <c r="G13" s="126">
        <f>SUMIF($O$6:$O$20,E13,$V$6:$V$20)+SUMIF($AD$6:$AD$20,E13,$AL$6:$AL$20)+SUMIF($AT$6:$AT$20,E13,$BA$6:$BA$20)+SUMIF($BI$6:$BI$20,E13,$BO$6:$BO$20)+SUMIF($BW$6:$BW$20,E13,$CC$6:$CC$20)+SUMIF($CK$6:$CK$20,E13,$CQ$6:$CQ$20)</f>
        <v>1</v>
      </c>
      <c r="H13" s="126"/>
      <c r="I13" s="3">
        <f t="shared" si="1"/>
        <v>0</v>
      </c>
      <c r="J13" s="131">
        <f>SUMIF($O$6:$O$20,E13,$S$6:$S$20)+SUMIF($AD$6:$AD$20,E13,$AI$6:$AI$20)+SUMIF($AT$6:$AT$20,E13,$AX$6:$AX$20)+SUMIF($BI$6:$BI$20,E13,$BL$6:$BL$20)+SUMIF($BW$6:$BW$20,E13,$BZ$6:$BZ$20)+SUMIF($CK$6:$CK$20,E13,$CN$6:$CN$20)</f>
        <v>5</v>
      </c>
      <c r="K13" s="133">
        <f>SUMIF($O$6:$O$20,E13,$T$6:$T$20)+SUMIF($AD$6:$AD$20,E13,$AJ$6:$AJ$20)+SUMIF($AT$6:$AT$20,E13,$AY$6:$AY$20)+SUMIF($BI$6:$BI$20,E13,$BM$6:$BM$20)+SUMIF($BW$6:$BW$20,E13,$CA$6:$CA$20)+SUMIF($CK$6:$CK$20,E13,$CO$6:$CO$20)</f>
        <v>0</v>
      </c>
      <c r="L13" s="135">
        <f>SUMIF($O$6:$O$20,E13,$U$6:$U$20)+SUMIF($AD$6:$AD$20,E13,$AK$6:$AK$20)+SUMIF($AT$6:$AT$20,E13,$AZ$6:$AZ$20)+SUMIF($BI$6:$BI$20,E13,$BN$6:$BN$20)+SUMIF($BW$6:$BW$20,E13,$CB$6:$CB$20)+SUMIF($CK$6:$CK$20,E13,$CP$6:$CP$20)</f>
        <v>0</v>
      </c>
      <c r="M13" s="67"/>
      <c r="N13" s="178" t="str">
        <f t="shared" si="2"/>
        <v/>
      </c>
      <c r="O13" s="72"/>
      <c r="P13" s="293"/>
      <c r="Q13" s="73"/>
      <c r="R13" s="26" t="str">
        <f t="shared" si="14"/>
        <v/>
      </c>
      <c r="S13" s="96" t="str">
        <f>IF(ISNUMBER(N13)=FALSE,"",SUM(V13:$V$15))</f>
        <v/>
      </c>
      <c r="T13" s="100"/>
      <c r="U13" s="104"/>
      <c r="V13" s="107" t="str">
        <f t="shared" si="3"/>
        <v/>
      </c>
      <c r="W13" s="137" t="str">
        <f>IF(ISNUMBER(N13)=FALSE,"",SUMIF($E$6:$E$20,O13,$D$6:$D$20))</f>
        <v/>
      </c>
      <c r="X13" s="70" t="str">
        <f>IF(ISNUMBER(N13)=FALSE,"",SUMIF($E$6:$E$20,O13,$I$6:$I$20))</f>
        <v/>
      </c>
      <c r="Y13" s="95">
        <f>SUMIF($O$6:$O$20,O13,$S$6:$S$20)</f>
        <v>0</v>
      </c>
      <c r="Z13" s="99">
        <f>SUMIF($O$6:$O$20,O13,$T$6:$T$20)</f>
        <v>0</v>
      </c>
      <c r="AA13" s="103">
        <f>SUMIF($O$6:$O$20,O13,$U$6:$U$20)</f>
        <v>0</v>
      </c>
      <c r="AB13" s="43"/>
      <c r="AC13" s="186">
        <f t="shared" si="4"/>
        <v>8</v>
      </c>
      <c r="AD13" s="77" t="s">
        <v>53</v>
      </c>
      <c r="AE13" s="50" t="s">
        <v>54</v>
      </c>
      <c r="AF13" s="297" t="s">
        <v>55</v>
      </c>
      <c r="AG13" s="298"/>
      <c r="AH13" s="28" t="str">
        <f t="shared" si="15"/>
        <v/>
      </c>
      <c r="AI13" s="96"/>
      <c r="AJ13" s="100"/>
      <c r="AK13" s="104"/>
      <c r="AL13" s="107"/>
      <c r="AM13" s="138"/>
      <c r="AN13" s="140"/>
      <c r="AO13" s="95">
        <f>SUMIF($O$6:$O$20,AD13,$S$6:$S$20)+SUMIF($AD$6:$AD$20,AD13,$AI$6:$AI$20)</f>
        <v>0</v>
      </c>
      <c r="AP13" s="99">
        <f>SUMIF($O$6:$O$20,AD13,$T$6:$T$20)+SUMIF($AD$6:$AD$20,AD13,$AJ$6:$AJ$20)</f>
        <v>0</v>
      </c>
      <c r="AQ13" s="103">
        <f>SUMIF($O$6:$O$20,AD13,$U$6:$U$20)+SUMIF($AD$6:$AD$20,AD13,$AK$6:$AK$20)</f>
        <v>0</v>
      </c>
      <c r="AR13" s="43"/>
      <c r="AS13" s="191">
        <f t="shared" si="6"/>
        <v>8</v>
      </c>
      <c r="AT13" s="72" t="s">
        <v>76</v>
      </c>
      <c r="AU13" s="72">
        <v>367</v>
      </c>
      <c r="AV13" s="73">
        <v>1.6715277777777777</v>
      </c>
      <c r="AW13" s="26">
        <f t="shared" si="16"/>
        <v>3</v>
      </c>
      <c r="AX13" s="96">
        <f>IF(ISNUMBER(AS13)=FALSE,"",SUM(BA13:BA$15))</f>
        <v>3</v>
      </c>
      <c r="AY13" s="100"/>
      <c r="AZ13" s="104"/>
      <c r="BA13" s="107">
        <f t="shared" si="7"/>
        <v>1</v>
      </c>
      <c r="BB13" s="137">
        <f>IF(ISNUMBER(AS13)=FALSE,"",SUMIF($E$6:$E$20,AT13,$D$6:$D$20))</f>
        <v>10</v>
      </c>
      <c r="BC13" s="320">
        <v>3</v>
      </c>
      <c r="BD13" s="95">
        <f>SUMIF($O$6:$O$20,AT13,$S$6:$S$20)+SUMIF($AD$6:$AD$20,AT13,$AI$6:$AI$20)+SUMIF($AT$6:$AT$20,AT13,$AX$6:$AX$20)</f>
        <v>3</v>
      </c>
      <c r="BE13" s="99">
        <f>SUMIF($O$6:$O$20,AT13,$T$6:$T$20)+SUMIF($AD$6:$AD$20,AT13,$AJ$6:$AJ$20)+SUMIF($AT$6:$AT$20,AT13,$AY$6:$AY$20)</f>
        <v>0</v>
      </c>
      <c r="BF13" s="103">
        <f>SUMIF($O$6:$O$20,AT13,$U$6:$U$20)+SUMIF($AD$6:$AD$20,AT13,$AK$6:$AK$20)+SUMIF($AT$6:$AT$20,AT13,$AZ$6:$AZ$20)</f>
        <v>0</v>
      </c>
      <c r="BG13" s="43"/>
      <c r="BH13" s="186" t="str">
        <f t="shared" si="8"/>
        <v/>
      </c>
      <c r="BI13" s="24"/>
      <c r="BJ13" s="50"/>
      <c r="BK13" s="28" t="str">
        <f t="shared" si="17"/>
        <v/>
      </c>
      <c r="BL13" s="96" t="str">
        <f>IF(ISNUMBER(BH13)=FALSE,"",SUM(BO13:BO$15))</f>
        <v/>
      </c>
      <c r="BM13" s="100"/>
      <c r="BN13" s="104"/>
      <c r="BO13" s="107" t="str">
        <f t="shared" si="9"/>
        <v/>
      </c>
      <c r="BP13" s="138" t="str">
        <f>IF(ISNUMBER(BH13)=FALSE,"",SUMIF($E$6:$E$20,BI13,$D$6:$D$20))</f>
        <v/>
      </c>
      <c r="BQ13" s="140" t="str">
        <f>IF(ISNUMBER(BH13)=FALSE,"",SUMIF($E$6:$E$20,BI13,$I$6:$I$20))</f>
        <v/>
      </c>
      <c r="BR13" s="95">
        <f>SUMIF($O$6:$O$20,BI13,$S$6:$S$20)+SUMIF($AD$6:$AD$20,BI13,$AI$6:$AI$20)+SUMIF($AT$6:$AT$20,BI13,$AX$6:$AX$20)+SUMIF($BI$6:$BI$20,BI13,$BL$6:$BL$20)</f>
        <v>0</v>
      </c>
      <c r="BS13" s="99">
        <f>SUMIF($O$6:$O$20,BI13,$T$6:$T$20)+SUMIF($AD$6:$AD$20,BI13,$AJ$6:$AJ$20)+SUMIF($AT$6:$AT$20,BI13,$AY$6:$AY$20)+SUMIF($BI$6:$BI$20,BI13,$BM$6:$BM$20)</f>
        <v>0</v>
      </c>
      <c r="BT13" s="103">
        <f>SUMIF($O$6:$O$20,BI13,$U$6:$U$20)+SUMIF($AD$6:$AD$20,BI13,$AK$6:$AK$20)+SUMIF($AT$6:$AT$20,BI13,$AZ$6:$AZ$20)+SUMIF($BI$6:$BI$20,BI13,$BN$6:$BN$20)</f>
        <v>0</v>
      </c>
      <c r="BU13" s="43"/>
      <c r="BV13" s="191" t="str">
        <f t="shared" si="10"/>
        <v/>
      </c>
      <c r="BW13" s="72"/>
      <c r="BX13" s="73"/>
      <c r="BY13" s="26" t="str">
        <f t="shared" si="18"/>
        <v/>
      </c>
      <c r="BZ13" s="96" t="str">
        <f>IF(ISNUMBER(BV13)=FALSE,"",SUM(CC13:CC$15))</f>
        <v/>
      </c>
      <c r="CA13" s="100"/>
      <c r="CB13" s="104"/>
      <c r="CC13" s="107" t="str">
        <f t="shared" si="11"/>
        <v/>
      </c>
      <c r="CD13" s="137" t="str">
        <f>IF(ISNUMBER(BV13)=FALSE,"",SUMIF($E$6:$E$20,BW13,$D$6:$D$20))</f>
        <v/>
      </c>
      <c r="CE13" s="70" t="str">
        <f>IF(ISNUMBER(BV13)=FALSE,"",SUMIF($E$6:$E$20,BW13,$I$6:$I$20))</f>
        <v/>
      </c>
      <c r="CF13" s="95">
        <f>SUMIF($O$6:$O$20,BW13,$S$6:$S$20)+SUMIF($AD$6:$AD$20,BW13,$AI$6:$AI$20)+SUMIF($AT$6:$AT$20,BW13,$AX$6:$AX$20)+SUMIF($BI$6:$BI$20,BW13,$BL$6:$BL$20)+SUMIF($BW$6:$BW$20,BW13,$BZ$6:$BZ$20)</f>
        <v>0</v>
      </c>
      <c r="CG13" s="99">
        <f>SUMIF($O$6:$O$20,BW13,$T$6:$T$20)+SUMIF($AD$6:$AD$20,BW13,$AJ$6:$AJ$20)+SUMIF($AT$6:$AT$20,BW13,$AY$6:$AY$20)+SUMIF($BI$6:$BI$20,BW13,$BM$6:$BM$20)+SUMIF($BW$6:$BW$20,BW13,$CA$6:$CA$20)</f>
        <v>0</v>
      </c>
      <c r="CH13" s="103">
        <f>SUMIF($O$6:$O$20,BW13,$U$6:$U$20)+SUMIF($AD$6:$AD$20,BW13,$AK$6:$AK$20)+SUMIF($AT$6:$AT$20,BW13,$AZ$6:$AZ$20)+SUMIF($BI$6:$BI$20,BW13,$BN$6:$BN$20)+SUMIF($BW$6:$BW$20,BW13,$CB$6:$CB$20)</f>
        <v>0</v>
      </c>
      <c r="CI13" s="19"/>
      <c r="CJ13" s="195" t="str">
        <f t="shared" si="13"/>
        <v/>
      </c>
      <c r="CK13" s="24"/>
      <c r="CL13" s="50"/>
      <c r="CM13" s="28" t="str">
        <f t="shared" si="19"/>
        <v/>
      </c>
      <c r="CN13" s="96" t="str">
        <f>IF(ISNUMBER(CJ13)=FALSE,"",SUM(CQ13:CQ$15))</f>
        <v/>
      </c>
      <c r="CO13" s="100"/>
      <c r="CP13" s="104"/>
      <c r="CQ13" s="107" t="str">
        <f t="shared" si="12"/>
        <v/>
      </c>
      <c r="CR13" s="138" t="str">
        <f>IF(ISNUMBER(CJ13)=FALSE,"",SUMIF($E$6:$E$20,CK13,$D$6:$D$20))</f>
        <v/>
      </c>
      <c r="CS13" s="140" t="str">
        <f>IF(ISNUMBER(CJ13)=FALSE,"",SUMIF($E$6:$E$20,CK13,$I$6:$I$20))</f>
        <v/>
      </c>
      <c r="CT13" s="95">
        <f>SUMIF($O$6:$O$20,CK13,$S$6:$S$20)+SUMIF($AD$6:$AD$20,CK13,$AI$6:$AI$20)+SUMIF($AT$6:$AT$20,CK13,$AX$6:$AX$20)+SUMIF($BI$6:$BI$20,CK13,$BL$6:$BL$20)+SUMIF($BW$6:$BW$20,CK13,$BZ$6:$BZ$20)+SUMIF($CK$6:$CK$20,CK13,$CN$6:$CN$20)</f>
        <v>0</v>
      </c>
      <c r="CU13" s="99">
        <f>SUMIF($O$6:$O$20,CK13,$T$6:$T$20)+SUMIF($AD$6:$AD$20,CK13,$AJ$6:$AJ$20)+SUMIF($AT$6:$AT$20,CK13,$AY$6:$AY$20)+SUMIF($BI$6:$BI$20,CK13,$BM$6:$BM$20)+SUMIF($BW$6:$BW$20,CK13,$CA$6:$CA$20)+SUMIF($CK$6:$CK$20,CK13,$CO$6:$CO$20)</f>
        <v>0</v>
      </c>
      <c r="CV13" s="103">
        <f>SUMIF($O$6:$O$20,CK13,$U$6:$U$20)+SUMIF($AD$6:$AD$20,CK13,$AK$6:$AK$20)+SUMIF($AT$6:$AT$20,CK13,$AZ$6:$AZ$20)+SUMIF($BI$6:$BI$20,CK13,$BN$6:$BN$20)+SUMIF($BW$6:$BW$20,CK13,$CB$6:$CB$20)+SUMIF($CK$6:$CK$20,CK13,$CP$6:$CP$20)</f>
        <v>0</v>
      </c>
      <c r="CW13" s="43"/>
      <c r="CX13" s="106"/>
    </row>
    <row r="14" spans="1:102" ht="15" customHeight="1">
      <c r="A14" s="39"/>
      <c r="B14" s="342"/>
      <c r="C14" s="3">
        <v>9</v>
      </c>
      <c r="D14" s="110">
        <f t="shared" si="0"/>
        <v>9</v>
      </c>
      <c r="E14" s="4" t="s">
        <v>75</v>
      </c>
      <c r="F14" s="3">
        <v>1979</v>
      </c>
      <c r="G14" s="126">
        <f>SUMIF($O$6:$O$20,E14,$V$6:$V$20)+SUMIF($AD$6:$AD$20,E14,$AL$6:$AL$20)+SUMIF($AT$6:$AT$20,E14,$BA$6:$BA$20)+SUMIF($BI$6:$BI$20,E14,$BO$6:$BO$20)+SUMIF($BW$6:$BW$20,E14,$CC$6:$CC$20)+SUMIF($CK$6:$CK$20,E14,$CQ$6:$CQ$20)</f>
        <v>1</v>
      </c>
      <c r="H14" s="126"/>
      <c r="I14" s="3">
        <f t="shared" si="1"/>
        <v>0</v>
      </c>
      <c r="J14" s="131">
        <f>SUMIF($O$6:$O$20,E14,$S$6:$S$20)+SUMIF($AD$6:$AD$20,E14,$AI$6:$AI$20)+SUMIF($AT$6:$AT$20,E14,$AX$6:$AX$20)+SUMIF($BI$6:$BI$20,E14,$BL$6:$BL$20)+SUMIF($BW$6:$BW$20,E14,$BZ$6:$BZ$20)+SUMIF($CK$6:$CK$20,E14,$CN$6:$CN$20)</f>
        <v>4</v>
      </c>
      <c r="K14" s="133">
        <f>SUMIF($O$6:$O$20,E14,$T$6:$T$20)+SUMIF($AD$6:$AD$20,E14,$AJ$6:$AJ$20)+SUMIF($AT$6:$AT$20,E14,$AY$6:$AY$20)+SUMIF($BI$6:$BI$20,E14,$BM$6:$BM$20)+SUMIF($BW$6:$BW$20,E14,$CA$6:$CA$20)+SUMIF($CK$6:$CK$20,E14,$CO$6:$CO$20)</f>
        <v>0</v>
      </c>
      <c r="L14" s="135">
        <f>SUMIF($O$6:$O$20,E14,$U$6:$U$20)+SUMIF($AD$6:$AD$20,E14,$AK$6:$AK$20)+SUMIF($AT$6:$AT$20,E14,$AZ$6:$AZ$20)+SUMIF($BI$6:$BI$20,E14,$BN$6:$BN$20)+SUMIF($BW$6:$BW$20,E14,$CB$6:$CB$20)+SUMIF($CK$6:$CK$20,E14,$CP$6:$CP$20)</f>
        <v>0</v>
      </c>
      <c r="M14" s="67"/>
      <c r="N14" s="178" t="str">
        <f t="shared" si="2"/>
        <v/>
      </c>
      <c r="O14" s="72"/>
      <c r="P14" s="293"/>
      <c r="Q14" s="73"/>
      <c r="R14" s="26" t="str">
        <f t="shared" si="14"/>
        <v/>
      </c>
      <c r="S14" s="96" t="str">
        <f>IF(ISNUMBER(N14)=FALSE,"",SUM(V14:$V$15))</f>
        <v/>
      </c>
      <c r="T14" s="100"/>
      <c r="U14" s="104"/>
      <c r="V14" s="107" t="str">
        <f t="shared" si="3"/>
        <v/>
      </c>
      <c r="W14" s="137" t="str">
        <f>IF(ISNUMBER(N14)=FALSE,"",SUMIF($E$6:$E$20,O14,$D$6:$D$20))</f>
        <v/>
      </c>
      <c r="X14" s="70" t="str">
        <f>IF(ISNUMBER(N14)=FALSE,"",SUMIF($E$6:$E$20,O14,$I$6:$I$20))</f>
        <v/>
      </c>
      <c r="Y14" s="95">
        <f>SUMIF($O$6:$O$20,O14,$S$6:$S$20)</f>
        <v>0</v>
      </c>
      <c r="Z14" s="99">
        <f>SUMIF($O$6:$O$20,O14,$T$6:$T$20)</f>
        <v>0</v>
      </c>
      <c r="AA14" s="103">
        <f>SUMIF($O$6:$O$20,O14,$U$6:$U$20)</f>
        <v>0</v>
      </c>
      <c r="AB14" s="43"/>
      <c r="AC14" s="186" t="str">
        <f t="shared" si="4"/>
        <v/>
      </c>
      <c r="AD14" s="77"/>
      <c r="AE14" s="50"/>
      <c r="AF14" s="50"/>
      <c r="AG14" s="50"/>
      <c r="AH14" s="28" t="str">
        <f t="shared" si="15"/>
        <v/>
      </c>
      <c r="AI14" s="96" t="str">
        <f>IF(ISNUMBER(AC14)=FALSE,"",SUM(AL14:AL$15))</f>
        <v/>
      </c>
      <c r="AJ14" s="100"/>
      <c r="AK14" s="104"/>
      <c r="AL14" s="107" t="str">
        <f t="shared" si="5"/>
        <v/>
      </c>
      <c r="AM14" s="138" t="str">
        <f>IF(ISNUMBER(AC14)=FALSE,"",SUMIF($E$6:$E$20,AD14,$D$6:$D$20))</f>
        <v/>
      </c>
      <c r="AN14" s="140" t="str">
        <f>IF(ISNUMBER(AC14)=FALSE,"",SUMIF($E$6:$E$20,AD14,$I$6:$I$20))</f>
        <v/>
      </c>
      <c r="AO14" s="95">
        <f>SUMIF($O$6:$O$20,AD14,$S$6:$S$20)+SUMIF($AD$6:$AD$20,AD14,$AI$6:$AI$20)</f>
        <v>0</v>
      </c>
      <c r="AP14" s="99">
        <f>SUMIF($O$6:$O$20,AD14,$T$6:$T$20)+SUMIF($AD$6:$AD$20,AD14,$AJ$6:$AJ$20)</f>
        <v>0</v>
      </c>
      <c r="AQ14" s="103">
        <f>SUMIF($O$6:$O$20,AD14,$U$6:$U$20)+SUMIF($AD$6:$AD$20,AD14,$AK$6:$AK$20)</f>
        <v>0</v>
      </c>
      <c r="AR14" s="43"/>
      <c r="AS14" s="191">
        <f t="shared" si="6"/>
        <v>9</v>
      </c>
      <c r="AT14" s="72" t="s">
        <v>77</v>
      </c>
      <c r="AU14" s="72">
        <v>356</v>
      </c>
      <c r="AV14" s="73">
        <v>1.7444444444444445</v>
      </c>
      <c r="AW14" s="26">
        <f t="shared" si="16"/>
        <v>2</v>
      </c>
      <c r="AX14" s="96">
        <f>IF(ISNUMBER(AS14)=FALSE,"",SUM(BA14:BA$15))</f>
        <v>2</v>
      </c>
      <c r="AY14" s="100"/>
      <c r="AZ14" s="104"/>
      <c r="BA14" s="107">
        <f t="shared" si="7"/>
        <v>1</v>
      </c>
      <c r="BB14" s="137">
        <f>IF(ISNUMBER(AS14)=FALSE,"",SUMIF($E$6:$E$20,AT14,$D$6:$D$20))</f>
        <v>11</v>
      </c>
      <c r="BC14" s="320">
        <v>2</v>
      </c>
      <c r="BD14" s="95">
        <f>SUMIF($O$6:$O$20,AT14,$S$6:$S$20)+SUMIF($AD$6:$AD$20,AT14,$AI$6:$AI$20)+SUMIF($AT$6:$AT$20,AT14,$AX$6:$AX$20)</f>
        <v>2</v>
      </c>
      <c r="BE14" s="99">
        <f>SUMIF($O$6:$O$20,AT14,$T$6:$T$20)+SUMIF($AD$6:$AD$20,AT14,$AJ$6:$AJ$20)+SUMIF($AT$6:$AT$20,AT14,$AY$6:$AY$20)</f>
        <v>0</v>
      </c>
      <c r="BF14" s="103">
        <f>SUMIF($O$6:$O$20,AT14,$U$6:$U$20)+SUMIF($AD$6:$AD$20,AT14,$AK$6:$AK$20)+SUMIF($AT$6:$AT$20,AT14,$AZ$6:$AZ$20)</f>
        <v>0</v>
      </c>
      <c r="BG14" s="43"/>
      <c r="BH14" s="186" t="str">
        <f t="shared" si="8"/>
        <v/>
      </c>
      <c r="BI14" s="24"/>
      <c r="BJ14" s="50"/>
      <c r="BK14" s="28" t="str">
        <f t="shared" si="17"/>
        <v/>
      </c>
      <c r="BL14" s="96" t="str">
        <f>IF(ISNUMBER(BH14)=FALSE,"",SUM(BO14:BO$15))</f>
        <v/>
      </c>
      <c r="BM14" s="100"/>
      <c r="BN14" s="104"/>
      <c r="BO14" s="107" t="str">
        <f t="shared" si="9"/>
        <v/>
      </c>
      <c r="BP14" s="138" t="str">
        <f>IF(ISNUMBER(BH14)=FALSE,"",SUMIF($E$6:$E$20,BI14,$D$6:$D$20))</f>
        <v/>
      </c>
      <c r="BQ14" s="140" t="str">
        <f>IF(ISNUMBER(BH14)=FALSE,"",SUMIF($E$6:$E$20,BI14,$I$6:$I$20))</f>
        <v/>
      </c>
      <c r="BR14" s="95">
        <f>SUMIF($O$6:$O$20,BI14,$S$6:$S$20)+SUMIF($AD$6:$AD$20,BI14,$AI$6:$AI$20)+SUMIF($AT$6:$AT$20,BI14,$AX$6:$AX$20)+SUMIF($BI$6:$BI$20,BI14,$BL$6:$BL$20)</f>
        <v>0</v>
      </c>
      <c r="BS14" s="99">
        <f>SUMIF($O$6:$O$20,BI14,$T$6:$T$20)+SUMIF($AD$6:$AD$20,BI14,$AJ$6:$AJ$20)+SUMIF($AT$6:$AT$20,BI14,$AY$6:$AY$20)+SUMIF($BI$6:$BI$20,BI14,$BM$6:$BM$20)</f>
        <v>0</v>
      </c>
      <c r="BT14" s="103">
        <f>SUMIF($O$6:$O$20,BI14,$U$6:$U$20)+SUMIF($AD$6:$AD$20,BI14,$AK$6:$AK$20)+SUMIF($AT$6:$AT$20,BI14,$AZ$6:$AZ$20)+SUMIF($BI$6:$BI$20,BI14,$BN$6:$BN$20)</f>
        <v>0</v>
      </c>
      <c r="BU14" s="43"/>
      <c r="BV14" s="191" t="str">
        <f t="shared" si="10"/>
        <v/>
      </c>
      <c r="BW14" s="72"/>
      <c r="BX14" s="73"/>
      <c r="BY14" s="26" t="str">
        <f t="shared" si="18"/>
        <v/>
      </c>
      <c r="BZ14" s="96" t="str">
        <f>IF(ISNUMBER(BV14)=FALSE,"",SUM(CC14:CC$15))</f>
        <v/>
      </c>
      <c r="CA14" s="100"/>
      <c r="CB14" s="104"/>
      <c r="CC14" s="107" t="str">
        <f t="shared" si="11"/>
        <v/>
      </c>
      <c r="CD14" s="137" t="str">
        <f>IF(ISNUMBER(BV14)=FALSE,"",SUMIF($E$6:$E$20,BW14,$D$6:$D$20))</f>
        <v/>
      </c>
      <c r="CE14" s="70" t="str">
        <f>IF(ISNUMBER(BV14)=FALSE,"",SUMIF($E$6:$E$20,BW14,$I$6:$I$20))</f>
        <v/>
      </c>
      <c r="CF14" s="95">
        <f>SUMIF($O$6:$O$20,BW14,$S$6:$S$20)+SUMIF($AD$6:$AD$20,BW14,$AI$6:$AI$20)+SUMIF($AT$6:$AT$20,BW14,$AX$6:$AX$20)+SUMIF($BI$6:$BI$20,BW14,$BL$6:$BL$20)+SUMIF($BW$6:$BW$20,BW14,$BZ$6:$BZ$20)</f>
        <v>0</v>
      </c>
      <c r="CG14" s="99">
        <f>SUMIF($O$6:$O$20,BW14,$T$6:$T$20)+SUMIF($AD$6:$AD$20,BW14,$AJ$6:$AJ$20)+SUMIF($AT$6:$AT$20,BW14,$AY$6:$AY$20)+SUMIF($BI$6:$BI$20,BW14,$BM$6:$BM$20)+SUMIF($BW$6:$BW$20,BW14,$CA$6:$CA$20)</f>
        <v>0</v>
      </c>
      <c r="CH14" s="103">
        <f>SUMIF($O$6:$O$20,BW14,$U$6:$U$20)+SUMIF($AD$6:$AD$20,BW14,$AK$6:$AK$20)+SUMIF($AT$6:$AT$20,BW14,$AZ$6:$AZ$20)+SUMIF($BI$6:$BI$20,BW14,$BN$6:$BN$20)+SUMIF($BW$6:$BW$20,BW14,$CB$6:$CB$20)</f>
        <v>0</v>
      </c>
      <c r="CI14" s="19"/>
      <c r="CJ14" s="195" t="str">
        <f t="shared" si="13"/>
        <v/>
      </c>
      <c r="CK14" s="24"/>
      <c r="CL14" s="50"/>
      <c r="CM14" s="28" t="str">
        <f t="shared" si="19"/>
        <v/>
      </c>
      <c r="CN14" s="96" t="str">
        <f>IF(ISNUMBER(CJ14)=FALSE,"",SUM(CQ14:CQ$15))</f>
        <v/>
      </c>
      <c r="CO14" s="100"/>
      <c r="CP14" s="104"/>
      <c r="CQ14" s="107" t="str">
        <f t="shared" si="12"/>
        <v/>
      </c>
      <c r="CR14" s="138" t="str">
        <f>IF(ISNUMBER(CJ14)=FALSE,"",SUMIF($E$6:$E$20,CK14,$D$6:$D$20))</f>
        <v/>
      </c>
      <c r="CS14" s="140" t="str">
        <f>IF(ISNUMBER(CJ14)=FALSE,"",SUMIF($E$6:$E$20,CK14,$I$6:$I$20))</f>
        <v/>
      </c>
      <c r="CT14" s="95">
        <f>SUMIF($O$6:$O$20,CK14,$S$6:$S$20)+SUMIF($AD$6:$AD$20,CK14,$AI$6:$AI$20)+SUMIF($AT$6:$AT$20,CK14,$AX$6:$AX$20)+SUMIF($BI$6:$BI$20,CK14,$BL$6:$BL$20)+SUMIF($BW$6:$BW$20,CK14,$BZ$6:$BZ$20)+SUMIF($CK$6:$CK$20,CK14,$CN$6:$CN$20)</f>
        <v>0</v>
      </c>
      <c r="CU14" s="99">
        <f>SUMIF($O$6:$O$20,CK14,$T$6:$T$20)+SUMIF($AD$6:$AD$20,CK14,$AJ$6:$AJ$20)+SUMIF($AT$6:$AT$20,CK14,$AY$6:$AY$20)+SUMIF($BI$6:$BI$20,CK14,$BM$6:$BM$20)+SUMIF($BW$6:$BW$20,CK14,$CA$6:$CA$20)+SUMIF($CK$6:$CK$20,CK14,$CO$6:$CO$20)</f>
        <v>0</v>
      </c>
      <c r="CV14" s="103">
        <f>SUMIF($O$6:$O$20,CK14,$U$6:$U$20)+SUMIF($AD$6:$AD$20,CK14,$AK$6:$AK$20)+SUMIF($AT$6:$AT$20,CK14,$AZ$6:$AZ$20)+SUMIF($BI$6:$BI$20,CK14,$BN$6:$BN$20)+SUMIF($BW$6:$BW$20,CK14,$CB$6:$CB$20)+SUMIF($CK$6:$CK$20,CK14,$CP$6:$CP$20)</f>
        <v>0</v>
      </c>
      <c r="CW14" s="43"/>
      <c r="CX14" s="106"/>
    </row>
    <row r="15" spans="1:102" ht="15" customHeight="1">
      <c r="A15" s="39"/>
      <c r="B15" s="342"/>
      <c r="C15" s="3">
        <v>10</v>
      </c>
      <c r="D15" s="110">
        <f t="shared" si="0"/>
        <v>10</v>
      </c>
      <c r="E15" s="4" t="s">
        <v>76</v>
      </c>
      <c r="F15" s="3">
        <v>1971</v>
      </c>
      <c r="G15" s="126">
        <f>SUMIF($O$6:$O$20,E15,$V$6:$V$20)+SUMIF($AD$6:$AD$20,E15,$AL$6:$AL$20)+SUMIF($AT$6:$AT$20,E15,$BA$6:$BA$20)+SUMIF($BI$6:$BI$20,E15,$BO$6:$BO$20)+SUMIF($BW$6:$BW$20,E15,$CC$6:$CC$20)+SUMIF($CK$6:$CK$20,E15,$CQ$6:$CQ$20)</f>
        <v>1</v>
      </c>
      <c r="H15" s="126"/>
      <c r="I15" s="3">
        <f t="shared" si="1"/>
        <v>0</v>
      </c>
      <c r="J15" s="131">
        <f>SUMIF($O$6:$O$20,E15,$S$6:$S$20)+SUMIF($AD$6:$AD$20,E15,$AI$6:$AI$20)+SUMIF($AT$6:$AT$20,E15,$AX$6:$AX$20)+SUMIF($BI$6:$BI$20,E15,$BL$6:$BL$20)+SUMIF($BW$6:$BW$20,E15,$BZ$6:$BZ$20)+SUMIF($CK$6:$CK$20,E15,$CN$6:$CN$20)</f>
        <v>3</v>
      </c>
      <c r="K15" s="133">
        <f>SUMIF($O$6:$O$20,E15,$T$6:$T$20)+SUMIF($AD$6:$AD$20,E15,$AJ$6:$AJ$20)+SUMIF($AT$6:$AT$20,E15,$AY$6:$AY$20)+SUMIF($BI$6:$BI$20,E15,$BM$6:$BM$20)+SUMIF($BW$6:$BW$20,E15,$CA$6:$CA$20)+SUMIF($CK$6:$CK$20,E15,$CO$6:$CO$20)</f>
        <v>0</v>
      </c>
      <c r="L15" s="135">
        <f>SUMIF($O$6:$O$20,E15,$U$6:$U$20)+SUMIF($AD$6:$AD$20,E15,$AK$6:$AK$20)+SUMIF($AT$6:$AT$20,E15,$AZ$6:$AZ$20)+SUMIF($BI$6:$BI$20,E15,$BN$6:$BN$20)+SUMIF($BW$6:$BW$20,E15,$CB$6:$CB$20)+SUMIF($CK$6:$CK$20,E15,$CP$6:$CP$20)</f>
        <v>0</v>
      </c>
      <c r="M15" s="67"/>
      <c r="N15" s="178" t="str">
        <f t="shared" si="2"/>
        <v/>
      </c>
      <c r="O15" s="72"/>
      <c r="P15" s="293"/>
      <c r="Q15" s="73"/>
      <c r="R15" s="26" t="str">
        <f t="shared" si="14"/>
        <v/>
      </c>
      <c r="S15" s="96" t="str">
        <f>IF(ISNUMBER(N15)=FALSE,"",SUM(V15:$V$15))</f>
        <v/>
      </c>
      <c r="T15" s="100"/>
      <c r="U15" s="104"/>
      <c r="V15" s="107" t="str">
        <f t="shared" si="3"/>
        <v/>
      </c>
      <c r="W15" s="137" t="str">
        <f>IF(ISNUMBER(N15)=FALSE,"",SUMIF($E$6:$E$20,O15,$D$6:$D$20))</f>
        <v/>
      </c>
      <c r="X15" s="70" t="str">
        <f>IF(ISNUMBER(N15)=FALSE,"",SUMIF($E$6:$E$20,O15,$I$6:$I$20))</f>
        <v/>
      </c>
      <c r="Y15" s="95">
        <f>SUMIF($O$6:$O$20,O15,$S$6:$S$20)</f>
        <v>0</v>
      </c>
      <c r="Z15" s="99">
        <f>SUMIF($O$6:$O$20,O15,$T$6:$T$20)</f>
        <v>0</v>
      </c>
      <c r="AA15" s="103">
        <f>SUMIF($O$6:$O$20,O15,$U$6:$U$20)</f>
        <v>0</v>
      </c>
      <c r="AB15" s="43"/>
      <c r="AC15" s="186" t="str">
        <f t="shared" si="4"/>
        <v/>
      </c>
      <c r="AD15" s="77"/>
      <c r="AE15" s="50"/>
      <c r="AF15" s="50"/>
      <c r="AG15" s="50"/>
      <c r="AH15" s="28" t="str">
        <f t="shared" si="15"/>
        <v/>
      </c>
      <c r="AI15" s="96" t="str">
        <f>IF(ISNUMBER(AC15)=FALSE,"",SUM(AL15:AL$15))</f>
        <v/>
      </c>
      <c r="AJ15" s="100"/>
      <c r="AK15" s="104"/>
      <c r="AL15" s="107" t="str">
        <f t="shared" si="5"/>
        <v/>
      </c>
      <c r="AM15" s="138" t="str">
        <f>IF(ISNUMBER(AC15)=FALSE,"",SUMIF($E$6:$E$20,AD15,$D$6:$D$20))</f>
        <v/>
      </c>
      <c r="AN15" s="140" t="str">
        <f>IF(ISNUMBER(AC15)=FALSE,"",SUMIF($E$6:$E$20,AD15,$I$6:$I$20))</f>
        <v/>
      </c>
      <c r="AO15" s="95">
        <f>SUMIF($O$6:$O$20,AD15,$S$6:$S$20)+SUMIF($AD$6:$AD$20,AD15,$AI$6:$AI$20)</f>
        <v>0</v>
      </c>
      <c r="AP15" s="99">
        <f>SUMIF($O$6:$O$20,AD15,$T$6:$T$20)+SUMIF($AD$6:$AD$20,AD15,$AJ$6:$AJ$20)</f>
        <v>0</v>
      </c>
      <c r="AQ15" s="103">
        <f>SUMIF($O$6:$O$20,AD15,$U$6:$U$20)+SUMIF($AD$6:$AD$20,AD15,$AK$6:$AK$20)</f>
        <v>0</v>
      </c>
      <c r="AR15" s="43"/>
      <c r="AS15" s="191">
        <f t="shared" si="6"/>
        <v>10</v>
      </c>
      <c r="AT15" s="72" t="s">
        <v>78</v>
      </c>
      <c r="AU15" s="72">
        <v>362</v>
      </c>
      <c r="AV15" s="73">
        <v>1.7805555555555554</v>
      </c>
      <c r="AW15" s="26">
        <f t="shared" si="16"/>
        <v>1</v>
      </c>
      <c r="AX15" s="96">
        <f>IF(ISNUMBER(AS15)=FALSE,"",SUM(BA15:BA$15))</f>
        <v>1</v>
      </c>
      <c r="AY15" s="100"/>
      <c r="AZ15" s="104"/>
      <c r="BA15" s="107">
        <f t="shared" si="7"/>
        <v>1</v>
      </c>
      <c r="BB15" s="137">
        <f>IF(ISNUMBER(AS15)=FALSE,"",SUMIF($E$6:$E$20,AT15,$D$6:$D$20))</f>
        <v>12</v>
      </c>
      <c r="BC15" s="320">
        <v>1</v>
      </c>
      <c r="BD15" s="95">
        <f>SUMIF($O$6:$O$20,AT15,$S$6:$S$20)+SUMIF($AD$6:$AD$20,AT15,$AI$6:$AI$20)+SUMIF($AT$6:$AT$20,AT15,$AX$6:$AX$20)</f>
        <v>1</v>
      </c>
      <c r="BE15" s="99">
        <f>SUMIF($O$6:$O$20,AT15,$T$6:$T$20)+SUMIF($AD$6:$AD$20,AT15,$AJ$6:$AJ$20)+SUMIF($AT$6:$AT$20,AT15,$AY$6:$AY$20)</f>
        <v>0</v>
      </c>
      <c r="BF15" s="103">
        <f>SUMIF($O$6:$O$20,AT15,$U$6:$U$20)+SUMIF($AD$6:$AD$20,AT15,$AK$6:$AK$20)+SUMIF($AT$6:$AT$20,AT15,$AZ$6:$AZ$20)</f>
        <v>0</v>
      </c>
      <c r="BG15" s="43"/>
      <c r="BH15" s="186" t="str">
        <f t="shared" si="8"/>
        <v/>
      </c>
      <c r="BI15" s="24"/>
      <c r="BJ15" s="50"/>
      <c r="BK15" s="28" t="str">
        <f t="shared" si="17"/>
        <v/>
      </c>
      <c r="BL15" s="96" t="str">
        <f>IF(ISNUMBER(BH15)=FALSE,"",SUM(BO15:BO$15))</f>
        <v/>
      </c>
      <c r="BM15" s="100"/>
      <c r="BN15" s="104"/>
      <c r="BO15" s="107" t="str">
        <f t="shared" si="9"/>
        <v/>
      </c>
      <c r="BP15" s="138" t="str">
        <f>IF(ISNUMBER(BH15)=FALSE,"",SUMIF($E$6:$E$20,BI15,$D$6:$D$20))</f>
        <v/>
      </c>
      <c r="BQ15" s="140" t="str">
        <f>IF(ISNUMBER(BH15)=FALSE,"",SUMIF($E$6:$E$20,BI15,$I$6:$I$20))</f>
        <v/>
      </c>
      <c r="BR15" s="95">
        <f>SUMIF($O$6:$O$20,BI15,$S$6:$S$20)+SUMIF($AD$6:$AD$20,BI15,$AI$6:$AI$20)+SUMIF($AT$6:$AT$20,BI15,$AX$6:$AX$20)+SUMIF($BI$6:$BI$20,BI15,$BL$6:$BL$20)</f>
        <v>0</v>
      </c>
      <c r="BS15" s="99">
        <f>SUMIF($O$6:$O$20,BI15,$T$6:$T$20)+SUMIF($AD$6:$AD$20,BI15,$AJ$6:$AJ$20)+SUMIF($AT$6:$AT$20,BI15,$AY$6:$AY$20)+SUMIF($BI$6:$BI$20,BI15,$BM$6:$BM$20)</f>
        <v>0</v>
      </c>
      <c r="BT15" s="103">
        <f>SUMIF($O$6:$O$20,BI15,$U$6:$U$20)+SUMIF($AD$6:$AD$20,BI15,$AK$6:$AK$20)+SUMIF($AT$6:$AT$20,BI15,$AZ$6:$AZ$20)+SUMIF($BI$6:$BI$20,BI15,$BN$6:$BN$20)</f>
        <v>0</v>
      </c>
      <c r="BU15" s="43"/>
      <c r="BV15" s="191" t="str">
        <f t="shared" si="10"/>
        <v/>
      </c>
      <c r="BW15" s="72"/>
      <c r="BX15" s="73"/>
      <c r="BY15" s="26" t="str">
        <f t="shared" si="18"/>
        <v/>
      </c>
      <c r="BZ15" s="96" t="str">
        <f>IF(ISNUMBER(BV15)=FALSE,"",SUM(CC15:CC$15))</f>
        <v/>
      </c>
      <c r="CA15" s="100"/>
      <c r="CB15" s="104"/>
      <c r="CC15" s="107" t="str">
        <f t="shared" si="11"/>
        <v/>
      </c>
      <c r="CD15" s="137" t="str">
        <f>IF(ISNUMBER(BV15)=FALSE,"",SUMIF($E$6:$E$20,BW15,$D$6:$D$20))</f>
        <v/>
      </c>
      <c r="CE15" s="70" t="str">
        <f>IF(ISNUMBER(BV15)=FALSE,"",SUMIF($E$6:$E$20,BW15,$I$6:$I$20))</f>
        <v/>
      </c>
      <c r="CF15" s="95">
        <f>SUMIF($O$6:$O$20,BW15,$S$6:$S$20)+SUMIF($AD$6:$AD$20,BW15,$AI$6:$AI$20)+SUMIF($AT$6:$AT$20,BW15,$AX$6:$AX$20)+SUMIF($BI$6:$BI$20,BW15,$BL$6:$BL$20)+SUMIF($BW$6:$BW$20,BW15,$BZ$6:$BZ$20)</f>
        <v>0</v>
      </c>
      <c r="CG15" s="99">
        <f>SUMIF($O$6:$O$20,BW15,$T$6:$T$20)+SUMIF($AD$6:$AD$20,BW15,$AJ$6:$AJ$20)+SUMIF($AT$6:$AT$20,BW15,$AY$6:$AY$20)+SUMIF($BI$6:$BI$20,BW15,$BM$6:$BM$20)+SUMIF($BW$6:$BW$20,BW15,$CA$6:$CA$20)</f>
        <v>0</v>
      </c>
      <c r="CH15" s="103">
        <f>SUMIF($O$6:$O$20,BW15,$U$6:$U$20)+SUMIF($AD$6:$AD$20,BW15,$AK$6:$AK$20)+SUMIF($AT$6:$AT$20,BW15,$AZ$6:$AZ$20)+SUMIF($BI$6:$BI$20,BW15,$BN$6:$BN$20)+SUMIF($BW$6:$BW$20,BW15,$CB$6:$CB$20)</f>
        <v>0</v>
      </c>
      <c r="CI15" s="19"/>
      <c r="CJ15" s="195" t="str">
        <f t="shared" si="13"/>
        <v/>
      </c>
      <c r="CK15" s="24"/>
      <c r="CL15" s="50"/>
      <c r="CM15" s="28" t="str">
        <f t="shared" si="19"/>
        <v/>
      </c>
      <c r="CN15" s="96" t="str">
        <f>IF(ISNUMBER(CJ15)=FALSE,"",SUM(CQ15:CQ$15))</f>
        <v/>
      </c>
      <c r="CO15" s="100"/>
      <c r="CP15" s="104"/>
      <c r="CQ15" s="107" t="str">
        <f t="shared" si="12"/>
        <v/>
      </c>
      <c r="CR15" s="138" t="str">
        <f>IF(ISNUMBER(CJ15)=FALSE,"",SUMIF($E$6:$E$20,CK15,$D$6:$D$20))</f>
        <v/>
      </c>
      <c r="CS15" s="140" t="str">
        <f>IF(ISNUMBER(CJ15)=FALSE,"",SUMIF($E$6:$E$20,CK15,$I$6:$I$20))</f>
        <v/>
      </c>
      <c r="CT15" s="95">
        <f>SUMIF($O$6:$O$20,CK15,$S$6:$S$20)+SUMIF($AD$6:$AD$20,CK15,$AI$6:$AI$20)+SUMIF($AT$6:$AT$20,CK15,$AX$6:$AX$20)+SUMIF($BI$6:$BI$20,CK15,$BL$6:$BL$20)+SUMIF($BW$6:$BW$20,CK15,$BZ$6:$BZ$20)+SUMIF($CK$6:$CK$20,CK15,$CN$6:$CN$20)</f>
        <v>0</v>
      </c>
      <c r="CU15" s="99">
        <f>SUMIF($O$6:$O$20,CK15,$T$6:$T$20)+SUMIF($AD$6:$AD$20,CK15,$AJ$6:$AJ$20)+SUMIF($AT$6:$AT$20,CK15,$AY$6:$AY$20)+SUMIF($BI$6:$BI$20,CK15,$BM$6:$BM$20)+SUMIF($BW$6:$BW$20,CK15,$CA$6:$CA$20)+SUMIF($CK$6:$CK$20,CK15,$CO$6:$CO$20)</f>
        <v>0</v>
      </c>
      <c r="CV15" s="103">
        <f>SUMIF($O$6:$O$20,CK15,$U$6:$U$20)+SUMIF($AD$6:$AD$20,CK15,$AK$6:$AK$20)+SUMIF($AT$6:$AT$20,CK15,$AZ$6:$AZ$20)+SUMIF($BI$6:$BI$20,CK15,$BN$6:$BN$20)+SUMIF($BW$6:$BW$20,CK15,$CB$6:$CB$20)+SUMIF($CK$6:$CK$20,CK15,$CP$6:$CP$20)</f>
        <v>0</v>
      </c>
      <c r="CW15" s="43"/>
      <c r="CX15" s="106"/>
    </row>
    <row r="16" spans="1:102" ht="15" customHeight="1">
      <c r="A16" s="39"/>
      <c r="B16" s="342"/>
      <c r="C16" s="3">
        <v>11</v>
      </c>
      <c r="D16" s="110">
        <f t="shared" si="0"/>
        <v>11</v>
      </c>
      <c r="E16" s="4" t="s">
        <v>77</v>
      </c>
      <c r="F16" s="3">
        <v>1980</v>
      </c>
      <c r="G16" s="126">
        <f>SUMIF($O$6:$O$20,E16,$V$6:$V$20)+SUMIF($AD$6:$AD$20,E16,$AL$6:$AL$20)+SUMIF($AT$6:$AT$20,E16,$BA$6:$BA$20)+SUMIF($BI$6:$BI$20,E16,$BO$6:$BO$20)+SUMIF($BW$6:$BW$20,E16,$CC$6:$CC$20)+SUMIF($CK$6:$CK$20,E16,$CQ$6:$CQ$20)</f>
        <v>1</v>
      </c>
      <c r="H16" s="126"/>
      <c r="I16" s="3">
        <f t="shared" si="1"/>
        <v>0</v>
      </c>
      <c r="J16" s="131">
        <f>SUMIF($O$6:$O$20,E16,$S$6:$S$20)+SUMIF($AD$6:$AD$20,E16,$AI$6:$AI$20)+SUMIF($AT$6:$AT$20,E16,$AX$6:$AX$20)+SUMIF($BI$6:$BI$20,E16,$BL$6:$BL$20)+SUMIF($BW$6:$BW$20,E16,$BZ$6:$BZ$20)+SUMIF($CK$6:$CK$20,E16,$CN$6:$CN$20)</f>
        <v>2</v>
      </c>
      <c r="K16" s="133">
        <f>SUMIF($O$6:$O$20,E16,$T$6:$T$20)+SUMIF($AD$6:$AD$20,E16,$AJ$6:$AJ$20)+SUMIF($AT$6:$AT$20,E16,$AY$6:$AY$20)+SUMIF($BI$6:$BI$20,E16,$BM$6:$BM$20)+SUMIF($BW$6:$BW$20,E16,$CA$6:$CA$20)+SUMIF($CK$6:$CK$20,E16,$CO$6:$CO$20)</f>
        <v>0</v>
      </c>
      <c r="L16" s="135">
        <f>SUMIF($O$6:$O$20,E16,$U$6:$U$20)+SUMIF($AD$6:$AD$20,E16,$AK$6:$AK$20)+SUMIF($AT$6:$AT$20,E16,$AZ$6:$AZ$20)+SUMIF($BI$6:$BI$20,E16,$BN$6:$BN$20)+SUMIF($BW$6:$BW$20,E16,$CB$6:$CB$20)+SUMIF($CK$6:$CK$20,E16,$CP$6:$CP$20)</f>
        <v>0</v>
      </c>
      <c r="M16" s="67"/>
      <c r="N16" s="178" t="str">
        <f t="shared" si="2"/>
        <v/>
      </c>
      <c r="O16" s="72"/>
      <c r="P16" s="293"/>
      <c r="Q16" s="73"/>
      <c r="R16" s="54" t="str">
        <f t="shared" si="14"/>
        <v/>
      </c>
      <c r="S16" s="96"/>
      <c r="T16" s="100" t="str">
        <f>IF(ISNUMBER(N16)=FALSE,"",SUM(V16:$V$19))</f>
        <v/>
      </c>
      <c r="U16" s="104"/>
      <c r="V16" s="107" t="str">
        <f t="shared" si="3"/>
        <v/>
      </c>
      <c r="W16" s="137" t="str">
        <f>IF(ISNUMBER(N16)=FALSE,"",SUMIF($E$6:$E$20,O16,$D$6:$D$20))</f>
        <v/>
      </c>
      <c r="X16" s="70" t="str">
        <f>IF(ISNUMBER(N16)=FALSE,"",SUMIF($E$6:$E$20,O16,$I$6:$I$20))</f>
        <v/>
      </c>
      <c r="Y16" s="95">
        <f>SUMIF($O$6:$O$20,O16,$S$6:$S$20)</f>
        <v>0</v>
      </c>
      <c r="Z16" s="99">
        <f>SUMIF($O$6:$O$20,O16,$T$6:$T$20)</f>
        <v>0</v>
      </c>
      <c r="AA16" s="103">
        <f>SUMIF($O$6:$O$20,O16,$U$6:$U$20)</f>
        <v>0</v>
      </c>
      <c r="AB16" s="43"/>
      <c r="AC16" s="186" t="str">
        <f t="shared" si="4"/>
        <v/>
      </c>
      <c r="AD16" s="77"/>
      <c r="AE16" s="50"/>
      <c r="AF16" s="50"/>
      <c r="AG16" s="50"/>
      <c r="AH16" s="51" t="str">
        <f t="shared" si="15"/>
        <v/>
      </c>
      <c r="AI16" s="96"/>
      <c r="AJ16" s="100" t="str">
        <f>IF(ISNUMBER(AC16)=FALSE,"",SUM(AL16:AL$19))</f>
        <v/>
      </c>
      <c r="AK16" s="104"/>
      <c r="AL16" s="107" t="str">
        <f t="shared" si="5"/>
        <v/>
      </c>
      <c r="AM16" s="138" t="str">
        <f>IF(ISNUMBER(AC16)=FALSE,"",SUMIF($E$6:$E$20,AD16,$D$6:$D$20))</f>
        <v/>
      </c>
      <c r="AN16" s="140" t="str">
        <f>IF(ISNUMBER(AC16)=FALSE,"",SUMIF($E$6:$E$20,AD16,$I$6:$I$20))</f>
        <v/>
      </c>
      <c r="AO16" s="95">
        <f>SUMIF($O$6:$O$20,AD16,$S$6:$S$20)+SUMIF($AD$6:$AD$20,AD16,$AI$6:$AI$20)</f>
        <v>0</v>
      </c>
      <c r="AP16" s="99">
        <f>SUMIF($O$6:$O$20,AD16,$T$6:$T$20)+SUMIF($AD$6:$AD$20,AD16,$AJ$6:$AJ$20)</f>
        <v>0</v>
      </c>
      <c r="AQ16" s="103">
        <f>SUMIF($O$6:$O$20,AD16,$U$6:$U$20)+SUMIF($AD$6:$AD$20,AD16,$AK$6:$AK$20)</f>
        <v>0</v>
      </c>
      <c r="AR16" s="43"/>
      <c r="AS16" s="191">
        <f t="shared" si="6"/>
        <v>11</v>
      </c>
      <c r="AT16" s="72" t="s">
        <v>79</v>
      </c>
      <c r="AU16" s="72">
        <v>358</v>
      </c>
      <c r="AV16" s="225">
        <v>1.9756944444444444</v>
      </c>
      <c r="AW16" s="54">
        <f t="shared" si="16"/>
        <v>1</v>
      </c>
      <c r="AX16" s="96"/>
      <c r="AY16" s="100">
        <f>IF(ISNUMBER(AS16)=FALSE,"",SUM(BA16:BA$19))</f>
        <v>1</v>
      </c>
      <c r="AZ16" s="104"/>
      <c r="BA16" s="107">
        <f t="shared" si="7"/>
        <v>1</v>
      </c>
      <c r="BB16" s="137">
        <f>IF(ISNUMBER(AS16)=FALSE,"",SUMIF($E$6:$E$20,AT16,$D$6:$D$20))</f>
        <v>13</v>
      </c>
      <c r="BC16" s="321">
        <v>1</v>
      </c>
      <c r="BD16" s="95">
        <f>SUMIF($O$6:$O$20,AT16,$S$6:$S$20)+SUMIF($AD$6:$AD$20,AT16,$AI$6:$AI$20)+SUMIF($AT$6:$AT$20,AT16,$AX$6:$AX$20)</f>
        <v>0</v>
      </c>
      <c r="BE16" s="99">
        <f>SUMIF($O$6:$O$20,AT16,$T$6:$T$20)+SUMIF($AD$6:$AD$20,AT16,$AJ$6:$AJ$20)+SUMIF($AT$6:$AT$20,AT16,$AY$6:$AY$20)</f>
        <v>1</v>
      </c>
      <c r="BF16" s="103">
        <f>SUMIF($O$6:$O$20,AT16,$U$6:$U$20)+SUMIF($AD$6:$AD$20,AT16,$AK$6:$AK$20)+SUMIF($AT$6:$AT$20,AT16,$AZ$6:$AZ$20)</f>
        <v>0</v>
      </c>
      <c r="BG16" s="43"/>
      <c r="BH16" s="186" t="str">
        <f t="shared" si="8"/>
        <v/>
      </c>
      <c r="BI16" s="24"/>
      <c r="BJ16" s="50"/>
      <c r="BK16" s="51" t="str">
        <f t="shared" si="17"/>
        <v/>
      </c>
      <c r="BL16" s="96"/>
      <c r="BM16" s="100" t="str">
        <f>IF(ISNUMBER(BH16)=FALSE,"",SUM(BO16:BO$19))</f>
        <v/>
      </c>
      <c r="BN16" s="104"/>
      <c r="BO16" s="107" t="str">
        <f t="shared" si="9"/>
        <v/>
      </c>
      <c r="BP16" s="138" t="str">
        <f>IF(ISNUMBER(BH16)=FALSE,"",SUMIF($E$6:$E$20,BI16,$D$6:$D$20))</f>
        <v/>
      </c>
      <c r="BQ16" s="140" t="str">
        <f>IF(ISNUMBER(BH16)=FALSE,"",SUMIF($E$6:$E$20,BI16,$I$6:$I$20))</f>
        <v/>
      </c>
      <c r="BR16" s="95">
        <f>SUMIF($O$6:$O$20,BI16,$S$6:$S$20)+SUMIF($AD$6:$AD$20,BI16,$AI$6:$AI$20)+SUMIF($AT$6:$AT$20,BI16,$AX$6:$AX$20)+SUMIF($BI$6:$BI$20,BI16,$BL$6:$BL$20)</f>
        <v>0</v>
      </c>
      <c r="BS16" s="99">
        <f>SUMIF($O$6:$O$20,BI16,$T$6:$T$20)+SUMIF($AD$6:$AD$20,BI16,$AJ$6:$AJ$20)+SUMIF($AT$6:$AT$20,BI16,$AY$6:$AY$20)+SUMIF($BI$6:$BI$20,BI16,$BM$6:$BM$20)</f>
        <v>0</v>
      </c>
      <c r="BT16" s="103">
        <f>SUMIF($O$6:$O$20,BI16,$U$6:$U$20)+SUMIF($AD$6:$AD$20,BI16,$AK$6:$AK$20)+SUMIF($AT$6:$AT$20,BI16,$AZ$6:$AZ$20)+SUMIF($BI$6:$BI$20,BI16,$BN$6:$BN$20)</f>
        <v>0</v>
      </c>
      <c r="BU16" s="43"/>
      <c r="BV16" s="191" t="str">
        <f t="shared" si="10"/>
        <v/>
      </c>
      <c r="BW16" s="72"/>
      <c r="BX16" s="73"/>
      <c r="BY16" s="54" t="str">
        <f t="shared" si="18"/>
        <v/>
      </c>
      <c r="BZ16" s="96"/>
      <c r="CA16" s="100" t="str">
        <f>IF(ISNUMBER(BV16)=FALSE,"",SUM(CC16:CC$19))</f>
        <v/>
      </c>
      <c r="CB16" s="104"/>
      <c r="CC16" s="107" t="str">
        <f t="shared" si="11"/>
        <v/>
      </c>
      <c r="CD16" s="137" t="str">
        <f>IF(ISNUMBER(BV16)=FALSE,"",SUMIF($E$6:$E$20,BW16,$D$6:$D$20))</f>
        <v/>
      </c>
      <c r="CE16" s="70" t="str">
        <f>IF(ISNUMBER(BV16)=FALSE,"",SUMIF($E$6:$E$20,BW16,$I$6:$I$20))</f>
        <v/>
      </c>
      <c r="CF16" s="95">
        <f>SUMIF($O$6:$O$20,BW16,$S$6:$S$20)+SUMIF($AD$6:$AD$20,BW16,$AI$6:$AI$20)+SUMIF($AT$6:$AT$20,BW16,$AX$6:$AX$20)+SUMIF($BI$6:$BI$20,BW16,$BL$6:$BL$20)+SUMIF($BW$6:$BW$20,BW16,$BZ$6:$BZ$20)</f>
        <v>0</v>
      </c>
      <c r="CG16" s="99">
        <f>SUMIF($O$6:$O$20,BW16,$T$6:$T$20)+SUMIF($AD$6:$AD$20,BW16,$AJ$6:$AJ$20)+SUMIF($AT$6:$AT$20,BW16,$AY$6:$AY$20)+SUMIF($BI$6:$BI$20,BW16,$BM$6:$BM$20)+SUMIF($BW$6:$BW$20,BW16,$CA$6:$CA$20)</f>
        <v>0</v>
      </c>
      <c r="CH16" s="103">
        <f>SUMIF($O$6:$O$20,BW16,$U$6:$U$20)+SUMIF($AD$6:$AD$20,BW16,$AK$6:$AK$20)+SUMIF($AT$6:$AT$20,BW16,$AZ$6:$AZ$20)+SUMIF($BI$6:$BI$20,BW16,$BN$6:$BN$20)+SUMIF($BW$6:$BW$20,BW16,$CB$6:$CB$20)</f>
        <v>0</v>
      </c>
      <c r="CI16" s="19"/>
      <c r="CJ16" s="195" t="str">
        <f t="shared" si="13"/>
        <v/>
      </c>
      <c r="CK16" s="24"/>
      <c r="CL16" s="50"/>
      <c r="CM16" s="51" t="str">
        <f t="shared" si="19"/>
        <v/>
      </c>
      <c r="CN16" s="96"/>
      <c r="CO16" s="100" t="str">
        <f>IF(ISNUMBER(CJ16)=FALSE,"",SUM(CQ16:CQ$19))</f>
        <v/>
      </c>
      <c r="CP16" s="104"/>
      <c r="CQ16" s="107" t="str">
        <f t="shared" si="12"/>
        <v/>
      </c>
      <c r="CR16" s="138" t="str">
        <f>IF(ISNUMBER(CJ16)=FALSE,"",SUMIF($E$6:$E$20,CK16,$D$6:$D$20))</f>
        <v/>
      </c>
      <c r="CS16" s="140" t="str">
        <f>IF(ISNUMBER(CJ16)=FALSE,"",SUMIF($E$6:$E$20,CK16,$I$6:$I$20))</f>
        <v/>
      </c>
      <c r="CT16" s="95">
        <f>SUMIF($O$6:$O$20,CK16,$S$6:$S$20)+SUMIF($AD$6:$AD$20,CK16,$AI$6:$AI$20)+SUMIF($AT$6:$AT$20,CK16,$AX$6:$AX$20)+SUMIF($BI$6:$BI$20,CK16,$BL$6:$BL$20)+SUMIF($BW$6:$BW$20,CK16,$BZ$6:$BZ$20)+SUMIF($CK$6:$CK$20,CK16,$CN$6:$CN$20)</f>
        <v>0</v>
      </c>
      <c r="CU16" s="99">
        <f>SUMIF($O$6:$O$20,CK16,$T$6:$T$20)+SUMIF($AD$6:$AD$20,CK16,$AJ$6:$AJ$20)+SUMIF($AT$6:$AT$20,CK16,$AY$6:$AY$20)+SUMIF($BI$6:$BI$20,CK16,$BM$6:$BM$20)+SUMIF($BW$6:$BW$20,CK16,$CA$6:$CA$20)+SUMIF($CK$6:$CK$20,CK16,$CO$6:$CO$20)</f>
        <v>0</v>
      </c>
      <c r="CV16" s="103">
        <f>SUMIF($O$6:$O$20,CK16,$U$6:$U$20)+SUMIF($AD$6:$AD$20,CK16,$AK$6:$AK$20)+SUMIF($AT$6:$AT$20,CK16,$AZ$6:$AZ$20)+SUMIF($BI$6:$BI$20,CK16,$BN$6:$BN$20)+SUMIF($BW$6:$BW$20,CK16,$CB$6:$CB$20)+SUMIF($CK$6:$CK$20,CK16,$CP$6:$CP$20)</f>
        <v>0</v>
      </c>
      <c r="CW16" s="43"/>
    </row>
    <row r="17" spans="1:101" ht="15" customHeight="1">
      <c r="A17" s="39"/>
      <c r="B17" s="342"/>
      <c r="C17" s="3">
        <v>12</v>
      </c>
      <c r="D17" s="110">
        <f t="shared" si="0"/>
        <v>12</v>
      </c>
      <c r="E17" s="4" t="s">
        <v>78</v>
      </c>
      <c r="F17" s="3">
        <v>1987</v>
      </c>
      <c r="G17" s="126">
        <f>SUMIF($O$6:$O$20,E17,$V$6:$V$20)+SUMIF($AD$6:$AD$20,E17,$AL$6:$AL$20)+SUMIF($AT$6:$AT$20,E17,$BA$6:$BA$20)+SUMIF($BI$6:$BI$20,E17,$BO$6:$BO$20)+SUMIF($BW$6:$BW$20,E17,$CC$6:$CC$20)+SUMIF($CK$6:$CK$20,E17,$CQ$6:$CQ$20)</f>
        <v>1</v>
      </c>
      <c r="H17" s="126"/>
      <c r="I17" s="3">
        <f t="shared" si="1"/>
        <v>0</v>
      </c>
      <c r="J17" s="131">
        <f>SUMIF($O$6:$O$20,E17,$S$6:$S$20)+SUMIF($AD$6:$AD$20,E17,$AI$6:$AI$20)+SUMIF($AT$6:$AT$20,E17,$AX$6:$AX$20)+SUMIF($BI$6:$BI$20,E17,$BL$6:$BL$20)+SUMIF($BW$6:$BW$20,E17,$BZ$6:$BZ$20)+SUMIF($CK$6:$CK$20,E17,$CN$6:$CN$20)</f>
        <v>1</v>
      </c>
      <c r="K17" s="133">
        <f>SUMIF($O$6:$O$20,E17,$T$6:$T$20)+SUMIF($AD$6:$AD$20,E17,$AJ$6:$AJ$20)+SUMIF($AT$6:$AT$20,E17,$AY$6:$AY$20)+SUMIF($BI$6:$BI$20,E17,$BM$6:$BM$20)+SUMIF($BW$6:$BW$20,E17,$CA$6:$CA$20)+SUMIF($CK$6:$CK$20,E17,$CO$6:$CO$20)</f>
        <v>0</v>
      </c>
      <c r="L17" s="135">
        <f>SUMIF($O$6:$O$20,E17,$U$6:$U$20)+SUMIF($AD$6:$AD$20,E17,$AK$6:$AK$20)+SUMIF($AT$6:$AT$20,E17,$AZ$6:$AZ$20)+SUMIF($BI$6:$BI$20,E17,$BN$6:$BN$20)+SUMIF($BW$6:$BW$20,E17,$CB$6:$CB$20)+SUMIF($CK$6:$CK$20,E17,$CP$6:$CP$20)</f>
        <v>0</v>
      </c>
      <c r="M17" s="41"/>
      <c r="N17" s="178" t="str">
        <f t="shared" si="2"/>
        <v/>
      </c>
      <c r="O17" s="72"/>
      <c r="P17" s="293"/>
      <c r="Q17" s="73"/>
      <c r="R17" s="54" t="str">
        <f t="shared" si="14"/>
        <v/>
      </c>
      <c r="S17" s="96"/>
      <c r="T17" s="100" t="str">
        <f>IF(ISNUMBER(N17)=FALSE,"",SUM(V17:$V$19))</f>
        <v/>
      </c>
      <c r="U17" s="104"/>
      <c r="V17" s="107" t="str">
        <f t="shared" si="3"/>
        <v/>
      </c>
      <c r="W17" s="137" t="str">
        <f>IF(ISNUMBER(N17)=FALSE,"",SUMIF($E$6:$E$20,O17,$D$6:$D$20))</f>
        <v/>
      </c>
      <c r="X17" s="70" t="str">
        <f>IF(ISNUMBER(N17)=FALSE,"",SUMIF($E$6:$E$20,O17,$I$6:$I$20))</f>
        <v/>
      </c>
      <c r="Y17" s="95">
        <f>SUMIF($O$6:$O$20,O17,$S$6:$S$20)</f>
        <v>0</v>
      </c>
      <c r="Z17" s="99">
        <f>SUMIF($O$6:$O$20,O17,$T$6:$T$20)</f>
        <v>0</v>
      </c>
      <c r="AA17" s="103">
        <f>SUMIF($O$6:$O$20,O17,$U$6:$U$20)</f>
        <v>0</v>
      </c>
      <c r="AB17" s="43"/>
      <c r="AC17" s="186" t="str">
        <f t="shared" si="4"/>
        <v/>
      </c>
      <c r="AD17" s="77"/>
      <c r="AE17" s="50"/>
      <c r="AF17" s="50"/>
      <c r="AG17" s="50"/>
      <c r="AH17" s="51" t="str">
        <f t="shared" si="15"/>
        <v/>
      </c>
      <c r="AI17" s="96"/>
      <c r="AJ17" s="100" t="str">
        <f>IF(ISNUMBER(AC17)=FALSE,"",SUM(AL17:AL$19))</f>
        <v/>
      </c>
      <c r="AK17" s="104"/>
      <c r="AL17" s="107" t="str">
        <f t="shared" si="5"/>
        <v/>
      </c>
      <c r="AM17" s="138" t="str">
        <f>IF(ISNUMBER(AC17)=FALSE,"",SUMIF($E$6:$E$20,AD17,$D$6:$D$20))</f>
        <v/>
      </c>
      <c r="AN17" s="140" t="str">
        <f>IF(ISNUMBER(AC17)=FALSE,"",SUMIF($E$6:$E$20,AD17,$I$6:$I$20))</f>
        <v/>
      </c>
      <c r="AO17" s="95">
        <f>SUMIF($O$6:$O$20,AD17,$S$6:$S$20)+SUMIF($AD$6:$AD$20,AD17,$AI$6:$AI$20)</f>
        <v>0</v>
      </c>
      <c r="AP17" s="99">
        <f>SUMIF($O$6:$O$20,AD17,$T$6:$T$20)+SUMIF($AD$6:$AD$20,AD17,$AJ$6:$AJ$20)</f>
        <v>0</v>
      </c>
      <c r="AQ17" s="103">
        <f>SUMIF($O$6:$O$20,AD17,$U$6:$U$20)+SUMIF($AD$6:$AD$20,AD17,$AK$6:$AK$20)</f>
        <v>0</v>
      </c>
      <c r="AR17" s="43"/>
      <c r="AS17" s="191">
        <f t="shared" si="6"/>
        <v>12</v>
      </c>
      <c r="AT17" s="72" t="s">
        <v>82</v>
      </c>
      <c r="AU17" s="72">
        <v>325</v>
      </c>
      <c r="AV17" s="72" t="s">
        <v>54</v>
      </c>
      <c r="AW17" s="54"/>
      <c r="AX17" s="96"/>
      <c r="AY17" s="100"/>
      <c r="AZ17" s="104"/>
      <c r="BA17" s="107"/>
      <c r="BB17" s="137"/>
      <c r="BC17" s="70"/>
      <c r="BD17" s="95">
        <f>SUMIF($O$6:$O$20,AT17,$S$6:$S$20)+SUMIF($AD$6:$AD$20,AT17,$AI$6:$AI$20)+SUMIF($AT$6:$AT$20,AT17,$AX$6:$AX$20)</f>
        <v>0</v>
      </c>
      <c r="BE17" s="99">
        <f>SUMIF($O$6:$O$20,AT17,$T$6:$T$20)+SUMIF($AD$6:$AD$20,AT17,$AJ$6:$AJ$20)+SUMIF($AT$6:$AT$20,AT17,$AY$6:$AY$20)</f>
        <v>0</v>
      </c>
      <c r="BF17" s="103">
        <f>SUMIF($O$6:$O$20,AT17,$U$6:$U$20)+SUMIF($AD$6:$AD$20,AT17,$AK$6:$AK$20)+SUMIF($AT$6:$AT$20,AT17,$AZ$6:$AZ$20)</f>
        <v>0</v>
      </c>
      <c r="BG17" s="43"/>
      <c r="BH17" s="186" t="str">
        <f t="shared" si="8"/>
        <v/>
      </c>
      <c r="BI17" s="24"/>
      <c r="BJ17" s="50"/>
      <c r="BK17" s="51" t="str">
        <f t="shared" si="17"/>
        <v/>
      </c>
      <c r="BL17" s="96"/>
      <c r="BM17" s="100" t="str">
        <f>IF(ISNUMBER(BH17)=FALSE,"",SUM(BO17:BO$19))</f>
        <v/>
      </c>
      <c r="BN17" s="104"/>
      <c r="BO17" s="107" t="str">
        <f t="shared" si="9"/>
        <v/>
      </c>
      <c r="BP17" s="138" t="str">
        <f>IF(ISNUMBER(BH17)=FALSE,"",SUMIF($E$6:$E$20,BI17,$D$6:$D$20))</f>
        <v/>
      </c>
      <c r="BQ17" s="140" t="str">
        <f>IF(ISNUMBER(BH17)=FALSE,"",SUMIF($E$6:$E$20,BI17,$I$6:$I$20))</f>
        <v/>
      </c>
      <c r="BR17" s="95">
        <f>SUMIF($O$6:$O$20,BI17,$S$6:$S$20)+SUMIF($AD$6:$AD$20,BI17,$AI$6:$AI$20)+SUMIF($AT$6:$AT$20,BI17,$AX$6:$AX$20)+SUMIF($BI$6:$BI$20,BI17,$BL$6:$BL$20)</f>
        <v>0</v>
      </c>
      <c r="BS17" s="99">
        <f>SUMIF($O$6:$O$20,BI17,$T$6:$T$20)+SUMIF($AD$6:$AD$20,BI17,$AJ$6:$AJ$20)+SUMIF($AT$6:$AT$20,BI17,$AY$6:$AY$20)+SUMIF($BI$6:$BI$20,BI17,$BM$6:$BM$20)</f>
        <v>0</v>
      </c>
      <c r="BT17" s="103">
        <f>SUMIF($O$6:$O$20,BI17,$U$6:$U$20)+SUMIF($AD$6:$AD$20,BI17,$AK$6:$AK$20)+SUMIF($AT$6:$AT$20,BI17,$AZ$6:$AZ$20)+SUMIF($BI$6:$BI$20,BI17,$BN$6:$BN$20)</f>
        <v>0</v>
      </c>
      <c r="BU17" s="43"/>
      <c r="BV17" s="191" t="str">
        <f t="shared" si="10"/>
        <v/>
      </c>
      <c r="BW17" s="72"/>
      <c r="BX17" s="73"/>
      <c r="BY17" s="54" t="str">
        <f t="shared" si="18"/>
        <v/>
      </c>
      <c r="BZ17" s="96"/>
      <c r="CA17" s="100" t="str">
        <f>IF(ISNUMBER(BV17)=FALSE,"",SUM(CC17:CC$19))</f>
        <v/>
      </c>
      <c r="CB17" s="104"/>
      <c r="CC17" s="107" t="str">
        <f t="shared" si="11"/>
        <v/>
      </c>
      <c r="CD17" s="137" t="str">
        <f>IF(ISNUMBER(BV17)=FALSE,"",SUMIF($E$6:$E$20,BW17,$D$6:$D$20))</f>
        <v/>
      </c>
      <c r="CE17" s="70" t="str">
        <f>IF(ISNUMBER(BV17)=FALSE,"",SUMIF($E$6:$E$20,BW17,$I$6:$I$20))</f>
        <v/>
      </c>
      <c r="CF17" s="95">
        <f>SUMIF($O$6:$O$20,BW17,$S$6:$S$20)+SUMIF($AD$6:$AD$20,BW17,$AI$6:$AI$20)+SUMIF($AT$6:$AT$20,BW17,$AX$6:$AX$20)+SUMIF($BI$6:$BI$20,BW17,$BL$6:$BL$20)+SUMIF($BW$6:$BW$20,BW17,$BZ$6:$BZ$20)</f>
        <v>0</v>
      </c>
      <c r="CG17" s="99">
        <f>SUMIF($O$6:$O$20,BW17,$T$6:$T$20)+SUMIF($AD$6:$AD$20,BW17,$AJ$6:$AJ$20)+SUMIF($AT$6:$AT$20,BW17,$AY$6:$AY$20)+SUMIF($BI$6:$BI$20,BW17,$BM$6:$BM$20)+SUMIF($BW$6:$BW$20,BW17,$CA$6:$CA$20)</f>
        <v>0</v>
      </c>
      <c r="CH17" s="103">
        <f>SUMIF($O$6:$O$20,BW17,$U$6:$U$20)+SUMIF($AD$6:$AD$20,BW17,$AK$6:$AK$20)+SUMIF($AT$6:$AT$20,BW17,$AZ$6:$AZ$20)+SUMIF($BI$6:$BI$20,BW17,$BN$6:$BN$20)+SUMIF($BW$6:$BW$20,BW17,$CB$6:$CB$20)</f>
        <v>0</v>
      </c>
      <c r="CI17" s="19"/>
      <c r="CJ17" s="195" t="str">
        <f t="shared" si="13"/>
        <v/>
      </c>
      <c r="CK17" s="24"/>
      <c r="CL17" s="50"/>
      <c r="CM17" s="51" t="str">
        <f t="shared" si="19"/>
        <v/>
      </c>
      <c r="CN17" s="96"/>
      <c r="CO17" s="100" t="str">
        <f>IF(ISNUMBER(CJ17)=FALSE,"",SUM(CQ17:CQ$19))</f>
        <v/>
      </c>
      <c r="CP17" s="104"/>
      <c r="CQ17" s="107" t="str">
        <f t="shared" si="12"/>
        <v/>
      </c>
      <c r="CR17" s="138" t="str">
        <f>IF(ISNUMBER(CJ17)=FALSE,"",SUMIF($E$6:$E$20,CK17,$D$6:$D$20))</f>
        <v/>
      </c>
      <c r="CS17" s="140" t="str">
        <f>IF(ISNUMBER(CJ17)=FALSE,"",SUMIF($E$6:$E$20,CK17,$I$6:$I$20))</f>
        <v/>
      </c>
      <c r="CT17" s="95">
        <f>SUMIF($O$6:$O$20,CK17,$S$6:$S$20)+SUMIF($AD$6:$AD$20,CK17,$AI$6:$AI$20)+SUMIF($AT$6:$AT$20,CK17,$AX$6:$AX$20)+SUMIF($BI$6:$BI$20,CK17,$BL$6:$BL$20)+SUMIF($BW$6:$BW$20,CK17,$BZ$6:$BZ$20)+SUMIF($CK$6:$CK$20,CK17,$CN$6:$CN$20)</f>
        <v>0</v>
      </c>
      <c r="CU17" s="99">
        <f>SUMIF($O$6:$O$20,CK17,$T$6:$T$20)+SUMIF($AD$6:$AD$20,CK17,$AJ$6:$AJ$20)+SUMIF($AT$6:$AT$20,CK17,$AY$6:$AY$20)+SUMIF($BI$6:$BI$20,CK17,$BM$6:$BM$20)+SUMIF($BW$6:$BW$20,CK17,$CA$6:$CA$20)+SUMIF($CK$6:$CK$20,CK17,$CO$6:$CO$20)</f>
        <v>0</v>
      </c>
      <c r="CV17" s="103">
        <f>SUMIF($O$6:$O$20,CK17,$U$6:$U$20)+SUMIF($AD$6:$AD$20,CK17,$AK$6:$AK$20)+SUMIF($AT$6:$AT$20,CK17,$AZ$6:$AZ$20)+SUMIF($BI$6:$BI$20,CK17,$BN$6:$BN$20)+SUMIF($BW$6:$BW$20,CK17,$CB$6:$CB$20)+SUMIF($CK$6:$CK$20,CK17,$CP$6:$CP$20)</f>
        <v>0</v>
      </c>
      <c r="CW17" s="43"/>
    </row>
    <row r="18" spans="1:101" ht="15" customHeight="1">
      <c r="A18" s="39"/>
      <c r="B18" s="342"/>
      <c r="C18" s="3">
        <v>13</v>
      </c>
      <c r="D18" s="110">
        <f t="shared" si="0"/>
        <v>13</v>
      </c>
      <c r="E18" s="4" t="s">
        <v>79</v>
      </c>
      <c r="F18" s="3">
        <v>1967</v>
      </c>
      <c r="G18" s="126">
        <f>SUMIF($O$6:$O$20,E18,$V$6:$V$20)+SUMIF($AD$6:$AD$20,E18,$AL$6:$AL$20)+SUMIF($AT$6:$AT$20,E18,$BA$6:$BA$20)+SUMIF($BI$6:$BI$20,E18,$BO$6:$BO$20)+SUMIF($BW$6:$BW$20,E18,$CC$6:$CC$20)+SUMIF($CK$6:$CK$20,E18,$CQ$6:$CQ$20)</f>
        <v>1</v>
      </c>
      <c r="H18" s="126"/>
      <c r="I18" s="3">
        <f t="shared" si="1"/>
        <v>0</v>
      </c>
      <c r="J18" s="131">
        <f>SUMIF($O$6:$O$20,E18,$S$6:$S$20)+SUMIF($AD$6:$AD$20,E18,$AI$6:$AI$20)+SUMIF($AT$6:$AT$20,E18,$AX$6:$AX$20)+SUMIF($BI$6:$BI$20,E18,$BL$6:$BL$20)+SUMIF($BW$6:$BW$20,E18,$BZ$6:$BZ$20)+SUMIF($CK$6:$CK$20,E18,$CN$6:$CN$20)</f>
        <v>0</v>
      </c>
      <c r="K18" s="133">
        <f>SUMIF($O$6:$O$20,E18,$T$6:$T$20)+SUMIF($AD$6:$AD$20,E18,$AJ$6:$AJ$20)+SUMIF($AT$6:$AT$20,E18,$AY$6:$AY$20)+SUMIF($BI$6:$BI$20,E18,$BM$6:$BM$20)+SUMIF($BW$6:$BW$20,E18,$CA$6:$CA$20)+SUMIF($CK$6:$CK$20,E18,$CO$6:$CO$20)</f>
        <v>1</v>
      </c>
      <c r="L18" s="135">
        <f>SUMIF($O$6:$O$20,E18,$U$6:$U$20)+SUMIF($AD$6:$AD$20,E18,$AK$6:$AK$20)+SUMIF($AT$6:$AT$20,E18,$AZ$6:$AZ$20)+SUMIF($BI$6:$BI$20,E18,$BN$6:$BN$20)+SUMIF($BW$6:$BW$20,E18,$CB$6:$CB$20)+SUMIF($CK$6:$CK$20,E18,$CP$6:$CP$20)</f>
        <v>0</v>
      </c>
      <c r="M18" s="41"/>
      <c r="N18" s="178" t="str">
        <f t="shared" si="2"/>
        <v/>
      </c>
      <c r="O18" s="72"/>
      <c r="P18" s="293"/>
      <c r="Q18" s="73"/>
      <c r="R18" s="54" t="str">
        <f t="shared" si="14"/>
        <v/>
      </c>
      <c r="S18" s="96"/>
      <c r="T18" s="100" t="str">
        <f>IF(ISNUMBER(N18)=FALSE,"",SUM(V18:$V$19))</f>
        <v/>
      </c>
      <c r="U18" s="104"/>
      <c r="V18" s="107" t="str">
        <f t="shared" si="3"/>
        <v/>
      </c>
      <c r="W18" s="137" t="str">
        <f>IF(ISNUMBER(N18)=FALSE,"",SUMIF($E$6:$E$20,O18,$D$6:$D$20))</f>
        <v/>
      </c>
      <c r="X18" s="70" t="str">
        <f>IF(ISNUMBER(N18)=FALSE,"",SUMIF($E$6:$E$20,O18,$I$6:$I$20))</f>
        <v/>
      </c>
      <c r="Y18" s="95">
        <f>SUMIF($O$6:$O$20,O18,$S$6:$S$20)</f>
        <v>0</v>
      </c>
      <c r="Z18" s="99">
        <f>SUMIF($O$6:$O$20,O18,$T$6:$T$20)</f>
        <v>0</v>
      </c>
      <c r="AA18" s="103">
        <f>SUMIF($O$6:$O$20,O18,$U$6:$U$20)</f>
        <v>0</v>
      </c>
      <c r="AB18" s="43"/>
      <c r="AC18" s="186" t="str">
        <f t="shared" si="4"/>
        <v/>
      </c>
      <c r="AD18" s="24"/>
      <c r="AE18" s="50"/>
      <c r="AF18" s="50"/>
      <c r="AG18" s="50"/>
      <c r="AH18" s="51" t="str">
        <f t="shared" si="15"/>
        <v/>
      </c>
      <c r="AI18" s="96"/>
      <c r="AJ18" s="100" t="str">
        <f>IF(ISNUMBER(AC18)=FALSE,"",SUM(AL18:AL$19))</f>
        <v/>
      </c>
      <c r="AK18" s="104"/>
      <c r="AL18" s="107" t="str">
        <f t="shared" si="5"/>
        <v/>
      </c>
      <c r="AM18" s="138" t="str">
        <f>IF(ISNUMBER(AC18)=FALSE,"",SUMIF($E$6:$E$20,AD18,$D$6:$D$20))</f>
        <v/>
      </c>
      <c r="AN18" s="140" t="str">
        <f>IF(ISNUMBER(AC18)=FALSE,"",SUMIF($E$6:$E$20,AD18,$I$6:$I$20))</f>
        <v/>
      </c>
      <c r="AO18" s="95">
        <f>SUMIF($O$6:$O$20,AD18,$S$6:$S$20)+SUMIF($AD$6:$AD$20,AD18,$AI$6:$AI$20)</f>
        <v>0</v>
      </c>
      <c r="AP18" s="99">
        <f>SUMIF($O$6:$O$20,AD18,$T$6:$T$20)+SUMIF($AD$6:$AD$20,AD18,$AJ$6:$AJ$20)</f>
        <v>0</v>
      </c>
      <c r="AQ18" s="103">
        <f>SUMIF($O$6:$O$20,AD18,$U$6:$U$20)+SUMIF($AD$6:$AD$20,AD18,$AK$6:$AK$20)</f>
        <v>0</v>
      </c>
      <c r="AR18" s="43"/>
      <c r="AS18" s="191">
        <f t="shared" si="6"/>
        <v>13</v>
      </c>
      <c r="AT18" s="72" t="s">
        <v>80</v>
      </c>
      <c r="AU18" s="72">
        <v>175</v>
      </c>
      <c r="AV18" s="72" t="s">
        <v>54</v>
      </c>
      <c r="AW18" s="54"/>
      <c r="AX18" s="96"/>
      <c r="AY18" s="100"/>
      <c r="AZ18" s="104"/>
      <c r="BA18" s="107"/>
      <c r="BB18" s="137"/>
      <c r="BC18" s="70"/>
      <c r="BD18" s="95">
        <f>SUMIF($O$6:$O$20,AT18,$S$6:$S$20)+SUMIF($AD$6:$AD$20,AT18,$AI$6:$AI$20)+SUMIF($AT$6:$AT$20,AT18,$AX$6:$AX$20)</f>
        <v>0</v>
      </c>
      <c r="BE18" s="99">
        <f>SUMIF($O$6:$O$20,AT18,$T$6:$T$20)+SUMIF($AD$6:$AD$20,AT18,$AJ$6:$AJ$20)+SUMIF($AT$6:$AT$20,AT18,$AY$6:$AY$20)</f>
        <v>0</v>
      </c>
      <c r="BF18" s="103">
        <f>SUMIF($O$6:$O$20,AT18,$U$6:$U$20)+SUMIF($AD$6:$AD$20,AT18,$AK$6:$AK$20)+SUMIF($AT$6:$AT$20,AT18,$AZ$6:$AZ$20)</f>
        <v>0</v>
      </c>
      <c r="BG18" s="43"/>
      <c r="BH18" s="186" t="str">
        <f t="shared" si="8"/>
        <v/>
      </c>
      <c r="BI18" s="24"/>
      <c r="BJ18" s="50"/>
      <c r="BK18" s="51" t="str">
        <f t="shared" si="17"/>
        <v/>
      </c>
      <c r="BL18" s="96"/>
      <c r="BM18" s="100" t="str">
        <f>IF(ISNUMBER(BH18)=FALSE,"",SUM(BO18:BO$19))</f>
        <v/>
      </c>
      <c r="BN18" s="104"/>
      <c r="BO18" s="107" t="str">
        <f t="shared" si="9"/>
        <v/>
      </c>
      <c r="BP18" s="138" t="str">
        <f>IF(ISNUMBER(BH18)=FALSE,"",SUMIF($E$6:$E$20,BI18,$D$6:$D$20))</f>
        <v/>
      </c>
      <c r="BQ18" s="140" t="str">
        <f>IF(ISNUMBER(BH18)=FALSE,"",SUMIF($E$6:$E$20,BI18,$I$6:$I$20))</f>
        <v/>
      </c>
      <c r="BR18" s="95">
        <f>SUMIF($O$6:$O$20,BI18,$S$6:$S$20)+SUMIF($AD$6:$AD$20,BI18,$AI$6:$AI$20)+SUMIF($AT$6:$AT$20,BI18,$AX$6:$AX$20)+SUMIF($BI$6:$BI$20,BI18,$BL$6:$BL$20)</f>
        <v>0</v>
      </c>
      <c r="BS18" s="99">
        <f>SUMIF($O$6:$O$20,BI18,$T$6:$T$20)+SUMIF($AD$6:$AD$20,BI18,$AJ$6:$AJ$20)+SUMIF($AT$6:$AT$20,BI18,$AY$6:$AY$20)+SUMIF($BI$6:$BI$20,BI18,$BM$6:$BM$20)</f>
        <v>0</v>
      </c>
      <c r="BT18" s="103">
        <f>SUMIF($O$6:$O$20,BI18,$U$6:$U$20)+SUMIF($AD$6:$AD$20,BI18,$AK$6:$AK$20)+SUMIF($AT$6:$AT$20,BI18,$AZ$6:$AZ$20)+SUMIF($BI$6:$BI$20,BI18,$BN$6:$BN$20)</f>
        <v>0</v>
      </c>
      <c r="BU18" s="43"/>
      <c r="BV18" s="191" t="str">
        <f t="shared" si="10"/>
        <v/>
      </c>
      <c r="BW18" s="72"/>
      <c r="BX18" s="73"/>
      <c r="BY18" s="54" t="str">
        <f t="shared" si="18"/>
        <v/>
      </c>
      <c r="BZ18" s="96"/>
      <c r="CA18" s="100" t="str">
        <f>IF(ISNUMBER(BV18)=FALSE,"",SUM(CC18:CC$19))</f>
        <v/>
      </c>
      <c r="CB18" s="104"/>
      <c r="CC18" s="107" t="str">
        <f t="shared" si="11"/>
        <v/>
      </c>
      <c r="CD18" s="137" t="str">
        <f>IF(ISNUMBER(BV18)=FALSE,"",SUMIF($E$6:$E$20,BW18,$D$6:$D$20))</f>
        <v/>
      </c>
      <c r="CE18" s="70" t="str">
        <f>IF(ISNUMBER(BV18)=FALSE,"",SUMIF($E$6:$E$20,BW18,$I$6:$I$20))</f>
        <v/>
      </c>
      <c r="CF18" s="95">
        <f>SUMIF($O$6:$O$20,BW18,$S$6:$S$20)+SUMIF($AD$6:$AD$20,BW18,$AI$6:$AI$20)+SUMIF($AT$6:$AT$20,BW18,$AX$6:$AX$20)+SUMIF($BI$6:$BI$20,BW18,$BL$6:$BL$20)+SUMIF($BW$6:$BW$20,BW18,$BZ$6:$BZ$20)</f>
        <v>0</v>
      </c>
      <c r="CG18" s="99">
        <f>SUMIF($O$6:$O$20,BW18,$T$6:$T$20)+SUMIF($AD$6:$AD$20,BW18,$AJ$6:$AJ$20)+SUMIF($AT$6:$AT$20,BW18,$AY$6:$AY$20)+SUMIF($BI$6:$BI$20,BW18,$BM$6:$BM$20)+SUMIF($BW$6:$BW$20,BW18,$CA$6:$CA$20)</f>
        <v>0</v>
      </c>
      <c r="CH18" s="103">
        <f>SUMIF($O$6:$O$20,BW18,$U$6:$U$20)+SUMIF($AD$6:$AD$20,BW18,$AK$6:$AK$20)+SUMIF($AT$6:$AT$20,BW18,$AZ$6:$AZ$20)+SUMIF($BI$6:$BI$20,BW18,$BN$6:$BN$20)+SUMIF($BW$6:$BW$20,BW18,$CB$6:$CB$20)</f>
        <v>0</v>
      </c>
      <c r="CI18" s="19"/>
      <c r="CJ18" s="195" t="str">
        <f t="shared" si="13"/>
        <v/>
      </c>
      <c r="CK18" s="24"/>
      <c r="CL18" s="50"/>
      <c r="CM18" s="51" t="str">
        <f t="shared" si="19"/>
        <v/>
      </c>
      <c r="CN18" s="96"/>
      <c r="CO18" s="100" t="str">
        <f>IF(ISNUMBER(CJ18)=FALSE,"",SUM(CQ18:CQ$19))</f>
        <v/>
      </c>
      <c r="CP18" s="104"/>
      <c r="CQ18" s="107" t="str">
        <f t="shared" si="12"/>
        <v/>
      </c>
      <c r="CR18" s="138" t="str">
        <f>IF(ISNUMBER(CJ18)=FALSE,"",SUMIF($E$6:$E$20,CK18,$D$6:$D$20))</f>
        <v/>
      </c>
      <c r="CS18" s="140" t="str">
        <f>IF(ISNUMBER(CJ18)=FALSE,"",SUMIF($E$6:$E$20,CK18,$I$6:$I$20))</f>
        <v/>
      </c>
      <c r="CT18" s="95">
        <f>SUMIF($O$6:$O$20,CK18,$S$6:$S$20)+SUMIF($AD$6:$AD$20,CK18,$AI$6:$AI$20)+SUMIF($AT$6:$AT$20,CK18,$AX$6:$AX$20)+SUMIF($BI$6:$BI$20,CK18,$BL$6:$BL$20)+SUMIF($BW$6:$BW$20,CK18,$BZ$6:$BZ$20)+SUMIF($CK$6:$CK$20,CK18,$CN$6:$CN$20)</f>
        <v>0</v>
      </c>
      <c r="CU18" s="99">
        <f>SUMIF($O$6:$O$20,CK18,$T$6:$T$20)+SUMIF($AD$6:$AD$20,CK18,$AJ$6:$AJ$20)+SUMIF($AT$6:$AT$20,CK18,$AY$6:$AY$20)+SUMIF($BI$6:$BI$20,CK18,$BM$6:$BM$20)+SUMIF($BW$6:$BW$20,CK18,$CA$6:$CA$20)+SUMIF($CK$6:$CK$20,CK18,$CO$6:$CO$20)</f>
        <v>0</v>
      </c>
      <c r="CV18" s="103">
        <f>SUMIF($O$6:$O$20,CK18,$U$6:$U$20)+SUMIF($AD$6:$AD$20,CK18,$AK$6:$AK$20)+SUMIF($AT$6:$AT$20,CK18,$AZ$6:$AZ$20)+SUMIF($BI$6:$BI$20,CK18,$BN$6:$BN$20)+SUMIF($BW$6:$BW$20,CK18,$CB$6:$CB$20)+SUMIF($CK$6:$CK$20,CK18,$CP$6:$CP$20)</f>
        <v>0</v>
      </c>
      <c r="CW18" s="43"/>
    </row>
    <row r="19" spans="1:101" ht="15" customHeight="1">
      <c r="A19" s="39"/>
      <c r="B19" s="342"/>
      <c r="C19" s="3">
        <v>14</v>
      </c>
      <c r="D19" s="110" t="str">
        <f t="shared" si="0"/>
        <v/>
      </c>
      <c r="E19" s="4"/>
      <c r="F19" s="3"/>
      <c r="G19" s="126">
        <f>SUMIF($O$6:$O$20,E19,$V$6:$V$20)+SUMIF($AD$6:$AD$20,E19,$AL$6:$AL$20)+SUMIF($AT$6:$AT$20,E19,$BA$6:$BA$20)+SUMIF($BI$6:$BI$20,E19,$BO$6:$BO$20)+SUMIF($BW$6:$BW$20,E19,$CC$6:$CC$20)+SUMIF($CK$6:$CK$20,E19,$CQ$6:$CQ$20)</f>
        <v>0</v>
      </c>
      <c r="H19" s="126"/>
      <c r="I19" s="3">
        <f t="shared" si="1"/>
        <v>0</v>
      </c>
      <c r="J19" s="131">
        <f>SUMIF($O$6:$O$20,E19,$S$6:$S$20)+SUMIF($AD$6:$AD$20,E19,$AI$6:$AI$20)+SUMIF($AT$6:$AT$20,E19,$AX$6:$AX$20)+SUMIF($BI$6:$BI$20,E19,$BL$6:$BL$20)+SUMIF($BW$6:$BW$20,E19,$BZ$6:$BZ$20)+SUMIF($CK$6:$CK$20,E19,$CN$6:$CN$20)</f>
        <v>0</v>
      </c>
      <c r="K19" s="133">
        <f>SUMIF($O$6:$O$20,E19,$T$6:$T$20)+SUMIF($AD$6:$AD$20,E19,$AJ$6:$AJ$20)+SUMIF($AT$6:$AT$20,E19,$AY$6:$AY$20)+SUMIF($BI$6:$BI$20,E19,$BM$6:$BM$20)+SUMIF($BW$6:$BW$20,E19,$CA$6:$CA$20)+SUMIF($CK$6:$CK$20,E19,$CO$6:$CO$20)</f>
        <v>0</v>
      </c>
      <c r="L19" s="135">
        <f>SUMIF($O$6:$O$20,E19,$U$6:$U$20)+SUMIF($AD$6:$AD$20,E19,$AK$6:$AK$20)+SUMIF($AT$6:$AT$20,E19,$AZ$6:$AZ$20)+SUMIF($BI$6:$BI$20,E19,$BN$6:$BN$20)+SUMIF($BW$6:$BW$20,E19,$CB$6:$CB$20)+SUMIF($CK$6:$CK$20,E19,$CP$6:$CP$20)</f>
        <v>0</v>
      </c>
      <c r="M19" s="41"/>
      <c r="N19" s="178" t="str">
        <f t="shared" si="2"/>
        <v/>
      </c>
      <c r="O19" s="72"/>
      <c r="P19" s="293"/>
      <c r="Q19" s="73"/>
      <c r="R19" s="54" t="str">
        <f t="shared" si="14"/>
        <v/>
      </c>
      <c r="S19" s="96"/>
      <c r="T19" s="100" t="str">
        <f>IF(ISNUMBER(N19)=FALSE,"",SUM(V19:$V$19))</f>
        <v/>
      </c>
      <c r="U19" s="104"/>
      <c r="V19" s="107" t="str">
        <f t="shared" si="3"/>
        <v/>
      </c>
      <c r="W19" s="137" t="str">
        <f>IF(ISNUMBER(N19)=FALSE,"",SUMIF($E$6:$E$20,O19,$D$6:$D$20))</f>
        <v/>
      </c>
      <c r="X19" s="70" t="str">
        <f>IF(ISNUMBER(N19)=FALSE,"",SUMIF($E$6:$E$20,O19,$I$6:$I$20))</f>
        <v/>
      </c>
      <c r="Y19" s="95">
        <f>SUMIF($O$6:$O$20,O19,$S$6:$S$20)</f>
        <v>0</v>
      </c>
      <c r="Z19" s="99">
        <f>SUMIF($O$6:$O$20,O19,$T$6:$T$20)</f>
        <v>0</v>
      </c>
      <c r="AA19" s="103">
        <f>SUMIF($O$6:$O$20,O19,$U$6:$U$20)</f>
        <v>0</v>
      </c>
      <c r="AB19" s="43"/>
      <c r="AC19" s="186" t="str">
        <f t="shared" si="4"/>
        <v/>
      </c>
      <c r="AD19" s="24"/>
      <c r="AE19" s="50"/>
      <c r="AF19" s="50"/>
      <c r="AG19" s="50"/>
      <c r="AH19" s="51" t="str">
        <f t="shared" si="15"/>
        <v/>
      </c>
      <c r="AI19" s="96"/>
      <c r="AJ19" s="100" t="str">
        <f>IF(ISNUMBER(AC19)=FALSE,"",SUM(AL19:AL$19))</f>
        <v/>
      </c>
      <c r="AK19" s="104"/>
      <c r="AL19" s="107" t="str">
        <f t="shared" si="5"/>
        <v/>
      </c>
      <c r="AM19" s="138" t="str">
        <f>IF(ISNUMBER(AC19)=FALSE,"",SUMIF($E$6:$E$20,AD19,$D$6:$D$20))</f>
        <v/>
      </c>
      <c r="AN19" s="140" t="str">
        <f>IF(ISNUMBER(AC19)=FALSE,"",SUMIF($E$6:$E$20,AD19,$I$6:$I$20))</f>
        <v/>
      </c>
      <c r="AO19" s="95">
        <f>SUMIF($O$6:$O$20,AD19,$S$6:$S$20)+SUMIF($AD$6:$AD$20,AD19,$AI$6:$AI$20)</f>
        <v>0</v>
      </c>
      <c r="AP19" s="99">
        <f>SUMIF($O$6:$O$20,AD19,$T$6:$T$20)+SUMIF($AD$6:$AD$20,AD19,$AJ$6:$AJ$20)</f>
        <v>0</v>
      </c>
      <c r="AQ19" s="103">
        <f>SUMIF($O$6:$O$20,AD19,$U$6:$U$20)+SUMIF($AD$6:$AD$20,AD19,$AK$6:$AK$20)</f>
        <v>0</v>
      </c>
      <c r="AR19" s="43"/>
      <c r="AS19" s="191">
        <f t="shared" si="6"/>
        <v>14</v>
      </c>
      <c r="AT19" s="72" t="s">
        <v>81</v>
      </c>
      <c r="AU19" s="72">
        <v>150</v>
      </c>
      <c r="AV19" s="72" t="s">
        <v>54</v>
      </c>
      <c r="AW19" s="54"/>
      <c r="AX19" s="96"/>
      <c r="AY19" s="100"/>
      <c r="AZ19" s="104"/>
      <c r="BA19" s="107"/>
      <c r="BB19" s="137"/>
      <c r="BC19" s="70"/>
      <c r="BD19" s="95">
        <f>SUMIF($O$6:$O$20,AT19,$S$6:$S$20)+SUMIF($AD$6:$AD$20,AT19,$AI$6:$AI$20)+SUMIF($AT$6:$AT$20,AT19,$AX$6:$AX$20)</f>
        <v>0</v>
      </c>
      <c r="BE19" s="99">
        <f>SUMIF($O$6:$O$20,AT19,$T$6:$T$20)+SUMIF($AD$6:$AD$20,AT19,$AJ$6:$AJ$20)+SUMIF($AT$6:$AT$20,AT19,$AY$6:$AY$20)</f>
        <v>0</v>
      </c>
      <c r="BF19" s="103">
        <f>SUMIF($O$6:$O$20,AT19,$U$6:$U$20)+SUMIF($AD$6:$AD$20,AT19,$AK$6:$AK$20)+SUMIF($AT$6:$AT$20,AT19,$AZ$6:$AZ$20)</f>
        <v>0</v>
      </c>
      <c r="BG19" s="43"/>
      <c r="BH19" s="186" t="str">
        <f t="shared" si="8"/>
        <v/>
      </c>
      <c r="BI19" s="24"/>
      <c r="BJ19" s="50"/>
      <c r="BK19" s="51" t="str">
        <f t="shared" si="17"/>
        <v/>
      </c>
      <c r="BL19" s="96"/>
      <c r="BM19" s="100" t="str">
        <f>IF(ISNUMBER(BH19)=FALSE,"",SUM(BO19:BO$19))</f>
        <v/>
      </c>
      <c r="BN19" s="104"/>
      <c r="BO19" s="107" t="str">
        <f t="shared" si="9"/>
        <v/>
      </c>
      <c r="BP19" s="138" t="str">
        <f>IF(ISNUMBER(BH19)=FALSE,"",SUMIF($E$6:$E$20,BI19,$D$6:$D$20))</f>
        <v/>
      </c>
      <c r="BQ19" s="140" t="str">
        <f>IF(ISNUMBER(BH19)=FALSE,"",SUMIF($E$6:$E$20,BI19,$I$6:$I$20))</f>
        <v/>
      </c>
      <c r="BR19" s="95">
        <f>SUMIF($O$6:$O$20,BI19,$S$6:$S$20)+SUMIF($AD$6:$AD$20,BI19,$AI$6:$AI$20)+SUMIF($AT$6:$AT$20,BI19,$AX$6:$AX$20)+SUMIF($BI$6:$BI$20,BI19,$BL$6:$BL$20)</f>
        <v>0</v>
      </c>
      <c r="BS19" s="99">
        <f>SUMIF($O$6:$O$20,BI19,$T$6:$T$20)+SUMIF($AD$6:$AD$20,BI19,$AJ$6:$AJ$20)+SUMIF($AT$6:$AT$20,BI19,$AY$6:$AY$20)+SUMIF($BI$6:$BI$20,BI19,$BM$6:$BM$20)</f>
        <v>0</v>
      </c>
      <c r="BT19" s="103">
        <f>SUMIF($O$6:$O$20,BI19,$U$6:$U$20)+SUMIF($AD$6:$AD$20,BI19,$AK$6:$AK$20)+SUMIF($AT$6:$AT$20,BI19,$AZ$6:$AZ$20)+SUMIF($BI$6:$BI$20,BI19,$BN$6:$BN$20)</f>
        <v>0</v>
      </c>
      <c r="BU19" s="43"/>
      <c r="BV19" s="191" t="str">
        <f t="shared" si="10"/>
        <v/>
      </c>
      <c r="BW19" s="72"/>
      <c r="BX19" s="73"/>
      <c r="BY19" s="54" t="str">
        <f t="shared" si="18"/>
        <v/>
      </c>
      <c r="BZ19" s="96"/>
      <c r="CA19" s="100" t="str">
        <f>IF(ISNUMBER(BV19)=FALSE,"",SUM(CC19:CC$19))</f>
        <v/>
      </c>
      <c r="CB19" s="104"/>
      <c r="CC19" s="107" t="str">
        <f t="shared" si="11"/>
        <v/>
      </c>
      <c r="CD19" s="137" t="str">
        <f>IF(ISNUMBER(BV19)=FALSE,"",SUMIF($E$6:$E$20,BW19,$D$6:$D$20))</f>
        <v/>
      </c>
      <c r="CE19" s="70" t="str">
        <f>IF(ISNUMBER(BV19)=FALSE,"",SUMIF($E$6:$E$20,BW19,$I$6:$I$20))</f>
        <v/>
      </c>
      <c r="CF19" s="95">
        <f>SUMIF($O$6:$O$20,BW19,$S$6:$S$20)+SUMIF($AD$6:$AD$20,BW19,$AI$6:$AI$20)+SUMIF($AT$6:$AT$20,BW19,$AX$6:$AX$20)+SUMIF($BI$6:$BI$20,BW19,$BL$6:$BL$20)+SUMIF($BW$6:$BW$20,BW19,$BZ$6:$BZ$20)</f>
        <v>0</v>
      </c>
      <c r="CG19" s="99">
        <f>SUMIF($O$6:$O$20,BW19,$T$6:$T$20)+SUMIF($AD$6:$AD$20,BW19,$AJ$6:$AJ$20)+SUMIF($AT$6:$AT$20,BW19,$AY$6:$AY$20)+SUMIF($BI$6:$BI$20,BW19,$BM$6:$BM$20)+SUMIF($BW$6:$BW$20,BW19,$CA$6:$CA$20)</f>
        <v>0</v>
      </c>
      <c r="CH19" s="103">
        <f>SUMIF($O$6:$O$20,BW19,$U$6:$U$20)+SUMIF($AD$6:$AD$20,BW19,$AK$6:$AK$20)+SUMIF($AT$6:$AT$20,BW19,$AZ$6:$AZ$20)+SUMIF($BI$6:$BI$20,BW19,$BN$6:$BN$20)+SUMIF($BW$6:$BW$20,BW19,$CB$6:$CB$20)</f>
        <v>0</v>
      </c>
      <c r="CI19" s="19"/>
      <c r="CJ19" s="195" t="str">
        <f t="shared" si="13"/>
        <v/>
      </c>
      <c r="CK19" s="24"/>
      <c r="CL19" s="50"/>
      <c r="CM19" s="51" t="str">
        <f t="shared" si="19"/>
        <v/>
      </c>
      <c r="CN19" s="96"/>
      <c r="CO19" s="100" t="str">
        <f>IF(ISNUMBER(CJ19)=FALSE,"",SUM(CQ19:CQ$19))</f>
        <v/>
      </c>
      <c r="CP19" s="104"/>
      <c r="CQ19" s="107" t="str">
        <f t="shared" si="12"/>
        <v/>
      </c>
      <c r="CR19" s="138" t="str">
        <f>IF(ISNUMBER(CJ19)=FALSE,"",SUMIF($E$6:$E$20,CK19,$D$6:$D$20))</f>
        <v/>
      </c>
      <c r="CS19" s="140" t="str">
        <f>IF(ISNUMBER(CJ19)=FALSE,"",SUMIF($E$6:$E$20,CK19,$I$6:$I$20))</f>
        <v/>
      </c>
      <c r="CT19" s="95">
        <f>SUMIF($O$6:$O$20,CK19,$S$6:$S$20)+SUMIF($AD$6:$AD$20,CK19,$AI$6:$AI$20)+SUMIF($AT$6:$AT$20,CK19,$AX$6:$AX$20)+SUMIF($BI$6:$BI$20,CK19,$BL$6:$BL$20)+SUMIF($BW$6:$BW$20,CK19,$BZ$6:$BZ$20)+SUMIF($CK$6:$CK$20,CK19,$CN$6:$CN$20)</f>
        <v>0</v>
      </c>
      <c r="CU19" s="99">
        <f>SUMIF($O$6:$O$20,CK19,$T$6:$T$20)+SUMIF($AD$6:$AD$20,CK19,$AJ$6:$AJ$20)+SUMIF($AT$6:$AT$20,CK19,$AY$6:$AY$20)+SUMIF($BI$6:$BI$20,CK19,$BM$6:$BM$20)+SUMIF($BW$6:$BW$20,CK19,$CA$6:$CA$20)+SUMIF($CK$6:$CK$20,CK19,$CO$6:$CO$20)</f>
        <v>0</v>
      </c>
      <c r="CV19" s="103">
        <f>SUMIF($O$6:$O$20,CK19,$U$6:$U$20)+SUMIF($AD$6:$AD$20,CK19,$AK$6:$AK$20)+SUMIF($AT$6:$AT$20,CK19,$AZ$6:$AZ$20)+SUMIF($BI$6:$BI$20,CK19,$BN$6:$BN$20)+SUMIF($BW$6:$BW$20,CK19,$CB$6:$CB$20)+SUMIF($CK$6:$CK$20,CK19,$CP$6:$CP$20)</f>
        <v>0</v>
      </c>
      <c r="CW19" s="43"/>
    </row>
    <row r="20" spans="1:101" ht="15" customHeight="1" thickBot="1">
      <c r="A20" s="39"/>
      <c r="B20" s="342"/>
      <c r="C20" s="125">
        <v>25</v>
      </c>
      <c r="D20" s="110" t="str">
        <f t="shared" si="0"/>
        <v/>
      </c>
      <c r="E20" s="4"/>
      <c r="F20" s="3"/>
      <c r="G20" s="126">
        <f>SUMIF($O$6:$O$20,E20,$V$6:$V$20)+SUMIF($AD$6:$AD$20,E20,$AL$6:$AL$20)+SUMIF($AT$6:$AT$20,E20,$BA$6:$BA$20)+SUMIF($BI$6:$BI$20,E20,$BO$6:$BO$20)+SUMIF($BW$6:$BW$20,E20,$CC$6:$CC$20)+SUMIF($CK$6:$CK$20,E20,$CQ$6:$CQ$20)</f>
        <v>0</v>
      </c>
      <c r="H20" s="126"/>
      <c r="I20" s="3">
        <f t="shared" ref="I20" si="20">SUMIF($O$6:$O$10,E20,$R$6:$R$10)+SUMIF($AD$6:$AD$10,E20,$AH$6:$AH$10)+SUMIF($AT$6:$AT$10,E20,$AW$6:$AW$10)+SUMIF($BI$6:$BI$10,E20,$BK$6:$BK$10)+SUMIF($BW$6:$BW$10,E20,$BY$6:$BY$10)+SUMIF($CK$6:$CK$10,E20,$CM$6:$CM$10)</f>
        <v>0</v>
      </c>
      <c r="J20" s="131">
        <f>SUMIF($O$6:$O$20,E20,$S$6:$S$20)+SUMIF($AD$6:$AD$20,E20,$AI$6:$AI$20)+SUMIF($AT$6:$AT$20,E20,$AX$6:$AX$20)+SUMIF($BI$6:$BI$20,E20,$BL$6:$BL$20)+SUMIF($BW$6:$BW$20,E20,$BZ$6:$BZ$20)+SUMIF($CK$6:$CK$20,E20,$CN$6:$CN$20)</f>
        <v>0</v>
      </c>
      <c r="K20" s="133">
        <f>SUMIF($O$6:$O$20,E20,$T$6:$T$20)+SUMIF($AD$6:$AD$20,E20,$AJ$6:$AJ$20)+SUMIF($AT$6:$AT$20,E20,$AY$6:$AY$20)+SUMIF($BI$6:$BI$20,E20,$BM$6:$BM$20)+SUMIF($BW$6:$BW$20,E20,$CA$6:$CA$20)+SUMIF($CK$6:$CK$20,E20,$CO$6:$CO$20)</f>
        <v>0</v>
      </c>
      <c r="L20" s="135">
        <f>SUMIF($O$6:$O$20,E20,$U$6:$U$20)+SUMIF($AD$6:$AD$20,E20,$AK$6:$AK$20)+SUMIF($AT$6:$AT$20,E20,$AZ$6:$AZ$20)+SUMIF($BI$6:$BI$20,E20,$BN$6:$BN$20)+SUMIF($BW$6:$BW$20,E20,$CB$6:$CB$20)+SUMIF($CK$6:$CK$20,E20,$CP$6:$CP$20)</f>
        <v>0</v>
      </c>
      <c r="M20" s="41"/>
      <c r="N20" s="179" t="str">
        <f t="shared" si="2"/>
        <v/>
      </c>
      <c r="O20" s="80"/>
      <c r="P20" s="294"/>
      <c r="Q20" s="87"/>
      <c r="R20" s="111" t="str">
        <f t="shared" si="14"/>
        <v/>
      </c>
      <c r="S20" s="97"/>
      <c r="T20" s="101"/>
      <c r="U20" s="105" t="str">
        <f>IF(ISNUMBER(N20)=FALSE,"",SUM(V20:$V$20))</f>
        <v/>
      </c>
      <c r="V20" s="112" t="str">
        <f t="shared" si="3"/>
        <v/>
      </c>
      <c r="W20" s="137" t="str">
        <f>IF(ISNUMBER(N20)=FALSE,"",SUMIF($E$6:$E$20,O20,$D$6:$D$20))</f>
        <v/>
      </c>
      <c r="X20" s="70" t="str">
        <f>IF(ISNUMBER(N20)=FALSE,"",SUMIF($E$6:$E$20,O20,$I$6:$I$20))</f>
        <v/>
      </c>
      <c r="Y20" s="113">
        <f>SUMIF($O$6:$O$20,O20,$S$6:$S$20)</f>
        <v>0</v>
      </c>
      <c r="Z20" s="114">
        <f>SUMIF($O$6:$O$20,O20,$T$6:$T$20)</f>
        <v>0</v>
      </c>
      <c r="AA20" s="115">
        <f>SUMIF($O$6:$O$20,O20,$U$6:$U$20)</f>
        <v>0</v>
      </c>
      <c r="AB20" s="43"/>
      <c r="AC20" s="187" t="str">
        <f t="shared" si="4"/>
        <v/>
      </c>
      <c r="AD20" s="61"/>
      <c r="AE20" s="62"/>
      <c r="AF20" s="62"/>
      <c r="AG20" s="62"/>
      <c r="AH20" s="116" t="str">
        <f t="shared" si="15"/>
        <v/>
      </c>
      <c r="AI20" s="97"/>
      <c r="AJ20" s="101"/>
      <c r="AK20" s="105" t="str">
        <f>IF(ISNUMBER(AC20)=FALSE,"",SUM(AL20:AL$20))</f>
        <v/>
      </c>
      <c r="AL20" s="112" t="str">
        <f t="shared" si="5"/>
        <v/>
      </c>
      <c r="AM20" s="138" t="str">
        <f>IF(ISNUMBER(AC20)=FALSE,"",SUMIF($E$6:$E$20,AD20,$D$6:$D$20))</f>
        <v/>
      </c>
      <c r="AN20" s="140" t="str">
        <f>IF(ISNUMBER(AC20)=FALSE,"",SUMIF($E$6:$E$20,AD20,$I$6:$I$20))</f>
        <v/>
      </c>
      <c r="AO20" s="113">
        <f>SUMIF($O$6:$O$20,AD20,$S$6:$S$20)+SUMIF($AD$6:$AD$20,AD20,$AI$6:$AI$20)</f>
        <v>0</v>
      </c>
      <c r="AP20" s="114">
        <f>SUMIF($O$6:$O$20,AD20,$T$6:$T$20)+SUMIF($AD$6:$AD$20,AD20,$AJ$6:$AJ$20)</f>
        <v>0</v>
      </c>
      <c r="AQ20" s="115">
        <f>SUMIF($O$6:$O$20,AD20,$U$6:$U$20)+SUMIF($AD$6:$AD$20,AD20,$AK$6:$AK$20)</f>
        <v>0</v>
      </c>
      <c r="AR20" s="43"/>
      <c r="AS20" s="192" t="str">
        <f t="shared" si="6"/>
        <v/>
      </c>
      <c r="AT20" s="80"/>
      <c r="AU20" s="80"/>
      <c r="AV20" s="87"/>
      <c r="AW20" s="111" t="str">
        <f t="shared" si="16"/>
        <v/>
      </c>
      <c r="AX20" s="97"/>
      <c r="AY20" s="101"/>
      <c r="AZ20" s="105" t="str">
        <f>IF(ISNUMBER(AS20)=FALSE,"",SUM(BA20:BA$20))</f>
        <v/>
      </c>
      <c r="BA20" s="112" t="str">
        <f t="shared" si="7"/>
        <v/>
      </c>
      <c r="BB20" s="137" t="str">
        <f>IF(ISNUMBER(AS20)=FALSE,"",SUMIF($E$6:$E$20,AT20,$D$6:$D$20))</f>
        <v/>
      </c>
      <c r="BC20" s="70" t="str">
        <f>IF(ISNUMBER(AS20)=FALSE,"",SUMIF($E$6:$E$20,AT20,$I$6:$I$20))</f>
        <v/>
      </c>
      <c r="BD20" s="113">
        <f>SUMIF($O$6:$O$20,AT20,$S$6:$S$20)+SUMIF($AD$6:$AD$20,AT20,$AI$6:$AI$20)+SUMIF($AT$6:$AT$20,AT20,$AX$6:$AX$20)</f>
        <v>0</v>
      </c>
      <c r="BE20" s="114">
        <f>SUMIF($O$6:$O$20,AT20,$T$6:$T$20)+SUMIF($AD$6:$AD$20,AT20,$AJ$6:$AJ$20)+SUMIF($AT$6:$AT$20,AT20,$AY$6:$AY$20)</f>
        <v>0</v>
      </c>
      <c r="BF20" s="115">
        <f>SUMIF($O$6:$O$20,AT20,$U$6:$U$20)+SUMIF($AD$6:$AD$20,AT20,$AK$6:$AK$20)+SUMIF($AT$6:$AT$20,AT20,$AZ$6:$AZ$20)</f>
        <v>0</v>
      </c>
      <c r="BG20" s="43"/>
      <c r="BH20" s="187" t="str">
        <f t="shared" si="8"/>
        <v/>
      </c>
      <c r="BI20" s="61"/>
      <c r="BJ20" s="62"/>
      <c r="BK20" s="116" t="str">
        <f t="shared" si="17"/>
        <v/>
      </c>
      <c r="BL20" s="97"/>
      <c r="BM20" s="101"/>
      <c r="BN20" s="105" t="str">
        <f>IF(ISNUMBER(BH20)=FALSE,"",SUM(BO20:BO$20))</f>
        <v/>
      </c>
      <c r="BO20" s="112" t="str">
        <f t="shared" si="9"/>
        <v/>
      </c>
      <c r="BP20" s="138" t="str">
        <f>IF(ISNUMBER(BH20)=FALSE,"",SUMIF($E$6:$E$20,BI20,$D$6:$D$20))</f>
        <v/>
      </c>
      <c r="BQ20" s="140" t="str">
        <f>IF(ISNUMBER(BH20)=FALSE,"",SUMIF($E$6:$E$20,BI20,$I$6:$I$20))</f>
        <v/>
      </c>
      <c r="BR20" s="113">
        <f>SUMIF($O$6:$O$20,BI20,$S$6:$S$20)+SUMIF($AD$6:$AD$20,BI20,$AI$6:$AI$20)+SUMIF($AT$6:$AT$20,BI20,$AX$6:$AX$20)+SUMIF($BI$6:$BI$20,BI20,$BL$6:$BL$20)</f>
        <v>0</v>
      </c>
      <c r="BS20" s="114">
        <f>SUMIF($O$6:$O$20,BI20,$T$6:$T$20)+SUMIF($AD$6:$AD$20,BI20,$AJ$6:$AJ$20)+SUMIF($AT$6:$AT$20,BI20,$AY$6:$AY$20)+SUMIF($BI$6:$BI$20,BI20,$BM$6:$BM$20)</f>
        <v>0</v>
      </c>
      <c r="BT20" s="115">
        <f>SUMIF($O$6:$O$20,BI20,$U$6:$U$20)+SUMIF($AD$6:$AD$20,BI20,$AK$6:$AK$20)+SUMIF($AT$6:$AT$20,BI20,$AZ$6:$AZ$20)+SUMIF($BI$6:$BI$20,BI20,$BN$6:$BN$20)</f>
        <v>0</v>
      </c>
      <c r="BU20" s="43"/>
      <c r="BV20" s="192" t="str">
        <f t="shared" si="10"/>
        <v/>
      </c>
      <c r="BW20" s="80"/>
      <c r="BX20" s="87"/>
      <c r="BY20" s="111" t="str">
        <f t="shared" si="18"/>
        <v/>
      </c>
      <c r="BZ20" s="97"/>
      <c r="CA20" s="101"/>
      <c r="CB20" s="105" t="str">
        <f>IF(ISNUMBER(BV20)=FALSE,"",SUM(CC20:CC$20))</f>
        <v/>
      </c>
      <c r="CC20" s="112" t="str">
        <f t="shared" si="11"/>
        <v/>
      </c>
      <c r="CD20" s="137" t="str">
        <f>IF(ISNUMBER(BV20)=FALSE,"",SUMIF($E$6:$E$20,BW20,$D$6:$D$20))</f>
        <v/>
      </c>
      <c r="CE20" s="70" t="str">
        <f>IF(ISNUMBER(BV20)=FALSE,"",SUMIF($E$6:$E$20,BW20,$I$6:$I$20))</f>
        <v/>
      </c>
      <c r="CF20" s="113">
        <f>SUMIF($O$6:$O$20,BW20,$S$6:$S$20)+SUMIF($AD$6:$AD$20,BW20,$AI$6:$AI$20)+SUMIF($AT$6:$AT$20,BW20,$AX$6:$AX$20)+SUMIF($BI$6:$BI$20,BW20,$BL$6:$BL$20)+SUMIF($BW$6:$BW$20,BW20,$BZ$6:$BZ$20)</f>
        <v>0</v>
      </c>
      <c r="CG20" s="114">
        <f>SUMIF($O$6:$O$20,BW20,$T$6:$T$20)+SUMIF($AD$6:$AD$20,BW20,$AJ$6:$AJ$20)+SUMIF($AT$6:$AT$20,BW20,$AY$6:$AY$20)+SUMIF($BI$6:$BI$20,BW20,$BM$6:$BM$20)+SUMIF($BW$6:$BW$20,BW20,$CA$6:$CA$20)</f>
        <v>0</v>
      </c>
      <c r="CH20" s="115">
        <f>SUMIF($O$6:$O$20,BW20,$U$6:$U$20)+SUMIF($AD$6:$AD$20,BW20,$AK$6:$AK$20)+SUMIF($AT$6:$AT$20,BW20,$AZ$6:$AZ$20)+SUMIF($BI$6:$BI$20,BW20,$BN$6:$BN$20)+SUMIF($BW$6:$BW$20,BW20,$CB$6:$CB$20)</f>
        <v>0</v>
      </c>
      <c r="CI20" s="43"/>
      <c r="CJ20" s="196" t="str">
        <f t="shared" si="13"/>
        <v/>
      </c>
      <c r="CK20" s="61"/>
      <c r="CL20" s="62"/>
      <c r="CM20" s="116" t="str">
        <f t="shared" si="19"/>
        <v/>
      </c>
      <c r="CN20" s="97"/>
      <c r="CO20" s="101"/>
      <c r="CP20" s="105" t="str">
        <f>IF(ISNUMBER(CJ20)=FALSE,"",SUM(CQ20:CQ$20))</f>
        <v/>
      </c>
      <c r="CQ20" s="112" t="str">
        <f t="shared" si="12"/>
        <v/>
      </c>
      <c r="CR20" s="138" t="str">
        <f>IF(ISNUMBER(CJ20)=FALSE,"",SUMIF($E$6:$E$20,CK20,$D$6:$D$20))</f>
        <v/>
      </c>
      <c r="CS20" s="140" t="str">
        <f>IF(ISNUMBER(CJ20)=FALSE,"",SUMIF($E$6:$E$20,CK20,$I$6:$I$20))</f>
        <v/>
      </c>
      <c r="CT20" s="113">
        <f>SUMIF($O$6:$O$20,CK20,$S$6:$S$20)+SUMIF($AD$6:$AD$20,CK20,$AI$6:$AI$20)+SUMIF($AT$6:$AT$20,CK20,$AX$6:$AX$20)+SUMIF($BI$6:$BI$20,CK20,$BL$6:$BL$20)+SUMIF($BW$6:$BW$20,CK20,$BZ$6:$BZ$20)+SUMIF($CK$6:$CK$20,CK20,$CN$6:$CN$20)</f>
        <v>0</v>
      </c>
      <c r="CU20" s="114">
        <f>SUMIF($O$6:$O$20,CK20,$T$6:$T$20)+SUMIF($AD$6:$AD$20,CK20,$AJ$6:$AJ$20)+SUMIF($AT$6:$AT$20,CK20,$AY$6:$AY$20)+SUMIF($BI$6:$BI$20,CK20,$BM$6:$BM$20)+SUMIF($BW$6:$BW$20,CK20,$CA$6:$CA$20)+SUMIF($CK$6:$CK$20,CK20,$CO$6:$CO$20)</f>
        <v>0</v>
      </c>
      <c r="CV20" s="115">
        <f>SUMIF($O$6:$O$20,CK20,$U$6:$U$20)+SUMIF($AD$6:$AD$20,CK20,$AK$6:$AK$20)+SUMIF($AT$6:$AT$20,CK20,$AZ$6:$AZ$20)+SUMIF($BI$6:$BI$20,CK20,$BN$6:$BN$20)+SUMIF($BW$6:$BW$20,CK20,$CB$6:$CB$20)+SUMIF($CK$6:$CK$20,CK20,$CP$6:$CP$20)</f>
        <v>0</v>
      </c>
      <c r="CW20" s="43"/>
    </row>
    <row r="21" spans="1:101" ht="3" customHeight="1" thickBot="1">
      <c r="A21" s="39"/>
      <c r="B21" s="120"/>
      <c r="C21" s="9"/>
      <c r="D21" s="9"/>
      <c r="E21" s="9"/>
      <c r="F21" s="9"/>
      <c r="G21" s="9"/>
      <c r="H21" s="9"/>
      <c r="I21" s="9"/>
      <c r="J21" s="121"/>
      <c r="K21" s="122"/>
      <c r="L21" s="123"/>
      <c r="M21" s="68"/>
      <c r="N21" s="180" t="str">
        <f t="shared" si="2"/>
        <v/>
      </c>
      <c r="O21" s="81"/>
      <c r="P21" s="81"/>
      <c r="Q21" s="81"/>
      <c r="R21" s="9"/>
      <c r="S21" s="81"/>
      <c r="T21" s="81"/>
      <c r="U21" s="81"/>
      <c r="V21" s="124" t="str">
        <f t="shared" si="3"/>
        <v/>
      </c>
      <c r="W21" s="200"/>
      <c r="X21" s="81"/>
      <c r="Y21" s="124"/>
      <c r="Z21" s="81"/>
      <c r="AA21" s="81"/>
      <c r="AB21" s="9"/>
      <c r="AC21" s="188" t="str">
        <f t="shared" si="4"/>
        <v/>
      </c>
      <c r="AD21" s="9"/>
      <c r="AE21" s="9"/>
      <c r="AF21" s="9"/>
      <c r="AG21" s="9"/>
      <c r="AH21" s="9"/>
      <c r="AI21" s="81"/>
      <c r="AJ21" s="81"/>
      <c r="AK21" s="81"/>
      <c r="AL21" s="124" t="str">
        <f t="shared" si="5"/>
        <v/>
      </c>
      <c r="AM21" s="198"/>
      <c r="AN21" s="9"/>
      <c r="AO21" s="124"/>
      <c r="AP21" s="81"/>
      <c r="AQ21" s="81"/>
      <c r="AR21" s="9"/>
      <c r="AS21" s="188" t="str">
        <f t="shared" si="6"/>
        <v/>
      </c>
      <c r="AT21" s="81"/>
      <c r="AU21" s="81"/>
      <c r="AV21" s="81"/>
      <c r="AW21" s="9"/>
      <c r="AX21" s="81"/>
      <c r="AY21" s="81"/>
      <c r="AZ21" s="81"/>
      <c r="BA21" s="124" t="str">
        <f t="shared" si="7"/>
        <v/>
      </c>
      <c r="BB21" s="200"/>
      <c r="BC21" s="81"/>
      <c r="BD21" s="124"/>
      <c r="BE21" s="81"/>
      <c r="BF21" s="81"/>
      <c r="BG21" s="9"/>
      <c r="BH21" s="188" t="str">
        <f t="shared" si="8"/>
        <v/>
      </c>
      <c r="BI21" s="9"/>
      <c r="BJ21" s="9"/>
      <c r="BK21" s="9"/>
      <c r="BL21" s="81"/>
      <c r="BM21" s="81"/>
      <c r="BN21" s="81"/>
      <c r="BO21" s="124" t="str">
        <f t="shared" si="9"/>
        <v/>
      </c>
      <c r="BP21" s="198"/>
      <c r="BQ21" s="9"/>
      <c r="BR21" s="124"/>
      <c r="BS21" s="81"/>
      <c r="BT21" s="81"/>
      <c r="BU21" s="9"/>
      <c r="BV21" s="188" t="str">
        <f t="shared" si="10"/>
        <v/>
      </c>
      <c r="BW21" s="81"/>
      <c r="BX21" s="81"/>
      <c r="BY21" s="9"/>
      <c r="BZ21" s="81"/>
      <c r="CA21" s="81"/>
      <c r="CB21" s="81"/>
      <c r="CC21" s="124" t="str">
        <f t="shared" si="11"/>
        <v/>
      </c>
      <c r="CD21" s="200"/>
      <c r="CE21" s="81"/>
      <c r="CF21" s="124"/>
      <c r="CG21" s="81"/>
      <c r="CH21" s="81"/>
      <c r="CI21" s="9"/>
      <c r="CJ21" s="188" t="str">
        <f t="shared" si="13"/>
        <v/>
      </c>
      <c r="CK21" s="9"/>
      <c r="CL21" s="9"/>
      <c r="CM21" s="9"/>
      <c r="CN21" s="81"/>
      <c r="CO21" s="81"/>
      <c r="CP21" s="81"/>
      <c r="CQ21" s="124" t="str">
        <f t="shared" si="12"/>
        <v/>
      </c>
      <c r="CR21" s="198"/>
      <c r="CS21" s="9"/>
      <c r="CT21" s="124"/>
      <c r="CU21" s="81"/>
      <c r="CV21" s="81"/>
      <c r="CW21" s="65"/>
    </row>
    <row r="22" spans="1:101" ht="15" customHeight="1">
      <c r="A22" s="45"/>
      <c r="B22" s="343" t="s">
        <v>24</v>
      </c>
      <c r="C22" s="265">
        <v>1</v>
      </c>
      <c r="D22" s="117">
        <f t="shared" ref="D22:D53" si="21">IF(E22="","",C22)</f>
        <v>1</v>
      </c>
      <c r="E22" s="295" t="s">
        <v>57</v>
      </c>
      <c r="F22" s="119">
        <v>1979</v>
      </c>
      <c r="G22" s="119">
        <f>SUMIF($O$22:$O$71,E22,$V$22:$V$71)+SUMIF($AD$22:$AD$71,E22,$AL$22:$AL$71)+SUMIF($AT$22:$AT$71,E22,$BA$22:$BA$71)+SUMIF($BI$22:$BI$71,E22,$BO$22:$BO$71)+SUMIF($BW$22:$BW$71,E22,$CC$22:$CC$71)+SUMIF($CK$22:$CK$71,E22,$CQ$22:$CQ$71)</f>
        <v>2</v>
      </c>
      <c r="H22" s="119"/>
      <c r="I22" s="23">
        <f t="shared" ref="I22:I67" si="22">SUMIF($O$22:$O$36,E22,$R$22:$R$36)+SUMIF($AD$22:$AD$36,E22,$AH$22:$AH$36)+SUMIF($AT$22:$AT$36,E22,$AW$22:$AW$36)+SUMIF($BI$22:$BI$36,E22,$BK$22:$BK$36)+SUMIF($BW$22:$BW$36,E22,$BY$22:$BY$36)+SUMIF($CK$22:$CK$36,E22,$CM$22:$CM$36)</f>
        <v>34</v>
      </c>
      <c r="J22" s="132">
        <f>SUMIF($O$22:$O$71,E22,$S$22:$S$71)+SUMIF($AD$22:$AD$71,E22,$AI$22:$AI$71)+SUMIF($AT$22:$AT$71,E22,$AX$22:$AX$71)+SUMIF($BI$22:$BI$71,E22,$BL$22:$BL$71)+SUMIF($BW$22:$BW$71,E22,$BZ$22:$BZ$71)+SUMIF($CK$22:$CK$71,E22,$CN$22:$CN$71)</f>
        <v>0</v>
      </c>
      <c r="K22" s="134">
        <f>SUMIF($O$22:$O$71,E22,$T$22:$T$71)+SUMIF($AD$22:$AD$71,E22,$AJ$22:$AJ$71)+SUMIF($AT$22:$AT$71,E22,$AY$22:$AY$71)+SUMIF($BI$22:$BI$71,E22,$BM$22:$BM$71)+SUMIF($BW$22:$BW$71,E22,$CA$22:$CA$71)+SUMIF($CK$22:$CK$71,E22,$CO$22:$CO$71)</f>
        <v>0</v>
      </c>
      <c r="L22" s="136">
        <f>SUMIF($O$22:$O$71,E22,$U$22:$U$71)+SUMIF($AD$22:$AD$71,E22,$AK$22:$AK$71)+SUMIF($AT$22:$AT$71,E22,$AZ$22:$AZ$71)+SUMIF($BI$22:$BI$71,E22,$BN$22:$BN$71)+SUMIF($BW$22:$BW$71,E22,$CB$22:$CB$71)+SUMIF($CK$22:$CK$71,E22,$CP$22:$CP$71)</f>
        <v>0</v>
      </c>
      <c r="M22" s="69"/>
      <c r="N22" s="178">
        <f t="shared" si="2"/>
        <v>1</v>
      </c>
      <c r="O22" s="70" t="s">
        <v>0</v>
      </c>
      <c r="P22" s="292">
        <v>204</v>
      </c>
      <c r="Q22" s="71">
        <v>0.48541666666666666</v>
      </c>
      <c r="R22" s="70">
        <v>10</v>
      </c>
      <c r="S22" s="95"/>
      <c r="T22" s="99"/>
      <c r="U22" s="103"/>
      <c r="V22" s="107">
        <f t="shared" si="3"/>
        <v>1</v>
      </c>
      <c r="W22" s="137">
        <v>1</v>
      </c>
      <c r="X22" s="139">
        <v>10</v>
      </c>
      <c r="Y22" s="95">
        <f>SUMIF($O$22:$O$71,O22,$S$22:$S$71)</f>
        <v>0</v>
      </c>
      <c r="Z22" s="99">
        <f>SUMIF($O$22:$O$71,O22,$T$22:$T$71)</f>
        <v>0</v>
      </c>
      <c r="AA22" s="103">
        <f>SUMIF($O$22:$O$71,O22,$U$22:$U$71)</f>
        <v>0</v>
      </c>
      <c r="AB22" s="43"/>
      <c r="AC22" s="186">
        <f t="shared" si="4"/>
        <v>1</v>
      </c>
      <c r="AD22" s="63" t="s">
        <v>57</v>
      </c>
      <c r="AE22" s="301">
        <v>0.18872685185185184</v>
      </c>
      <c r="AF22" s="301">
        <v>0.18358796296296298</v>
      </c>
      <c r="AG22" s="301">
        <v>0.37231481481481482</v>
      </c>
      <c r="AH22" s="75">
        <v>18</v>
      </c>
      <c r="AI22" s="95"/>
      <c r="AJ22" s="99"/>
      <c r="AK22" s="103"/>
      <c r="AL22" s="107">
        <v>1</v>
      </c>
      <c r="AM22" s="138">
        <v>3</v>
      </c>
      <c r="AN22" s="140">
        <v>18</v>
      </c>
      <c r="AO22" s="95">
        <f>SUMIF($O$22:$O$71,AD22,$S$22:$S$71)+SUMIF($AD$22:$AD$71,AD22,$AI$22:$AI$71)</f>
        <v>0</v>
      </c>
      <c r="AP22" s="99">
        <f>SUMIF($O$22:$O$71,AD22,$T$22:$T$71)+SUMIF($AD$22:$AD$71,AD22,$AJ$22:$AJ$71)</f>
        <v>0</v>
      </c>
      <c r="AQ22" s="103">
        <f>SUMIF($O$22:$O$71,AD22,$U$22:$U$71)+SUMIF($AD$22:$AD$71,AD22,$AK$22:$AK$71)</f>
        <v>0</v>
      </c>
      <c r="AR22" s="43"/>
      <c r="AS22" s="191">
        <f t="shared" si="6"/>
        <v>1</v>
      </c>
      <c r="AT22" s="70" t="s">
        <v>58</v>
      </c>
      <c r="AU22" s="70">
        <v>355</v>
      </c>
      <c r="AV22" s="71">
        <v>0.77916666666666667</v>
      </c>
      <c r="AW22" s="70">
        <f>IF(ISNUMBER(AS22)=FALSE,"",SUM(BA22:BA$36)+3)</f>
        <v>18</v>
      </c>
      <c r="AX22" s="95"/>
      <c r="AY22" s="99"/>
      <c r="AZ22" s="103"/>
      <c r="BA22" s="107">
        <f t="shared" si="7"/>
        <v>1</v>
      </c>
      <c r="BB22" s="137">
        <f>IF(ISNUMBER(AS22)=FALSE,"",SUMIF($E$22:$E$71,AT22,$D$22:$D$71))</f>
        <v>2</v>
      </c>
      <c r="BC22" s="139">
        <f>IF(ISNUMBER(AS22)=FALSE,"",SUMIF($E$22:$E$71,AT22,$I$22:$I$71))</f>
        <v>34</v>
      </c>
      <c r="BD22" s="95">
        <f>SUMIF($O$22:$O$71,AT22,$S$22:$S$71)+SUMIF($AD$22:$AD$71,AT22,$AI$22:$AI$71)+SUMIF($AT$22:$AT$71,AT22,$AX$22:$AX$71)</f>
        <v>0</v>
      </c>
      <c r="BE22" s="99">
        <f>SUMIF($O$22:$O$71,AT22,$T$22:$T$71)+SUMIF($AD$22:$AD$71,AT22,$AJ$22:$AJ$71)+SUMIF($AT$22:$AT$71,AT22,$AY$22:$AY$71)</f>
        <v>0</v>
      </c>
      <c r="BF22" s="103">
        <f>SUMIF($O$22:$O$71,AT22,$U$22:$U$71)+SUMIF($AD$22:$AD$71,AT22,$AK$22:$AK$71)+SUMIF($AT$22:$AT$71,AT22,$AZ$22:$AZ$71)</f>
        <v>0</v>
      </c>
      <c r="BG22" s="43"/>
      <c r="BH22" s="186" t="str">
        <f t="shared" si="8"/>
        <v/>
      </c>
      <c r="BI22" s="75"/>
      <c r="BJ22" s="64"/>
      <c r="BK22" s="75" t="str">
        <f>IF(ISNUMBER(BH22)=FALSE,"",SUM(BO22:BO$36)+3)</f>
        <v/>
      </c>
      <c r="BL22" s="95"/>
      <c r="BM22" s="99"/>
      <c r="BN22" s="103"/>
      <c r="BO22" s="107" t="str">
        <f t="shared" si="9"/>
        <v/>
      </c>
      <c r="BP22" s="138" t="str">
        <f>IF(ISNUMBER(BH22)=FALSE,"",SUMIF($E$22:$E$71,BI22,$D$22:$D$71))</f>
        <v/>
      </c>
      <c r="BQ22" s="140" t="str">
        <f>IF(ISNUMBER(BH22)=FALSE,"",SUMIF($E$22:$E$71,BI22,$I$22:$I$71))</f>
        <v/>
      </c>
      <c r="BR22" s="95">
        <f>SUMIF($O$22:$O$71,BI22,$S$22:$S$71)+SUMIF($AD$22:$AD$71,BI22,$AI$22:$AI$71)+SUMIF($AT$22:$AT$71,BI22,$AX$22:$AX$71)+SUMIF($BI$22:$BI$71,BI22,$BL$22:$BL$71)</f>
        <v>0</v>
      </c>
      <c r="BS22" s="99">
        <f>SUMIF($O$22:$O$71,BI22,$T$22:$T$71)+SUMIF($AD$22:$AD$71,BI22,$AJ$22:$AJ$71)+SUMIF($AT$22:$AT$71,BI22,$AY$22:$AY$71)+SUMIF($BI$22:$BI$71,BI22,$BM$22:$BM$71)</f>
        <v>0</v>
      </c>
      <c r="BT22" s="103">
        <f>SUMIF($O$22:$O$71,BI22,$U$22:$U$71)+SUMIF($AD$22:$AD$71,BI22,$AK$22:$AK$71)+SUMIF($AT$22:$AT$71,BI22,$AZ$22:$AZ$71)+SUMIF($BI$22:$BI$71,BI22,$BN$22:$BN$71)</f>
        <v>0</v>
      </c>
      <c r="BU22" s="43"/>
      <c r="BV22" s="191" t="str">
        <f t="shared" si="10"/>
        <v/>
      </c>
      <c r="BW22" s="70"/>
      <c r="BX22" s="71"/>
      <c r="BY22" s="70" t="str">
        <f>IF(ISNUMBER(BV22)=FALSE,"",SUM(CC22:CC$36)+3)</f>
        <v/>
      </c>
      <c r="BZ22" s="95"/>
      <c r="CA22" s="99"/>
      <c r="CB22" s="103"/>
      <c r="CC22" s="107" t="str">
        <f t="shared" si="11"/>
        <v/>
      </c>
      <c r="CD22" s="137" t="str">
        <f>IF(ISNUMBER(BV22)=FALSE,"",SUMIF($E$22:$E$71,BW22,$D$22:$D$71))</f>
        <v/>
      </c>
      <c r="CE22" s="139" t="str">
        <f>IF(ISNUMBER(BV22)=FALSE,"",SUMIF($E$22:$E$71,BW22,$I$22:$I$71))</f>
        <v/>
      </c>
      <c r="CF22" s="95">
        <f>SUMIF($O$22:$O$71,BW22,$S$22:$S$71)+SUMIF($AD$22:$AD$71,BW22,$AI$22:$AI$71)+SUMIF($AT$22:$AT$71,BW22,$AX$22:$AX$71)+SUMIF($BI$22:$BI$71,BW22,$BL$22:$BL$71)+SUMIF($BW$22:$BW$71,BW22,$BZ$22:$BZ$71)</f>
        <v>0</v>
      </c>
      <c r="CG22" s="99">
        <f>SUMIF($O$22:$O$71,BW22,$T$22:$T$71)+SUMIF($AD$22:$AD$71,BW22,$AJ$22:$AJ$71)+SUMIF($AT$22:$AT$71,BW22,$AY$22:$AY$71)+SUMIF($BI$22:$BI$71,BW22,$BM$22:$BM$71)+SUMIF($BW$22:$BW$71,BW22,$CA$22:$CA$71)</f>
        <v>0</v>
      </c>
      <c r="CH22" s="103">
        <f>SUMIF($O$22:$O$71,BW22,$U$22:$U$71)+SUMIF($AD$22:$AD$71,BW22,$AK$22:$AK$71)+SUMIF($AT$22:$AT$71,BW22,$AZ$22:$AZ$71)+SUMIF($BI$22:$BI$71,BW22,$BN$22:$BN$71)+SUMIF($BW$22:$BW$71,BW22,$CB$22:$CB$71)</f>
        <v>0</v>
      </c>
      <c r="CI22" s="43"/>
      <c r="CJ22" s="186" t="str">
        <f t="shared" si="13"/>
        <v/>
      </c>
      <c r="CK22" s="75"/>
      <c r="CL22" s="64"/>
      <c r="CM22" s="75" t="str">
        <f>IF(ISNUMBER(CJ22)=FALSE,"",SUM(CQ22:CQ$36)+3)</f>
        <v/>
      </c>
      <c r="CN22" s="95"/>
      <c r="CO22" s="99"/>
      <c r="CP22" s="103"/>
      <c r="CQ22" s="107" t="str">
        <f t="shared" si="12"/>
        <v/>
      </c>
      <c r="CR22" s="138" t="str">
        <f>IF(ISNUMBER(CJ22)=FALSE,"",SUMIF($E$22:$E$71,CK22,$D$22:$D$71))</f>
        <v/>
      </c>
      <c r="CS22" s="140" t="str">
        <f>IF(ISNUMBER(CJ22)=FALSE,"",SUMIF($E$22:$E$71,CK22,$I$22:$I$71))</f>
        <v/>
      </c>
      <c r="CT22" s="95">
        <f>SUMIF($O$22:$O$71,CK22,$S$22:$S$71)+SUMIF($AD$22:$AD$71,CK22,$AI$22:$AI$71)+SUMIF($AT$22:$AT$71,CK22,$AX$22:$AX$71)+SUMIF($BI$22:$BI$71,CK22,$BL$22:$BL$71)+SUMIF($BW$22:$BW$71,CK22,$BZ$22:$BZ$71)+SUMIF($CK$22:$CK$71,CK22,$CN$22:$CN$71)</f>
        <v>0</v>
      </c>
      <c r="CU22" s="99">
        <f>SUMIF($O$22:$O$71,CK22,$T$22:$T$71)+SUMIF($AD$22:$AD$71,CK22,$AJ$22:$AJ$71)+SUMIF($AT$22:$AT$71,CK22,$AY$22:$AY$71)+SUMIF($BI$22:$BI$71,CK22,$BM$22:$BM$71)+SUMIF($BW$22:$BW$71,CK22,$CA$22:$CA$71)+SUMIF($CK$22:$CK$71,CK22,$CO$22:$CO$71)</f>
        <v>0</v>
      </c>
      <c r="CV22" s="103">
        <f>SUMIF($O$22:$O$71,CK22,$U$22:$U$71)+SUMIF($AD$22:$AD$71,CK22,$AK$22:$AK$71)+SUMIF($AT$22:$AT$71,CK22,$AZ$22:$AZ$71)+SUMIF($BI$22:$BI$71,CK22,$BN$22:$BN$71)+SUMIF($BW$22:$BW$71,CK22,$CB$22:$CB$71)+SUMIF($CK$22:$CK$71,CK22,$CP$22:$CP$71)</f>
        <v>0</v>
      </c>
      <c r="CW22" s="43"/>
    </row>
    <row r="23" spans="1:101" ht="15" customHeight="1">
      <c r="A23" s="45"/>
      <c r="B23" s="344"/>
      <c r="C23" s="207">
        <v>2</v>
      </c>
      <c r="D23" s="117">
        <f t="shared" si="21"/>
        <v>2</v>
      </c>
      <c r="E23" s="295" t="s">
        <v>58</v>
      </c>
      <c r="F23" s="119">
        <v>1990</v>
      </c>
      <c r="G23" s="119">
        <f>SUMIF($O$22:$O$71,E23,$V$22:$V$71)+SUMIF($AD$22:$AD$71,E23,$AL$22:$AL$71)+SUMIF($AT$22:$AT$71,E23,$BA$22:$BA$71)+SUMIF($BI$22:$BI$71,E23,$BO$22:$BO$71)+SUMIF($BW$22:$BW$71,E23,$CC$22:$CC$71)+SUMIF($CK$22:$CK$71,E23,$CQ$22:$CQ$71)</f>
        <v>2</v>
      </c>
      <c r="H23" s="119"/>
      <c r="I23" s="207">
        <f t="shared" si="22"/>
        <v>34</v>
      </c>
      <c r="J23" s="132">
        <f>SUMIF($O$22:$O$71,E23,$S$22:$S$71)+SUMIF($AD$22:$AD$71,E23,$AI$22:$AI$71)+SUMIF($AT$22:$AT$71,E23,$AX$22:$AX$71)+SUMIF($BI$22:$BI$71,E23,$BL$22:$BL$71)+SUMIF($BW$22:$BW$71,E23,$BZ$22:$BZ$71)+SUMIF($CK$22:$CK$71,E23,$CN$22:$CN$71)</f>
        <v>0</v>
      </c>
      <c r="K23" s="134">
        <f>SUMIF($O$22:$O$71,E23,$T$22:$T$71)+SUMIF($AD$22:$AD$71,E23,$AJ$22:$AJ$71)+SUMIF($AT$22:$AT$71,E23,$AY$22:$AY$71)+SUMIF($BI$22:$BI$71,E23,$BM$22:$BM$71)+SUMIF($BW$22:$BW$71,E23,$CA$22:$CA$71)+SUMIF($CK$22:$CK$71,E23,$CO$22:$CO$71)</f>
        <v>0</v>
      </c>
      <c r="L23" s="136">
        <f>SUMIF($O$22:$O$71,E23,$U$22:$U$71)+SUMIF($AD$22:$AD$71,E23,$AK$22:$AK$71)+SUMIF($AT$22:$AT$71,E23,$AZ$22:$AZ$71)+SUMIF($BI$22:$BI$71,E23,$BN$22:$BN$71)+SUMIF($BW$22:$BW$71,E23,$CB$22:$CB$71)+SUMIF($CK$22:$CK$71,E23,$CP$22:$CP$71)</f>
        <v>0</v>
      </c>
      <c r="M23" s="69"/>
      <c r="N23" s="178">
        <f t="shared" si="2"/>
        <v>2</v>
      </c>
      <c r="O23" s="72" t="s">
        <v>28</v>
      </c>
      <c r="P23" s="293">
        <v>183</v>
      </c>
      <c r="Q23" s="73">
        <v>0.46180555555555552</v>
      </c>
      <c r="R23" s="70">
        <v>8</v>
      </c>
      <c r="S23" s="96"/>
      <c r="T23" s="100"/>
      <c r="U23" s="104"/>
      <c r="V23" s="107">
        <f t="shared" si="3"/>
        <v>1</v>
      </c>
      <c r="W23" s="137">
        <v>2</v>
      </c>
      <c r="X23" s="139">
        <v>8</v>
      </c>
      <c r="Y23" s="95">
        <f>SUMIF($O$22:$O$71,O23,$S$22:$S$71)</f>
        <v>0</v>
      </c>
      <c r="Z23" s="99">
        <f>SUMIF($O$22:$O$71,O23,$T$22:$T$71)</f>
        <v>0</v>
      </c>
      <c r="AA23" s="103">
        <f>SUMIF($O$22:$O$71,O23,$U$22:$U$71)</f>
        <v>0</v>
      </c>
      <c r="AB23" s="43"/>
      <c r="AC23" s="186">
        <f t="shared" si="4"/>
        <v>2</v>
      </c>
      <c r="AD23" s="24" t="s">
        <v>58</v>
      </c>
      <c r="AE23" s="299">
        <v>0.19165509259259267</v>
      </c>
      <c r="AF23" s="299">
        <v>0.18578703703703703</v>
      </c>
      <c r="AG23" s="299">
        <v>0.3774421296296297</v>
      </c>
      <c r="AH23" s="75">
        <v>16</v>
      </c>
      <c r="AI23" s="96"/>
      <c r="AJ23" s="100"/>
      <c r="AK23" s="104"/>
      <c r="AL23" s="107">
        <v>1</v>
      </c>
      <c r="AM23" s="138">
        <v>4</v>
      </c>
      <c r="AN23" s="140">
        <v>16</v>
      </c>
      <c r="AO23" s="95">
        <f>SUMIF($O$22:$O$71,AD23,$S$22:$S$71)+SUMIF($AD$22:$AD$71,AD23,$AI$22:$AI$71)</f>
        <v>0</v>
      </c>
      <c r="AP23" s="99">
        <f>SUMIF($O$22:$O$71,AD23,$T$22:$T$71)+SUMIF($AD$22:$AD$71,AD23,$AJ$22:$AJ$71)</f>
        <v>0</v>
      </c>
      <c r="AQ23" s="103">
        <f>SUMIF($O$22:$O$71,AD23,$U$22:$U$71)+SUMIF($AD$22:$AD$71,AD23,$AK$22:$AK$71)</f>
        <v>0</v>
      </c>
      <c r="AR23" s="43"/>
      <c r="AS23" s="191">
        <f t="shared" si="6"/>
        <v>2</v>
      </c>
      <c r="AT23" s="72" t="s">
        <v>57</v>
      </c>
      <c r="AU23" s="72">
        <v>371</v>
      </c>
      <c r="AV23" s="73">
        <v>0.78611111111111109</v>
      </c>
      <c r="AW23" s="70">
        <f>IF(ISNUMBER(AS23)=FALSE,"",SUM(BA23:BA$36)+2)</f>
        <v>16</v>
      </c>
      <c r="AX23" s="96"/>
      <c r="AY23" s="100"/>
      <c r="AZ23" s="104"/>
      <c r="BA23" s="107">
        <f t="shared" si="7"/>
        <v>1</v>
      </c>
      <c r="BB23" s="137">
        <f>IF(ISNUMBER(AS23)=FALSE,"",SUMIF($E$22:$E$71,AT23,$D$22:$D$71))</f>
        <v>1</v>
      </c>
      <c r="BC23" s="139">
        <f>IF(ISNUMBER(AS23)=FALSE,"",SUMIF($E$22:$E$71,AT23,$I$22:$I$71))</f>
        <v>34</v>
      </c>
      <c r="BD23" s="95">
        <f>SUMIF($O$22:$O$71,AT23,$S$22:$S$71)+SUMIF($AD$22:$AD$71,AT23,$AI$22:$AI$71)+SUMIF($AT$22:$AT$71,AT23,$AX$22:$AX$71)</f>
        <v>0</v>
      </c>
      <c r="BE23" s="99">
        <f>SUMIF($O$22:$O$71,AT23,$T$22:$T$71)+SUMIF($AD$22:$AD$71,AT23,$AJ$22:$AJ$71)+SUMIF($AT$22:$AT$71,AT23,$AY$22:$AY$71)</f>
        <v>0</v>
      </c>
      <c r="BF23" s="103">
        <f>SUMIF($O$22:$O$71,AT23,$U$22:$U$71)+SUMIF($AD$22:$AD$71,AT23,$AK$22:$AK$71)+SUMIF($AT$22:$AT$71,AT23,$AZ$22:$AZ$71)</f>
        <v>0</v>
      </c>
      <c r="BG23" s="43"/>
      <c r="BH23" s="186" t="str">
        <f t="shared" si="8"/>
        <v/>
      </c>
      <c r="BI23" s="77"/>
      <c r="BJ23" s="50"/>
      <c r="BK23" s="75" t="str">
        <f>IF(ISNUMBER(BH23)=FALSE,"",SUM(BO23:BO$36)+2)</f>
        <v/>
      </c>
      <c r="BL23" s="96"/>
      <c r="BM23" s="100"/>
      <c r="BN23" s="104"/>
      <c r="BO23" s="107" t="str">
        <f t="shared" si="9"/>
        <v/>
      </c>
      <c r="BP23" s="138" t="str">
        <f>IF(ISNUMBER(BH23)=FALSE,"",SUMIF($E$22:$E$71,BI23,$D$22:$D$71))</f>
        <v/>
      </c>
      <c r="BQ23" s="140" t="str">
        <f>IF(ISNUMBER(BH23)=FALSE,"",SUMIF($E$22:$E$71,BI23,$I$22:$I$71))</f>
        <v/>
      </c>
      <c r="BR23" s="95">
        <f>SUMIF($O$22:$O$71,BI23,$S$22:$S$71)+SUMIF($AD$22:$AD$71,BI23,$AI$22:$AI$71)+SUMIF($AT$22:$AT$71,BI23,$AX$22:$AX$71)+SUMIF($BI$22:$BI$71,BI23,$BL$22:$BL$71)</f>
        <v>0</v>
      </c>
      <c r="BS23" s="99">
        <f>SUMIF($O$22:$O$71,BI23,$T$22:$T$71)+SUMIF($AD$22:$AD$71,BI23,$AJ$22:$AJ$71)+SUMIF($AT$22:$AT$71,BI23,$AY$22:$AY$71)+SUMIF($BI$22:$BI$71,BI23,$BM$22:$BM$71)</f>
        <v>0</v>
      </c>
      <c r="BT23" s="103">
        <f>SUMIF($O$22:$O$71,BI23,$U$22:$U$71)+SUMIF($AD$22:$AD$71,BI23,$AK$22:$AK$71)+SUMIF($AT$22:$AT$71,BI23,$AZ$22:$AZ$71)+SUMIF($BI$22:$BI$71,BI23,$BN$22:$BN$71)</f>
        <v>0</v>
      </c>
      <c r="BU23" s="43"/>
      <c r="BV23" s="191" t="str">
        <f t="shared" si="10"/>
        <v/>
      </c>
      <c r="BW23" s="72"/>
      <c r="BX23" s="73"/>
      <c r="BY23" s="70" t="str">
        <f>IF(ISNUMBER(BV23)=FALSE,"",SUM(CC23:CC$36)+2)</f>
        <v/>
      </c>
      <c r="BZ23" s="96"/>
      <c r="CA23" s="100"/>
      <c r="CB23" s="104"/>
      <c r="CC23" s="107" t="str">
        <f t="shared" si="11"/>
        <v/>
      </c>
      <c r="CD23" s="137" t="str">
        <f>IF(ISNUMBER(BV23)=FALSE,"",SUMIF($E$22:$E$71,BW23,$D$22:$D$71))</f>
        <v/>
      </c>
      <c r="CE23" s="139" t="str">
        <f>IF(ISNUMBER(BV23)=FALSE,"",SUMIF($E$22:$E$71,BW23,$I$22:$I$71))</f>
        <v/>
      </c>
      <c r="CF23" s="95">
        <f>SUMIF($O$22:$O$71,BW23,$S$22:$S$71)+SUMIF($AD$22:$AD$71,BW23,$AI$22:$AI$71)+SUMIF($AT$22:$AT$71,BW23,$AX$22:$AX$71)+SUMIF($BI$22:$BI$71,BW23,$BL$22:$BL$71)+SUMIF($BW$22:$BW$71,BW23,$BZ$22:$BZ$71)</f>
        <v>0</v>
      </c>
      <c r="CG23" s="99">
        <f>SUMIF($O$22:$O$71,BW23,$T$22:$T$71)+SUMIF($AD$22:$AD$71,BW23,$AJ$22:$AJ$71)+SUMIF($AT$22:$AT$71,BW23,$AY$22:$AY$71)+SUMIF($BI$22:$BI$71,BW23,$BM$22:$BM$71)+SUMIF($BW$22:$BW$71,BW23,$CA$22:$CA$71)</f>
        <v>0</v>
      </c>
      <c r="CH23" s="103">
        <f>SUMIF($O$22:$O$71,BW23,$U$22:$U$71)+SUMIF($AD$22:$AD$71,BW23,$AK$22:$AK$71)+SUMIF($AT$22:$AT$71,BW23,$AZ$22:$AZ$71)+SUMIF($BI$22:$BI$71,BW23,$BN$22:$BN$71)+SUMIF($BW$22:$BW$71,BW23,$CB$22:$CB$71)</f>
        <v>0</v>
      </c>
      <c r="CI23" s="43"/>
      <c r="CJ23" s="195" t="str">
        <f t="shared" si="13"/>
        <v/>
      </c>
      <c r="CK23" s="77"/>
      <c r="CL23" s="50"/>
      <c r="CM23" s="75" t="str">
        <f>IF(ISNUMBER(CJ23)=FALSE,"",SUM(CQ23:CQ$36)+2)</f>
        <v/>
      </c>
      <c r="CN23" s="96"/>
      <c r="CO23" s="100"/>
      <c r="CP23" s="104"/>
      <c r="CQ23" s="107" t="str">
        <f t="shared" si="12"/>
        <v/>
      </c>
      <c r="CR23" s="138" t="str">
        <f>IF(ISNUMBER(CJ23)=FALSE,"",SUMIF($E$22:$E$71,CK23,$D$22:$D$71))</f>
        <v/>
      </c>
      <c r="CS23" s="140" t="str">
        <f>IF(ISNUMBER(CJ23)=FALSE,"",SUMIF($E$22:$E$71,CK23,$I$22:$I$71))</f>
        <v/>
      </c>
      <c r="CT23" s="95">
        <f>SUMIF($O$22:$O$71,CK23,$S$22:$S$71)+SUMIF($AD$22:$AD$71,CK23,$AI$22:$AI$71)+SUMIF($AT$22:$AT$71,CK23,$AX$22:$AX$71)+SUMIF($BI$22:$BI$71,CK23,$BL$22:$BL$71)+SUMIF($BW$22:$BW$71,CK23,$BZ$22:$BZ$71)+SUMIF($CK$22:$CK$71,CK23,$CN$22:$CN$71)</f>
        <v>0</v>
      </c>
      <c r="CU23" s="99">
        <f>SUMIF($O$22:$O$71,CK23,$T$22:$T$71)+SUMIF($AD$22:$AD$71,CK23,$AJ$22:$AJ$71)+SUMIF($AT$22:$AT$71,CK23,$AY$22:$AY$71)+SUMIF($BI$22:$BI$71,CK23,$BM$22:$BM$71)+SUMIF($BW$22:$BW$71,CK23,$CA$22:$CA$71)+SUMIF($CK$22:$CK$71,CK23,$CO$22:$CO$71)</f>
        <v>0</v>
      </c>
      <c r="CV23" s="103">
        <f>SUMIF($O$22:$O$71,CK23,$U$22:$U$71)+SUMIF($AD$22:$AD$71,CK23,$AK$22:$AK$71)+SUMIF($AT$22:$AT$71,CK23,$AZ$22:$AZ$71)+SUMIF($BI$22:$BI$71,CK23,$BN$22:$BN$71)+SUMIF($BW$22:$BW$71,CK23,$CB$22:$CB$71)+SUMIF($CK$22:$CK$71,CK23,$CP$22:$CP$71)</f>
        <v>0</v>
      </c>
      <c r="CW23" s="43"/>
    </row>
    <row r="24" spans="1:101" ht="15" customHeight="1">
      <c r="A24" s="45"/>
      <c r="B24" s="344"/>
      <c r="C24" s="207">
        <v>3</v>
      </c>
      <c r="D24" s="242">
        <f t="shared" si="21"/>
        <v>3</v>
      </c>
      <c r="E24" s="295" t="s">
        <v>0</v>
      </c>
      <c r="F24" s="244">
        <v>1980</v>
      </c>
      <c r="G24" s="244">
        <f>SUMIF($O$22:$O$71,E24,$V$22:$V$71)+SUMIF($AD$22:$AD$71,E24,$AL$22:$AL$71)+SUMIF($AT$22:$AT$71,E24,$BA$22:$BA$71)+SUMIF($BI$22:$BI$71,E24,$BO$22:$BO$71)+SUMIF($BW$22:$BW$71,E24,$CC$22:$CC$71)+SUMIF($CK$22:$CK$71,E24,$CQ$22:$CQ$71)</f>
        <v>2</v>
      </c>
      <c r="H24" s="244"/>
      <c r="I24" s="207">
        <f t="shared" si="22"/>
        <v>24</v>
      </c>
      <c r="J24" s="246">
        <f>SUMIF($O$22:$O$71,E24,$S$22:$S$71)+SUMIF($AD$22:$AD$71,E24,$AI$22:$AI$71)+SUMIF($AT$22:$AT$71,E24,$AX$22:$AX$71)+SUMIF($BI$22:$BI$71,E24,$BL$22:$BL$71)+SUMIF($BW$22:$BW$71,E24,$BZ$22:$BZ$71)+SUMIF($CK$22:$CK$71,E24,$CN$22:$CN$71)</f>
        <v>0</v>
      </c>
      <c r="K24" s="247">
        <f>SUMIF($O$22:$O$71,E24,$T$22:$T$71)+SUMIF($AD$22:$AD$71,E24,$AJ$22:$AJ$71)+SUMIF($AT$22:$AT$71,E24,$AY$22:$AY$71)+SUMIF($BI$22:$BI$71,E24,$BM$22:$BM$71)+SUMIF($BW$22:$BW$71,E24,$CA$22:$CA$71)+SUMIF($CK$22:$CK$71,E24,$CO$22:$CO$71)</f>
        <v>0</v>
      </c>
      <c r="L24" s="248">
        <f>SUMIF($O$22:$O$71,E24,$U$22:$U$71)+SUMIF($AD$22:$AD$71,E24,$AK$22:$AK$71)+SUMIF($AT$22:$AT$71,E24,$AZ$22:$AZ$71)+SUMIF($BI$22:$BI$71,E24,$BN$22:$BN$71)+SUMIF($BW$22:$BW$71,E24,$CB$22:$CB$71)+SUMIF($CK$22:$CK$71,E24,$CP$22:$CP$71)</f>
        <v>0</v>
      </c>
      <c r="M24" s="69"/>
      <c r="N24" s="178">
        <f t="shared" si="2"/>
        <v>3</v>
      </c>
      <c r="O24" s="72" t="s">
        <v>29</v>
      </c>
      <c r="P24" s="293">
        <v>174</v>
      </c>
      <c r="Q24" s="73">
        <v>0.4909722222222222</v>
      </c>
      <c r="R24" s="70">
        <v>6</v>
      </c>
      <c r="S24" s="96"/>
      <c r="T24" s="100"/>
      <c r="U24" s="104"/>
      <c r="V24" s="107">
        <f t="shared" si="3"/>
        <v>1</v>
      </c>
      <c r="W24" s="137">
        <v>3</v>
      </c>
      <c r="X24" s="139">
        <v>6</v>
      </c>
      <c r="Y24" s="95">
        <f>SUMIF($O$22:$O$71,O24,$S$22:$S$71)</f>
        <v>0</v>
      </c>
      <c r="Z24" s="99">
        <f>SUMIF($O$22:$O$71,O24,$T$22:$T$71)</f>
        <v>0</v>
      </c>
      <c r="AA24" s="103">
        <f>SUMIF($O$22:$O$71,O24,$U$22:$U$71)</f>
        <v>0</v>
      </c>
      <c r="AB24" s="43"/>
      <c r="AC24" s="186">
        <f t="shared" si="4"/>
        <v>3</v>
      </c>
      <c r="AD24" s="24" t="s">
        <v>0</v>
      </c>
      <c r="AE24" s="299">
        <v>0.20310185185185187</v>
      </c>
      <c r="AF24" s="299">
        <v>0.19182870370370364</v>
      </c>
      <c r="AG24" s="299">
        <v>0.39493055555555551</v>
      </c>
      <c r="AH24" s="75">
        <v>14</v>
      </c>
      <c r="AI24" s="96"/>
      <c r="AJ24" s="100"/>
      <c r="AK24" s="104"/>
      <c r="AL24" s="107">
        <v>1</v>
      </c>
      <c r="AM24" s="138">
        <v>1</v>
      </c>
      <c r="AN24" s="140">
        <v>24</v>
      </c>
      <c r="AO24" s="95">
        <f>SUMIF($O$22:$O$71,AD24,$S$22:$S$71)+SUMIF($AD$22:$AD$71,AD24,$AI$22:$AI$71)</f>
        <v>0</v>
      </c>
      <c r="AP24" s="99">
        <f>SUMIF($O$22:$O$71,AD24,$T$22:$T$71)+SUMIF($AD$22:$AD$71,AD24,$AJ$22:$AJ$71)</f>
        <v>0</v>
      </c>
      <c r="AQ24" s="103">
        <f>SUMIF($O$22:$O$71,AD24,$U$22:$U$71)+SUMIF($AD$22:$AD$71,AD24,$AK$22:$AK$71)</f>
        <v>0</v>
      </c>
      <c r="AR24" s="43"/>
      <c r="AS24" s="191">
        <f t="shared" si="6"/>
        <v>3</v>
      </c>
      <c r="AT24" s="72" t="s">
        <v>83</v>
      </c>
      <c r="AU24" s="72">
        <v>355</v>
      </c>
      <c r="AV24" s="73">
        <v>0.7895833333333333</v>
      </c>
      <c r="AW24" s="70">
        <f>IF(ISNUMBER(AS24)=FALSE,"",SUM(BA24:BA$36)+1)</f>
        <v>14</v>
      </c>
      <c r="AX24" s="96"/>
      <c r="AY24" s="100"/>
      <c r="AZ24" s="104"/>
      <c r="BA24" s="107">
        <f t="shared" si="7"/>
        <v>1</v>
      </c>
      <c r="BB24" s="137">
        <f>IF(ISNUMBER(AS24)=FALSE,"",SUMIF($E$22:$E$71,AT24,$D$22:$D$71))</f>
        <v>7</v>
      </c>
      <c r="BC24" s="139">
        <f>IF(ISNUMBER(AS24)=FALSE,"",SUMIF($E$22:$E$71,AT24,$I$22:$I$71))</f>
        <v>14</v>
      </c>
      <c r="BD24" s="95">
        <f>SUMIF($O$22:$O$71,AT24,$S$22:$S$71)+SUMIF($AD$22:$AD$71,AT24,$AI$22:$AI$71)+SUMIF($AT$22:$AT$71,AT24,$AX$22:$AX$71)</f>
        <v>0</v>
      </c>
      <c r="BE24" s="99">
        <f>SUMIF($O$22:$O$71,AT24,$T$22:$T$71)+SUMIF($AD$22:$AD$71,AT24,$AJ$22:$AJ$71)+SUMIF($AT$22:$AT$71,AT24,$AY$22:$AY$71)</f>
        <v>0</v>
      </c>
      <c r="BF24" s="103">
        <f>SUMIF($O$22:$O$71,AT24,$U$22:$U$71)+SUMIF($AD$22:$AD$71,AT24,$AK$22:$AK$71)+SUMIF($AT$22:$AT$71,AT24,$AZ$22:$AZ$71)</f>
        <v>0</v>
      </c>
      <c r="BG24" s="43"/>
      <c r="BH24" s="186" t="str">
        <f t="shared" si="8"/>
        <v/>
      </c>
      <c r="BI24" s="77"/>
      <c r="BJ24" s="50"/>
      <c r="BK24" s="75" t="str">
        <f>IF(ISNUMBER(BH24)=FALSE,"",SUM(BO24:BO$36)+1)</f>
        <v/>
      </c>
      <c r="BL24" s="96"/>
      <c r="BM24" s="100"/>
      <c r="BN24" s="104"/>
      <c r="BO24" s="107" t="str">
        <f t="shared" si="9"/>
        <v/>
      </c>
      <c r="BP24" s="138" t="str">
        <f>IF(ISNUMBER(BH24)=FALSE,"",SUMIF($E$22:$E$71,BI24,$D$22:$D$71))</f>
        <v/>
      </c>
      <c r="BQ24" s="140" t="str">
        <f>IF(ISNUMBER(BH24)=FALSE,"",SUMIF($E$22:$E$71,BI24,$I$22:$I$71))</f>
        <v/>
      </c>
      <c r="BR24" s="95">
        <f>SUMIF($O$22:$O$71,BI24,$S$22:$S$71)+SUMIF($AD$22:$AD$71,BI24,$AI$22:$AI$71)+SUMIF($AT$22:$AT$71,BI24,$AX$22:$AX$71)+SUMIF($BI$22:$BI$71,BI24,$BL$22:$BL$71)</f>
        <v>0</v>
      </c>
      <c r="BS24" s="99">
        <f>SUMIF($O$22:$O$71,BI24,$T$22:$T$71)+SUMIF($AD$22:$AD$71,BI24,$AJ$22:$AJ$71)+SUMIF($AT$22:$AT$71,BI24,$AY$22:$AY$71)+SUMIF($BI$22:$BI$71,BI24,$BM$22:$BM$71)</f>
        <v>0</v>
      </c>
      <c r="BT24" s="103">
        <f>SUMIF($O$22:$O$71,BI24,$U$22:$U$71)+SUMIF($AD$22:$AD$71,BI24,$AK$22:$AK$71)+SUMIF($AT$22:$AT$71,BI24,$AZ$22:$AZ$71)+SUMIF($BI$22:$BI$71,BI24,$BN$22:$BN$71)</f>
        <v>0</v>
      </c>
      <c r="BU24" s="43"/>
      <c r="BV24" s="191" t="str">
        <f t="shared" si="10"/>
        <v/>
      </c>
      <c r="BW24" s="72"/>
      <c r="BX24" s="73"/>
      <c r="BY24" s="70" t="str">
        <f>IF(ISNUMBER(BV24)=FALSE,"",SUM(CC24:CC$36)+1)</f>
        <v/>
      </c>
      <c r="BZ24" s="96"/>
      <c r="CA24" s="100"/>
      <c r="CB24" s="104"/>
      <c r="CC24" s="107" t="str">
        <f t="shared" si="11"/>
        <v/>
      </c>
      <c r="CD24" s="137" t="str">
        <f>IF(ISNUMBER(BV24)=FALSE,"",SUMIF($E$22:$E$71,BW24,$D$22:$D$71))</f>
        <v/>
      </c>
      <c r="CE24" s="139" t="str">
        <f>IF(ISNUMBER(BV24)=FALSE,"",SUMIF($E$22:$E$71,BW24,$I$22:$I$71))</f>
        <v/>
      </c>
      <c r="CF24" s="95">
        <f>SUMIF($O$22:$O$71,BW24,$S$22:$S$71)+SUMIF($AD$22:$AD$71,BW24,$AI$22:$AI$71)+SUMIF($AT$22:$AT$71,BW24,$AX$22:$AX$71)+SUMIF($BI$22:$BI$71,BW24,$BL$22:$BL$71)+SUMIF($BW$22:$BW$71,BW24,$BZ$22:$BZ$71)</f>
        <v>0</v>
      </c>
      <c r="CG24" s="99">
        <f>SUMIF($O$22:$O$71,BW24,$T$22:$T$71)+SUMIF($AD$22:$AD$71,BW24,$AJ$22:$AJ$71)+SUMIF($AT$22:$AT$71,BW24,$AY$22:$AY$71)+SUMIF($BI$22:$BI$71,BW24,$BM$22:$BM$71)+SUMIF($BW$22:$BW$71,BW24,$CA$22:$CA$71)</f>
        <v>0</v>
      </c>
      <c r="CH24" s="103">
        <f>SUMIF($O$22:$O$71,BW24,$U$22:$U$71)+SUMIF($AD$22:$AD$71,BW24,$AK$22:$AK$71)+SUMIF($AT$22:$AT$71,BW24,$AZ$22:$AZ$71)+SUMIF($BI$22:$BI$71,BW24,$BN$22:$BN$71)+SUMIF($BW$22:$BW$71,BW24,$CB$22:$CB$71)</f>
        <v>0</v>
      </c>
      <c r="CI24" s="43"/>
      <c r="CJ24" s="195" t="str">
        <f t="shared" si="13"/>
        <v/>
      </c>
      <c r="CK24" s="77"/>
      <c r="CL24" s="50"/>
      <c r="CM24" s="75" t="str">
        <f>IF(ISNUMBER(CJ24)=FALSE,"",SUM(CQ24:CQ$36)+1)</f>
        <v/>
      </c>
      <c r="CN24" s="96"/>
      <c r="CO24" s="100"/>
      <c r="CP24" s="104"/>
      <c r="CQ24" s="107" t="str">
        <f t="shared" si="12"/>
        <v/>
      </c>
      <c r="CR24" s="138" t="str">
        <f>IF(ISNUMBER(CJ24)=FALSE,"",SUMIF($E$22:$E$71,CK24,$D$22:$D$71))</f>
        <v/>
      </c>
      <c r="CS24" s="140" t="str">
        <f>IF(ISNUMBER(CJ24)=FALSE,"",SUMIF($E$22:$E$71,CK24,$I$22:$I$71))</f>
        <v/>
      </c>
      <c r="CT24" s="95">
        <f>SUMIF($O$22:$O$71,CK24,$S$22:$S$71)+SUMIF($AD$22:$AD$71,CK24,$AI$22:$AI$71)+SUMIF($AT$22:$AT$71,CK24,$AX$22:$AX$71)+SUMIF($BI$22:$BI$71,CK24,$BL$22:$BL$71)+SUMIF($BW$22:$BW$71,CK24,$BZ$22:$BZ$71)+SUMIF($CK$22:$CK$71,CK24,$CN$22:$CN$71)</f>
        <v>0</v>
      </c>
      <c r="CU24" s="99">
        <f>SUMIF($O$22:$O$71,CK24,$T$22:$T$71)+SUMIF($AD$22:$AD$71,CK24,$AJ$22:$AJ$71)+SUMIF($AT$22:$AT$71,CK24,$AY$22:$AY$71)+SUMIF($BI$22:$BI$71,CK24,$BM$22:$BM$71)+SUMIF($BW$22:$BW$71,CK24,$CA$22:$CA$71)+SUMIF($CK$22:$CK$71,CK24,$CO$22:$CO$71)</f>
        <v>0</v>
      </c>
      <c r="CV24" s="103">
        <f>SUMIF($O$22:$O$71,CK24,$U$22:$U$71)+SUMIF($AD$22:$AD$71,CK24,$AK$22:$AK$71)+SUMIF($AT$22:$AT$71,CK24,$AZ$22:$AZ$71)+SUMIF($BI$22:$BI$71,CK24,$BN$22:$BN$71)+SUMIF($BW$22:$BW$71,CK24,$CB$22:$CB$71)+SUMIF($CK$22:$CK$71,CK24,$CP$22:$CP$71)</f>
        <v>0</v>
      </c>
      <c r="CW24" s="43"/>
    </row>
    <row r="25" spans="1:101" ht="15" customHeight="1">
      <c r="A25" s="45"/>
      <c r="B25" s="344"/>
      <c r="C25" s="207">
        <v>4</v>
      </c>
      <c r="D25" s="242">
        <f t="shared" si="21"/>
        <v>4</v>
      </c>
      <c r="E25" s="295" t="s">
        <v>28</v>
      </c>
      <c r="F25" s="244">
        <v>1978</v>
      </c>
      <c r="G25" s="244">
        <f>SUMIF($O$22:$O$71,E25,$V$22:$V$71)+SUMIF($AD$22:$AD$71,E25,$AL$22:$AL$71)+SUMIF($AT$22:$AT$71,E25,$BA$22:$BA$71)+SUMIF($BI$22:$BI$71,E25,$BO$22:$BO$71)+SUMIF($BW$22:$BW$71,E25,$CC$22:$CC$71)+SUMIF($CK$22:$CK$71,E25,$CQ$22:$CQ$71)</f>
        <v>2</v>
      </c>
      <c r="H25" s="244"/>
      <c r="I25" s="207">
        <f t="shared" si="22"/>
        <v>20</v>
      </c>
      <c r="J25" s="246">
        <f>SUMIF($O$22:$O$71,E25,$S$22:$S$71)+SUMIF($AD$22:$AD$71,E25,$AI$22:$AI$71)+SUMIF($AT$22:$AT$71,E25,$AX$22:$AX$71)+SUMIF($BI$22:$BI$71,E25,$BL$22:$BL$71)+SUMIF($BW$22:$BW$71,E25,$BZ$22:$BZ$71)+SUMIF($CK$22:$CK$71,E25,$CN$22:$CN$71)</f>
        <v>0</v>
      </c>
      <c r="K25" s="247">
        <f>SUMIF($O$22:$O$71,E25,$T$22:$T$71)+SUMIF($AD$22:$AD$71,E25,$AJ$22:$AJ$71)+SUMIF($AT$22:$AT$71,E25,$AY$22:$AY$71)+SUMIF($BI$22:$BI$71,E25,$BM$22:$BM$71)+SUMIF($BW$22:$BW$71,E25,$CA$22:$CA$71)+SUMIF($CK$22:$CK$71,E25,$CO$22:$CO$71)</f>
        <v>0</v>
      </c>
      <c r="L25" s="248">
        <f>SUMIF($O$22:$O$71,E25,$U$22:$U$71)+SUMIF($AD$22:$AD$71,E25,$AK$22:$AK$71)+SUMIF($AT$22:$AT$71,E25,$AZ$22:$AZ$71)+SUMIF($BI$22:$BI$71,E25,$BN$22:$BN$71)+SUMIF($BW$22:$BW$71,E25,$CB$22:$CB$71)+SUMIF($CK$22:$CK$71,E25,$CP$22:$CP$71)</f>
        <v>0</v>
      </c>
      <c r="M25" s="69"/>
      <c r="N25" s="178">
        <f t="shared" si="2"/>
        <v>4</v>
      </c>
      <c r="O25" s="72" t="s">
        <v>30</v>
      </c>
      <c r="P25" s="293">
        <v>165</v>
      </c>
      <c r="Q25" s="73">
        <v>0.48055555555555546</v>
      </c>
      <c r="R25" s="70">
        <v>4</v>
      </c>
      <c r="S25" s="96"/>
      <c r="T25" s="100"/>
      <c r="U25" s="104"/>
      <c r="V25" s="107">
        <f t="shared" si="3"/>
        <v>1</v>
      </c>
      <c r="W25" s="137">
        <v>4</v>
      </c>
      <c r="X25" s="139">
        <v>4</v>
      </c>
      <c r="Y25" s="95">
        <f>SUMIF($O$22:$O$71,O25,$S$22:$S$71)</f>
        <v>0</v>
      </c>
      <c r="Z25" s="99">
        <f>SUMIF($O$22:$O$71,O25,$T$22:$T$71)</f>
        <v>0</v>
      </c>
      <c r="AA25" s="103">
        <f>SUMIF($O$22:$O$71,O25,$U$22:$U$71)</f>
        <v>0</v>
      </c>
      <c r="AB25" s="43"/>
      <c r="AC25" s="186">
        <f t="shared" si="4"/>
        <v>4</v>
      </c>
      <c r="AD25" s="24" t="s">
        <v>28</v>
      </c>
      <c r="AE25" s="299">
        <v>0.21346064814814819</v>
      </c>
      <c r="AF25" s="299">
        <v>0.20696759259259256</v>
      </c>
      <c r="AG25" s="299">
        <v>0.42042824074074076</v>
      </c>
      <c r="AH25" s="75">
        <v>12</v>
      </c>
      <c r="AI25" s="96"/>
      <c r="AJ25" s="100"/>
      <c r="AK25" s="104"/>
      <c r="AL25" s="107">
        <v>1</v>
      </c>
      <c r="AM25" s="138">
        <v>2</v>
      </c>
      <c r="AN25" s="140">
        <v>20</v>
      </c>
      <c r="AO25" s="95">
        <f>SUMIF($O$22:$O$71,AD25,$S$22:$S$71)+SUMIF($AD$22:$AD$71,AD25,$AI$22:$AI$71)</f>
        <v>0</v>
      </c>
      <c r="AP25" s="99">
        <f>SUMIF($O$22:$O$71,AD25,$T$22:$T$71)+SUMIF($AD$22:$AD$71,AD25,$AJ$22:$AJ$71)</f>
        <v>0</v>
      </c>
      <c r="AQ25" s="103">
        <f>SUMIF($O$22:$O$71,AD25,$U$22:$U$71)+SUMIF($AD$22:$AD$71,AD25,$AK$22:$AK$71)</f>
        <v>0</v>
      </c>
      <c r="AR25" s="43"/>
      <c r="AS25" s="191">
        <f t="shared" si="6"/>
        <v>4</v>
      </c>
      <c r="AT25" s="72" t="s">
        <v>84</v>
      </c>
      <c r="AU25" s="72">
        <v>362</v>
      </c>
      <c r="AV25" s="73">
        <v>0.91249999999999998</v>
      </c>
      <c r="AW25" s="70">
        <f>IF(ISNUMBER(AS25)=FALSE,"",SUM(BA25:BA$36))</f>
        <v>12</v>
      </c>
      <c r="AX25" s="96"/>
      <c r="AY25" s="100"/>
      <c r="AZ25" s="104"/>
      <c r="BA25" s="107">
        <f t="shared" si="7"/>
        <v>1</v>
      </c>
      <c r="BB25" s="137">
        <f>IF(ISNUMBER(AS25)=FALSE,"",SUMIF($E$22:$E$71,AT25,$D$22:$D$71))</f>
        <v>9</v>
      </c>
      <c r="BC25" s="139">
        <f>IF(ISNUMBER(AS25)=FALSE,"",SUMIF($E$22:$E$71,AT25,$I$22:$I$71))</f>
        <v>12</v>
      </c>
      <c r="BD25" s="95">
        <f>SUMIF($O$22:$O$71,AT25,$S$22:$S$71)+SUMIF($AD$22:$AD$71,AT25,$AI$22:$AI$71)+SUMIF($AT$22:$AT$71,AT25,$AX$22:$AX$71)</f>
        <v>0</v>
      </c>
      <c r="BE25" s="99">
        <f>SUMIF($O$22:$O$71,AT25,$T$22:$T$71)+SUMIF($AD$22:$AD$71,AT25,$AJ$22:$AJ$71)+SUMIF($AT$22:$AT$71,AT25,$AY$22:$AY$71)</f>
        <v>0</v>
      </c>
      <c r="BF25" s="103">
        <f>SUMIF($O$22:$O$71,AT25,$U$22:$U$71)+SUMIF($AD$22:$AD$71,AT25,$AK$22:$AK$71)+SUMIF($AT$22:$AT$71,AT25,$AZ$22:$AZ$71)</f>
        <v>0</v>
      </c>
      <c r="BG25" s="43"/>
      <c r="BH25" s="186" t="str">
        <f t="shared" si="8"/>
        <v/>
      </c>
      <c r="BI25" s="77"/>
      <c r="BJ25" s="78"/>
      <c r="BK25" s="75" t="str">
        <f>IF(ISNUMBER(BH25)=FALSE,"",SUM(BO25:BO$36))</f>
        <v/>
      </c>
      <c r="BL25" s="96"/>
      <c r="BM25" s="100"/>
      <c r="BN25" s="104"/>
      <c r="BO25" s="107" t="str">
        <f t="shared" si="9"/>
        <v/>
      </c>
      <c r="BP25" s="138" t="str">
        <f>IF(ISNUMBER(BH25)=FALSE,"",SUMIF($E$22:$E$71,BI25,$D$22:$D$71))</f>
        <v/>
      </c>
      <c r="BQ25" s="140" t="str">
        <f>IF(ISNUMBER(BH25)=FALSE,"",SUMIF($E$22:$E$71,BI25,$I$22:$I$71))</f>
        <v/>
      </c>
      <c r="BR25" s="95">
        <f>SUMIF($O$22:$O$71,BI25,$S$22:$S$71)+SUMIF($AD$22:$AD$71,BI25,$AI$22:$AI$71)+SUMIF($AT$22:$AT$71,BI25,$AX$22:$AX$71)+SUMIF($BI$22:$BI$71,BI25,$BL$22:$BL$71)</f>
        <v>0</v>
      </c>
      <c r="BS25" s="99">
        <f>SUMIF($O$22:$O$71,BI25,$T$22:$T$71)+SUMIF($AD$22:$AD$71,BI25,$AJ$22:$AJ$71)+SUMIF($AT$22:$AT$71,BI25,$AY$22:$AY$71)+SUMIF($BI$22:$BI$71,BI25,$BM$22:$BM$71)</f>
        <v>0</v>
      </c>
      <c r="BT25" s="103">
        <f>SUMIF($O$22:$O$71,BI25,$U$22:$U$71)+SUMIF($AD$22:$AD$71,BI25,$AK$22:$AK$71)+SUMIF($AT$22:$AT$71,BI25,$AZ$22:$AZ$71)+SUMIF($BI$22:$BI$71,BI25,$BN$22:$BN$71)</f>
        <v>0</v>
      </c>
      <c r="BU25" s="43"/>
      <c r="BV25" s="191" t="str">
        <f t="shared" si="10"/>
        <v/>
      </c>
      <c r="BW25" s="72"/>
      <c r="BX25" s="73"/>
      <c r="BY25" s="70" t="str">
        <f>IF(ISNUMBER(BV25)=FALSE,"",SUM(CC25:CC$36))</f>
        <v/>
      </c>
      <c r="BZ25" s="96"/>
      <c r="CA25" s="100"/>
      <c r="CB25" s="104"/>
      <c r="CC25" s="107" t="str">
        <f t="shared" si="11"/>
        <v/>
      </c>
      <c r="CD25" s="137" t="str">
        <f>IF(ISNUMBER(BV25)=FALSE,"",SUMIF($E$22:$E$71,BW25,$D$22:$D$71))</f>
        <v/>
      </c>
      <c r="CE25" s="139" t="str">
        <f>IF(ISNUMBER(BV25)=FALSE,"",SUMIF($E$22:$E$71,BW25,$I$22:$I$71))</f>
        <v/>
      </c>
      <c r="CF25" s="95">
        <f>SUMIF($O$22:$O$71,BW25,$S$22:$S$71)+SUMIF($AD$22:$AD$71,BW25,$AI$22:$AI$71)+SUMIF($AT$22:$AT$71,BW25,$AX$22:$AX$71)+SUMIF($BI$22:$BI$71,BW25,$BL$22:$BL$71)+SUMIF($BW$22:$BW$71,BW25,$BZ$22:$BZ$71)</f>
        <v>0</v>
      </c>
      <c r="CG25" s="99">
        <f>SUMIF($O$22:$O$71,BW25,$T$22:$T$71)+SUMIF($AD$22:$AD$71,BW25,$AJ$22:$AJ$71)+SUMIF($AT$22:$AT$71,BW25,$AY$22:$AY$71)+SUMIF($BI$22:$BI$71,BW25,$BM$22:$BM$71)+SUMIF($BW$22:$BW$71,BW25,$CA$22:$CA$71)</f>
        <v>0</v>
      </c>
      <c r="CH25" s="103">
        <f>SUMIF($O$22:$O$71,BW25,$U$22:$U$71)+SUMIF($AD$22:$AD$71,BW25,$AK$22:$AK$71)+SUMIF($AT$22:$AT$71,BW25,$AZ$22:$AZ$71)+SUMIF($BI$22:$BI$71,BW25,$BN$22:$BN$71)+SUMIF($BW$22:$BW$71,BW25,$CB$22:$CB$71)</f>
        <v>0</v>
      </c>
      <c r="CI25" s="43"/>
      <c r="CJ25" s="195" t="str">
        <f t="shared" si="13"/>
        <v/>
      </c>
      <c r="CK25" s="77"/>
      <c r="CL25" s="78"/>
      <c r="CM25" s="75" t="str">
        <f>IF(ISNUMBER(CJ25)=FALSE,"",SUM(CQ25:CQ$36))</f>
        <v/>
      </c>
      <c r="CN25" s="96"/>
      <c r="CO25" s="100"/>
      <c r="CP25" s="104"/>
      <c r="CQ25" s="107" t="str">
        <f t="shared" si="12"/>
        <v/>
      </c>
      <c r="CR25" s="138" t="str">
        <f>IF(ISNUMBER(CJ25)=FALSE,"",SUMIF($E$22:$E$71,CK25,$D$22:$D$71))</f>
        <v/>
      </c>
      <c r="CS25" s="140" t="str">
        <f>IF(ISNUMBER(CJ25)=FALSE,"",SUMIF($E$22:$E$71,CK25,$I$22:$I$71))</f>
        <v/>
      </c>
      <c r="CT25" s="95">
        <f>SUMIF($O$22:$O$71,CK25,$S$22:$S$71)+SUMIF($AD$22:$AD$71,CK25,$AI$22:$AI$71)+SUMIF($AT$22:$AT$71,CK25,$AX$22:$AX$71)+SUMIF($BI$22:$BI$71,CK25,$BL$22:$BL$71)+SUMIF($BW$22:$BW$71,CK25,$BZ$22:$BZ$71)+SUMIF($CK$22:$CK$71,CK25,$CN$22:$CN$71)</f>
        <v>0</v>
      </c>
      <c r="CU25" s="99">
        <f>SUMIF($O$22:$O$71,CK25,$T$22:$T$71)+SUMIF($AD$22:$AD$71,CK25,$AJ$22:$AJ$71)+SUMIF($AT$22:$AT$71,CK25,$AY$22:$AY$71)+SUMIF($BI$22:$BI$71,CK25,$BM$22:$BM$71)+SUMIF($BW$22:$BW$71,CK25,$CA$22:$CA$71)+SUMIF($CK$22:$CK$71,CK25,$CO$22:$CO$71)</f>
        <v>0</v>
      </c>
      <c r="CV25" s="103">
        <f>SUMIF($O$22:$O$71,CK25,$U$22:$U$71)+SUMIF($AD$22:$AD$71,CK25,$AK$22:$AK$71)+SUMIF($AT$22:$AT$71,CK25,$AZ$22:$AZ$71)+SUMIF($BI$22:$BI$71,CK25,$BN$22:$BN$71)+SUMIF($BW$22:$BW$71,CK25,$CB$22:$CB$71)+SUMIF($CK$22:$CK$71,CK25,$CP$22:$CP$71)</f>
        <v>0</v>
      </c>
      <c r="CW25" s="43"/>
    </row>
    <row r="26" spans="1:101" ht="15" customHeight="1">
      <c r="A26" s="45"/>
      <c r="B26" s="344"/>
      <c r="C26" s="207">
        <v>5</v>
      </c>
      <c r="D26" s="242">
        <f t="shared" si="21"/>
        <v>5</v>
      </c>
      <c r="E26" s="295" t="s">
        <v>37</v>
      </c>
      <c r="F26" s="244">
        <v>1969</v>
      </c>
      <c r="G26" s="244">
        <f>SUMIF($O$22:$O$71,E26,$V$22:$V$71)+SUMIF($AD$22:$AD$71,E26,$AL$22:$AL$71)+SUMIF($AT$22:$AT$71,E26,$BA$22:$BA$71)+SUMIF($BI$22:$BI$71,E26,$BO$22:$BO$71)+SUMIF($BW$22:$BW$71,E26,$CC$22:$CC$71)+SUMIF($CK$22:$CK$71,E26,$CQ$22:$CQ$71)</f>
        <v>2</v>
      </c>
      <c r="H26" s="244"/>
      <c r="I26" s="207">
        <f t="shared" si="22"/>
        <v>19</v>
      </c>
      <c r="J26" s="246">
        <f>SUMIF($O$22:$O$71,E26,$S$22:$S$71)+SUMIF($AD$22:$AD$71,E26,$AI$22:$AI$71)+SUMIF($AT$22:$AT$71,E26,$AX$22:$AX$71)+SUMIF($BI$22:$BI$71,E26,$BL$22:$BL$71)+SUMIF($BW$22:$BW$71,E26,$BZ$22:$BZ$71)+SUMIF($CK$22:$CK$71,E26,$CN$22:$CN$71)</f>
        <v>0</v>
      </c>
      <c r="K26" s="247">
        <f>SUMIF($O$22:$O$71,E26,$T$22:$T$71)+SUMIF($AD$22:$AD$71,E26,$AJ$22:$AJ$71)+SUMIF($AT$22:$AT$71,E26,$AY$22:$AY$71)+SUMIF($BI$22:$BI$71,E26,$BM$22:$BM$71)+SUMIF($BW$22:$BW$71,E26,$CA$22:$CA$71)+SUMIF($CK$22:$CK$71,E26,$CO$22:$CO$71)</f>
        <v>0</v>
      </c>
      <c r="L26" s="248">
        <f>SUMIF($O$22:$O$71,E26,$U$22:$U$71)+SUMIF($AD$22:$AD$71,E26,$AK$22:$AK$71)+SUMIF($AT$22:$AT$71,E26,$AZ$22:$AZ$71)+SUMIF($BI$22:$BI$71,E26,$BN$22:$BN$71)+SUMIF($BW$22:$BW$71,E26,$CB$22:$CB$71)+SUMIF($CK$22:$CK$71,E26,$CP$22:$CP$71)</f>
        <v>0</v>
      </c>
      <c r="M26" s="69"/>
      <c r="N26" s="178">
        <f t="shared" si="2"/>
        <v>5</v>
      </c>
      <c r="O26" s="72" t="s">
        <v>31</v>
      </c>
      <c r="P26" s="293">
        <v>156</v>
      </c>
      <c r="Q26" s="73">
        <v>0.48055555555555546</v>
      </c>
      <c r="R26" s="70">
        <v>3</v>
      </c>
      <c r="S26" s="96"/>
      <c r="T26" s="100"/>
      <c r="U26" s="104"/>
      <c r="V26" s="107">
        <f t="shared" si="3"/>
        <v>1</v>
      </c>
      <c r="W26" s="137">
        <v>5</v>
      </c>
      <c r="X26" s="139">
        <v>3</v>
      </c>
      <c r="Y26" s="95">
        <f>SUMIF($O$22:$O$71,O26,$S$22:$S$71)</f>
        <v>0</v>
      </c>
      <c r="Z26" s="99">
        <f>SUMIF($O$22:$O$71,O26,$T$22:$T$71)</f>
        <v>0</v>
      </c>
      <c r="AA26" s="103">
        <f>SUMIF($O$22:$O$71,O26,$U$22:$U$71)</f>
        <v>0</v>
      </c>
      <c r="AB26" s="43"/>
      <c r="AC26" s="186">
        <f t="shared" si="4"/>
        <v>5</v>
      </c>
      <c r="AD26" s="24" t="s">
        <v>59</v>
      </c>
      <c r="AE26" s="299">
        <v>0.21855324074074073</v>
      </c>
      <c r="AF26" s="299">
        <v>0.20613425925925921</v>
      </c>
      <c r="AG26" s="299">
        <v>0.42468749999999994</v>
      </c>
      <c r="AH26" s="75">
        <v>11</v>
      </c>
      <c r="AI26" s="96"/>
      <c r="AJ26" s="100"/>
      <c r="AK26" s="104"/>
      <c r="AL26" s="107">
        <v>1</v>
      </c>
      <c r="AM26" s="138">
        <v>6</v>
      </c>
      <c r="AN26" s="140">
        <v>11</v>
      </c>
      <c r="AO26" s="95">
        <f>SUMIF($O$22:$O$71,AD26,$S$22:$S$71)+SUMIF($AD$22:$AD$71,AD26,$AI$22:$AI$71)</f>
        <v>0</v>
      </c>
      <c r="AP26" s="99">
        <f>SUMIF($O$22:$O$71,AD26,$T$22:$T$71)+SUMIF($AD$22:$AD$71,AD26,$AJ$22:$AJ$71)</f>
        <v>0</v>
      </c>
      <c r="AQ26" s="103">
        <f>SUMIF($O$22:$O$71,AD26,$U$22:$U$71)+SUMIF($AD$22:$AD$71,AD26,$AK$22:$AK$71)</f>
        <v>0</v>
      </c>
      <c r="AR26" s="43"/>
      <c r="AS26" s="191">
        <f t="shared" si="6"/>
        <v>5</v>
      </c>
      <c r="AT26" s="72" t="s">
        <v>37</v>
      </c>
      <c r="AU26" s="72">
        <v>353</v>
      </c>
      <c r="AV26" s="73">
        <v>0.97291666666666665</v>
      </c>
      <c r="AW26" s="70">
        <f>IF(ISNUMBER(AS26)=FALSE,"",SUM(BA26:BA$36))</f>
        <v>11</v>
      </c>
      <c r="AX26" s="96"/>
      <c r="AY26" s="100"/>
      <c r="AZ26" s="104"/>
      <c r="BA26" s="107">
        <f t="shared" si="7"/>
        <v>1</v>
      </c>
      <c r="BB26" s="137">
        <f>IF(ISNUMBER(AS26)=FALSE,"",SUMIF($E$22:$E$71,AT26,$D$22:$D$71))</f>
        <v>5</v>
      </c>
      <c r="BC26" s="139">
        <f>IF(ISNUMBER(AS26)=FALSE,"",SUMIF($E$22:$E$71,AT26,$I$22:$I$71))</f>
        <v>19</v>
      </c>
      <c r="BD26" s="95">
        <f>SUMIF($O$22:$O$71,AT26,$S$22:$S$71)+SUMIF($AD$22:$AD$71,AT26,$AI$22:$AI$71)+SUMIF($AT$22:$AT$71,AT26,$AX$22:$AX$71)</f>
        <v>0</v>
      </c>
      <c r="BE26" s="99">
        <f>SUMIF($O$22:$O$71,AT26,$T$22:$T$71)+SUMIF($AD$22:$AD$71,AT26,$AJ$22:$AJ$71)+SUMIF($AT$22:$AT$71,AT26,$AY$22:$AY$71)</f>
        <v>0</v>
      </c>
      <c r="BF26" s="103">
        <f>SUMIF($O$22:$O$71,AT26,$U$22:$U$71)+SUMIF($AD$22:$AD$71,AT26,$AK$22:$AK$71)+SUMIF($AT$22:$AT$71,AT26,$AZ$22:$AZ$71)</f>
        <v>0</v>
      </c>
      <c r="BG26" s="43"/>
      <c r="BH26" s="186" t="str">
        <f t="shared" si="8"/>
        <v/>
      </c>
      <c r="BI26" s="77"/>
      <c r="BJ26" s="78"/>
      <c r="BK26" s="75" t="str">
        <f>IF(ISNUMBER(BH26)=FALSE,"",SUM(BO26:BO$36))</f>
        <v/>
      </c>
      <c r="BL26" s="96"/>
      <c r="BM26" s="100"/>
      <c r="BN26" s="104"/>
      <c r="BO26" s="107" t="str">
        <f t="shared" si="9"/>
        <v/>
      </c>
      <c r="BP26" s="138" t="str">
        <f>IF(ISNUMBER(BH26)=FALSE,"",SUMIF($E$22:$E$71,BI26,$D$22:$D$71))</f>
        <v/>
      </c>
      <c r="BQ26" s="140" t="str">
        <f>IF(ISNUMBER(BH26)=FALSE,"",SUMIF($E$22:$E$71,BI26,$I$22:$I$71))</f>
        <v/>
      </c>
      <c r="BR26" s="95">
        <f>SUMIF($O$22:$O$71,BI26,$S$22:$S$71)+SUMIF($AD$22:$AD$71,BI26,$AI$22:$AI$71)+SUMIF($AT$22:$AT$71,BI26,$AX$22:$AX$71)+SUMIF($BI$22:$BI$71,BI26,$BL$22:$BL$71)</f>
        <v>0</v>
      </c>
      <c r="BS26" s="99">
        <f>SUMIF($O$22:$O$71,BI26,$T$22:$T$71)+SUMIF($AD$22:$AD$71,BI26,$AJ$22:$AJ$71)+SUMIF($AT$22:$AT$71,BI26,$AY$22:$AY$71)+SUMIF($BI$22:$BI$71,BI26,$BM$22:$BM$71)</f>
        <v>0</v>
      </c>
      <c r="BT26" s="103">
        <f>SUMIF($O$22:$O$71,BI26,$U$22:$U$71)+SUMIF($AD$22:$AD$71,BI26,$AK$22:$AK$71)+SUMIF($AT$22:$AT$71,BI26,$AZ$22:$AZ$71)+SUMIF($BI$22:$BI$71,BI26,$BN$22:$BN$71)</f>
        <v>0</v>
      </c>
      <c r="BU26" s="43"/>
      <c r="BV26" s="191" t="str">
        <f t="shared" si="10"/>
        <v/>
      </c>
      <c r="BW26" s="72"/>
      <c r="BX26" s="73"/>
      <c r="BY26" s="70" t="str">
        <f>IF(ISNUMBER(BV26)=FALSE,"",SUM(CC26:CC$36))</f>
        <v/>
      </c>
      <c r="BZ26" s="96"/>
      <c r="CA26" s="100"/>
      <c r="CB26" s="104"/>
      <c r="CC26" s="107" t="str">
        <f t="shared" si="11"/>
        <v/>
      </c>
      <c r="CD26" s="137" t="str">
        <f>IF(ISNUMBER(BV26)=FALSE,"",SUMIF($E$22:$E$71,BW26,$D$22:$D$71))</f>
        <v/>
      </c>
      <c r="CE26" s="139" t="str">
        <f>IF(ISNUMBER(BV26)=FALSE,"",SUMIF($E$22:$E$71,BW26,$I$22:$I$71))</f>
        <v/>
      </c>
      <c r="CF26" s="95">
        <f>SUMIF($O$22:$O$71,BW26,$S$22:$S$71)+SUMIF($AD$22:$AD$71,BW26,$AI$22:$AI$71)+SUMIF($AT$22:$AT$71,BW26,$AX$22:$AX$71)+SUMIF($BI$22:$BI$71,BW26,$BL$22:$BL$71)+SUMIF($BW$22:$BW$71,BW26,$BZ$22:$BZ$71)</f>
        <v>0</v>
      </c>
      <c r="CG26" s="99">
        <f>SUMIF($O$22:$O$71,BW26,$T$22:$T$71)+SUMIF($AD$22:$AD$71,BW26,$AJ$22:$AJ$71)+SUMIF($AT$22:$AT$71,BW26,$AY$22:$AY$71)+SUMIF($BI$22:$BI$71,BW26,$BM$22:$BM$71)+SUMIF($BW$22:$BW$71,BW26,$CA$22:$CA$71)</f>
        <v>0</v>
      </c>
      <c r="CH26" s="103">
        <f>SUMIF($O$22:$O$71,BW26,$U$22:$U$71)+SUMIF($AD$22:$AD$71,BW26,$AK$22:$AK$71)+SUMIF($AT$22:$AT$71,BW26,$AZ$22:$AZ$71)+SUMIF($BI$22:$BI$71,BW26,$BN$22:$BN$71)+SUMIF($BW$22:$BW$71,BW26,$CB$22:$CB$71)</f>
        <v>0</v>
      </c>
      <c r="CI26" s="43"/>
      <c r="CJ26" s="195" t="str">
        <f t="shared" si="13"/>
        <v/>
      </c>
      <c r="CK26" s="77"/>
      <c r="CL26" s="78"/>
      <c r="CM26" s="75" t="str">
        <f>IF(ISNUMBER(CJ26)=FALSE,"",SUM(CQ26:CQ$36))</f>
        <v/>
      </c>
      <c r="CN26" s="96"/>
      <c r="CO26" s="100"/>
      <c r="CP26" s="104"/>
      <c r="CQ26" s="107" t="str">
        <f t="shared" si="12"/>
        <v/>
      </c>
      <c r="CR26" s="138" t="str">
        <f>IF(ISNUMBER(CJ26)=FALSE,"",SUMIF($E$22:$E$71,CK26,$D$22:$D$71))</f>
        <v/>
      </c>
      <c r="CS26" s="140" t="str">
        <f>IF(ISNUMBER(CJ26)=FALSE,"",SUMIF($E$22:$E$71,CK26,$I$22:$I$71))</f>
        <v/>
      </c>
      <c r="CT26" s="95">
        <f>SUMIF($O$22:$O$71,CK26,$S$22:$S$71)+SUMIF($AD$22:$AD$71,CK26,$AI$22:$AI$71)+SUMIF($AT$22:$AT$71,CK26,$AX$22:$AX$71)+SUMIF($BI$22:$BI$71,CK26,$BL$22:$BL$71)+SUMIF($BW$22:$BW$71,CK26,$BZ$22:$BZ$71)+SUMIF($CK$22:$CK$71,CK26,$CN$22:$CN$71)</f>
        <v>0</v>
      </c>
      <c r="CU26" s="99">
        <f>SUMIF($O$22:$O$71,CK26,$T$22:$T$71)+SUMIF($AD$22:$AD$71,CK26,$AJ$22:$AJ$71)+SUMIF($AT$22:$AT$71,CK26,$AY$22:$AY$71)+SUMIF($BI$22:$BI$71,CK26,$BM$22:$BM$71)+SUMIF($BW$22:$BW$71,CK26,$CA$22:$CA$71)+SUMIF($CK$22:$CK$71,CK26,$CO$22:$CO$71)</f>
        <v>0</v>
      </c>
      <c r="CV26" s="103">
        <f>SUMIF($O$22:$O$71,CK26,$U$22:$U$71)+SUMIF($AD$22:$AD$71,CK26,$AK$22:$AK$71)+SUMIF($AT$22:$AT$71,CK26,$AZ$22:$AZ$71)+SUMIF($BI$22:$BI$71,CK26,$BN$22:$BN$71)+SUMIF($BW$22:$BW$71,CK26,$CB$22:$CB$71)+SUMIF($CK$22:$CK$71,CK26,$CP$22:$CP$71)</f>
        <v>0</v>
      </c>
      <c r="CW26" s="43"/>
    </row>
    <row r="27" spans="1:101" ht="15" customHeight="1">
      <c r="A27" s="45"/>
      <c r="B27" s="344"/>
      <c r="C27" s="207">
        <v>6</v>
      </c>
      <c r="D27" s="242">
        <f t="shared" si="21"/>
        <v>6</v>
      </c>
      <c r="E27" s="243" t="s">
        <v>60</v>
      </c>
      <c r="F27" s="244">
        <v>1982</v>
      </c>
      <c r="G27" s="244">
        <f>SUMIF($O$22:$O$71,E27,$V$22:$V$71)+SUMIF($AD$22:$AD$71,E27,$AL$22:$AL$71)+SUMIF($AT$22:$AT$71,E27,$BA$22:$BA$71)+SUMIF($BI$22:$BI$71,E27,$BO$22:$BO$71)+SUMIF($BW$22:$BW$71,E27,$CC$22:$CC$71)+SUMIF($CK$22:$CK$71,E27,$CQ$22:$CQ$71)</f>
        <v>2</v>
      </c>
      <c r="H27" s="244"/>
      <c r="I27" s="207">
        <f t="shared" si="22"/>
        <v>18</v>
      </c>
      <c r="J27" s="246">
        <f>SUMIF($O$22:$O$71,E27,$S$22:$S$71)+SUMIF($AD$22:$AD$71,E27,$AI$22:$AI$71)+SUMIF($AT$22:$AT$71,E27,$AX$22:$AX$71)+SUMIF($BI$22:$BI$71,E27,$BL$22:$BL$71)+SUMIF($BW$22:$BW$71,E27,$BZ$22:$BZ$71)+SUMIF($CK$22:$CK$71,E27,$CN$22:$CN$71)</f>
        <v>0</v>
      </c>
      <c r="K27" s="247">
        <f>SUMIF($O$22:$O$71,E27,$T$22:$T$71)+SUMIF($AD$22:$AD$71,E27,$AJ$22:$AJ$71)+SUMIF($AT$22:$AT$71,E27,$AY$22:$AY$71)+SUMIF($BI$22:$BI$71,E27,$BM$22:$BM$71)+SUMIF($BW$22:$BW$71,E27,$CA$22:$CA$71)+SUMIF($CK$22:$CK$71,E27,$CO$22:$CO$71)</f>
        <v>0</v>
      </c>
      <c r="L27" s="248">
        <f>SUMIF($O$22:$O$71,E27,$U$22:$U$71)+SUMIF($AD$22:$AD$71,E27,$AK$22:$AK$71)+SUMIF($AT$22:$AT$71,E27,$AZ$22:$AZ$71)+SUMIF($BI$22:$BI$71,E27,$BN$22:$BN$71)+SUMIF($BW$22:$BW$71,E27,$CB$22:$CB$71)+SUMIF($CK$22:$CK$71,E27,$CP$22:$CP$71)</f>
        <v>0</v>
      </c>
      <c r="M27" s="69"/>
      <c r="N27" s="178">
        <f t="shared" si="2"/>
        <v>6</v>
      </c>
      <c r="O27" s="72" t="s">
        <v>32</v>
      </c>
      <c r="P27" s="293">
        <v>135</v>
      </c>
      <c r="Q27" s="73">
        <v>0.44722222222222224</v>
      </c>
      <c r="R27" s="70">
        <v>2</v>
      </c>
      <c r="S27" s="96"/>
      <c r="T27" s="100"/>
      <c r="U27" s="104"/>
      <c r="V27" s="107">
        <f t="shared" si="3"/>
        <v>1</v>
      </c>
      <c r="W27" s="137">
        <v>6</v>
      </c>
      <c r="X27" s="139">
        <v>2</v>
      </c>
      <c r="Y27" s="95">
        <f>SUMIF($O$22:$O$71,O27,$S$22:$S$71)</f>
        <v>0</v>
      </c>
      <c r="Z27" s="99">
        <f>SUMIF($O$22:$O$71,O27,$T$22:$T$71)</f>
        <v>0</v>
      </c>
      <c r="AA27" s="103">
        <f>SUMIF($O$22:$O$71,O27,$U$22:$U$71)</f>
        <v>0</v>
      </c>
      <c r="AB27" s="48"/>
      <c r="AC27" s="186">
        <f t="shared" si="4"/>
        <v>6</v>
      </c>
      <c r="AD27" s="24" t="s">
        <v>60</v>
      </c>
      <c r="AE27" s="299">
        <v>0.22339120370370374</v>
      </c>
      <c r="AF27" s="299">
        <v>0.20365740740740734</v>
      </c>
      <c r="AG27" s="299">
        <v>0.42704861111111109</v>
      </c>
      <c r="AH27" s="75">
        <v>10</v>
      </c>
      <c r="AI27" s="96"/>
      <c r="AJ27" s="100"/>
      <c r="AK27" s="104"/>
      <c r="AL27" s="107">
        <v>1</v>
      </c>
      <c r="AM27" s="138">
        <v>7</v>
      </c>
      <c r="AN27" s="140">
        <v>10</v>
      </c>
      <c r="AO27" s="95">
        <f>SUMIF($O$22:$O$71,AD27,$S$22:$S$71)+SUMIF($AD$22:$AD$71,AD27,$AI$22:$AI$71)</f>
        <v>0</v>
      </c>
      <c r="AP27" s="99">
        <f>SUMIF($O$22:$O$71,AD27,$T$22:$T$71)+SUMIF($AD$22:$AD$71,AD27,$AJ$22:$AJ$71)</f>
        <v>0</v>
      </c>
      <c r="AQ27" s="103">
        <f>SUMIF($O$22:$O$71,AD27,$U$22:$U$71)+SUMIF($AD$22:$AD$71,AD27,$AK$22:$AK$71)</f>
        <v>0</v>
      </c>
      <c r="AR27" s="48"/>
      <c r="AS27" s="191">
        <f t="shared" si="6"/>
        <v>6</v>
      </c>
      <c r="AT27" s="72" t="s">
        <v>85</v>
      </c>
      <c r="AU27" s="72">
        <v>361</v>
      </c>
      <c r="AV27" s="73">
        <v>0.99375000000000002</v>
      </c>
      <c r="AW27" s="70">
        <f>IF(ISNUMBER(AS27)=FALSE,"",SUM(BA27:BA$36))</f>
        <v>10</v>
      </c>
      <c r="AX27" s="96"/>
      <c r="AY27" s="100"/>
      <c r="AZ27" s="104"/>
      <c r="BA27" s="107">
        <f t="shared" si="7"/>
        <v>1</v>
      </c>
      <c r="BB27" s="137">
        <f>IF(ISNUMBER(AS27)=FALSE,"",SUMIF($E$22:$E$71,AT27,$D$22:$D$71))</f>
        <v>12</v>
      </c>
      <c r="BC27" s="139">
        <f>IF(ISNUMBER(AS27)=FALSE,"",SUMIF($E$22:$E$71,AT27,$I$22:$I$71))</f>
        <v>10</v>
      </c>
      <c r="BD27" s="95">
        <f>SUMIF($O$22:$O$71,AT27,$S$22:$S$71)+SUMIF($AD$22:$AD$71,AT27,$AI$22:$AI$71)+SUMIF($AT$22:$AT$71,AT27,$AX$22:$AX$71)</f>
        <v>0</v>
      </c>
      <c r="BE27" s="99">
        <f>SUMIF($O$22:$O$71,AT27,$T$22:$T$71)+SUMIF($AD$22:$AD$71,AT27,$AJ$22:$AJ$71)+SUMIF($AT$22:$AT$71,AT27,$AY$22:$AY$71)</f>
        <v>0</v>
      </c>
      <c r="BF27" s="103">
        <f>SUMIF($O$22:$O$71,AT27,$U$22:$U$71)+SUMIF($AD$22:$AD$71,AT27,$AK$22:$AK$71)+SUMIF($AT$22:$AT$71,AT27,$AZ$22:$AZ$71)</f>
        <v>0</v>
      </c>
      <c r="BG27" s="48"/>
      <c r="BH27" s="186" t="str">
        <f t="shared" si="8"/>
        <v/>
      </c>
      <c r="BI27" s="77"/>
      <c r="BJ27" s="78"/>
      <c r="BK27" s="75" t="str">
        <f>IF(ISNUMBER(BH27)=FALSE,"",SUM(BO27:BO$36))</f>
        <v/>
      </c>
      <c r="BL27" s="96"/>
      <c r="BM27" s="100"/>
      <c r="BN27" s="104"/>
      <c r="BO27" s="107" t="str">
        <f t="shared" si="9"/>
        <v/>
      </c>
      <c r="BP27" s="138" t="str">
        <f>IF(ISNUMBER(BH27)=FALSE,"",SUMIF($E$22:$E$71,BI27,$D$22:$D$71))</f>
        <v/>
      </c>
      <c r="BQ27" s="140" t="str">
        <f>IF(ISNUMBER(BH27)=FALSE,"",SUMIF($E$22:$E$71,BI27,$I$22:$I$71))</f>
        <v/>
      </c>
      <c r="BR27" s="95">
        <f>SUMIF($O$22:$O$71,BI27,$S$22:$S$71)+SUMIF($AD$22:$AD$71,BI27,$AI$22:$AI$71)+SUMIF($AT$22:$AT$71,BI27,$AX$22:$AX$71)+SUMIF($BI$22:$BI$71,BI27,$BL$22:$BL$71)</f>
        <v>0</v>
      </c>
      <c r="BS27" s="99">
        <f>SUMIF($O$22:$O$71,BI27,$T$22:$T$71)+SUMIF($AD$22:$AD$71,BI27,$AJ$22:$AJ$71)+SUMIF($AT$22:$AT$71,BI27,$AY$22:$AY$71)+SUMIF($BI$22:$BI$71,BI27,$BM$22:$BM$71)</f>
        <v>0</v>
      </c>
      <c r="BT27" s="103">
        <f>SUMIF($O$22:$O$71,BI27,$U$22:$U$71)+SUMIF($AD$22:$AD$71,BI27,$AK$22:$AK$71)+SUMIF($AT$22:$AT$71,BI27,$AZ$22:$AZ$71)+SUMIF($BI$22:$BI$71,BI27,$BN$22:$BN$71)</f>
        <v>0</v>
      </c>
      <c r="BU27" s="48"/>
      <c r="BV27" s="191" t="str">
        <f t="shared" si="10"/>
        <v/>
      </c>
      <c r="BW27" s="72"/>
      <c r="BX27" s="73"/>
      <c r="BY27" s="70" t="str">
        <f>IF(ISNUMBER(BV27)=FALSE,"",SUM(CC27:CC$36))</f>
        <v/>
      </c>
      <c r="BZ27" s="96"/>
      <c r="CA27" s="100"/>
      <c r="CB27" s="104"/>
      <c r="CC27" s="107" t="str">
        <f t="shared" si="11"/>
        <v/>
      </c>
      <c r="CD27" s="137" t="str">
        <f>IF(ISNUMBER(BV27)=FALSE,"",SUMIF($E$22:$E$71,BW27,$D$22:$D$71))</f>
        <v/>
      </c>
      <c r="CE27" s="139" t="str">
        <f>IF(ISNUMBER(BV27)=FALSE,"",SUMIF($E$22:$E$71,BW27,$I$22:$I$71))</f>
        <v/>
      </c>
      <c r="CF27" s="95">
        <f>SUMIF($O$22:$O$71,BW27,$S$22:$S$71)+SUMIF($AD$22:$AD$71,BW27,$AI$22:$AI$71)+SUMIF($AT$22:$AT$71,BW27,$AX$22:$AX$71)+SUMIF($BI$22:$BI$71,BW27,$BL$22:$BL$71)+SUMIF($BW$22:$BW$71,BW27,$BZ$22:$BZ$71)</f>
        <v>0</v>
      </c>
      <c r="CG27" s="99">
        <f>SUMIF($O$22:$O$71,BW27,$T$22:$T$71)+SUMIF($AD$22:$AD$71,BW27,$AJ$22:$AJ$71)+SUMIF($AT$22:$AT$71,BW27,$AY$22:$AY$71)+SUMIF($BI$22:$BI$71,BW27,$BM$22:$BM$71)+SUMIF($BW$22:$BW$71,BW27,$CA$22:$CA$71)</f>
        <v>0</v>
      </c>
      <c r="CH27" s="103">
        <f>SUMIF($O$22:$O$71,BW27,$U$22:$U$71)+SUMIF($AD$22:$AD$71,BW27,$AK$22:$AK$71)+SUMIF($AT$22:$AT$71,BW27,$AZ$22:$AZ$71)+SUMIF($BI$22:$BI$71,BW27,$BN$22:$BN$71)+SUMIF($BW$22:$BW$71,BW27,$CB$22:$CB$71)</f>
        <v>0</v>
      </c>
      <c r="CI27" s="48"/>
      <c r="CJ27" s="195" t="str">
        <f t="shared" si="13"/>
        <v/>
      </c>
      <c r="CK27" s="77"/>
      <c r="CL27" s="78"/>
      <c r="CM27" s="75" t="str">
        <f>IF(ISNUMBER(CJ27)=FALSE,"",SUM(CQ27:CQ$36))</f>
        <v/>
      </c>
      <c r="CN27" s="96"/>
      <c r="CO27" s="100"/>
      <c r="CP27" s="104"/>
      <c r="CQ27" s="107" t="str">
        <f t="shared" si="12"/>
        <v/>
      </c>
      <c r="CR27" s="138" t="str">
        <f>IF(ISNUMBER(CJ27)=FALSE,"",SUMIF($E$22:$E$71,CK27,$D$22:$D$71))</f>
        <v/>
      </c>
      <c r="CS27" s="140" t="str">
        <f>IF(ISNUMBER(CJ27)=FALSE,"",SUMIF($E$22:$E$71,CK27,$I$22:$I$71))</f>
        <v/>
      </c>
      <c r="CT27" s="95">
        <f>SUMIF($O$22:$O$71,CK27,$S$22:$S$71)+SUMIF($AD$22:$AD$71,CK27,$AI$22:$AI$71)+SUMIF($AT$22:$AT$71,CK27,$AX$22:$AX$71)+SUMIF($BI$22:$BI$71,CK27,$BL$22:$BL$71)+SUMIF($BW$22:$BW$71,CK27,$BZ$22:$BZ$71)+SUMIF($CK$22:$CK$71,CK27,$CN$22:$CN$71)</f>
        <v>0</v>
      </c>
      <c r="CU27" s="99">
        <f>SUMIF($O$22:$O$71,CK27,$T$22:$T$71)+SUMIF($AD$22:$AD$71,CK27,$AJ$22:$AJ$71)+SUMIF($AT$22:$AT$71,CK27,$AY$22:$AY$71)+SUMIF($BI$22:$BI$71,CK27,$BM$22:$BM$71)+SUMIF($BW$22:$BW$71,CK27,$CA$22:$CA$71)+SUMIF($CK$22:$CK$71,CK27,$CO$22:$CO$71)</f>
        <v>0</v>
      </c>
      <c r="CV27" s="103">
        <f>SUMIF($O$22:$O$71,CK27,$U$22:$U$71)+SUMIF($AD$22:$AD$71,CK27,$AK$22:$AK$71)+SUMIF($AT$22:$AT$71,CK27,$AZ$22:$AZ$71)+SUMIF($BI$22:$BI$71,CK27,$BN$22:$BN$71)+SUMIF($BW$22:$BW$71,CK27,$CB$22:$CB$71)+SUMIF($CK$22:$CK$71,CK27,$CP$22:$CP$71)</f>
        <v>0</v>
      </c>
      <c r="CW27" s="43"/>
    </row>
    <row r="28" spans="1:101" ht="15" customHeight="1">
      <c r="A28" s="45"/>
      <c r="B28" s="344"/>
      <c r="C28" s="207">
        <v>7</v>
      </c>
      <c r="D28" s="242">
        <f t="shared" si="21"/>
        <v>7</v>
      </c>
      <c r="E28" s="295" t="s">
        <v>83</v>
      </c>
      <c r="F28" s="244">
        <v>1981</v>
      </c>
      <c r="G28" s="244">
        <f>SUMIF($O$22:$O$71,E28,$V$22:$V$71)+SUMIF($AD$22:$AD$71,E28,$AL$22:$AL$71)+SUMIF($AT$22:$AT$71,E28,$BA$22:$BA$71)+SUMIF($BI$22:$BI$71,E28,$BO$22:$BO$71)+SUMIF($BW$22:$BW$71,E28,$CC$22:$CC$71)+SUMIF($CK$22:$CK$71,E28,$CQ$22:$CQ$71)</f>
        <v>1</v>
      </c>
      <c r="H28" s="244"/>
      <c r="I28" s="207">
        <f t="shared" si="22"/>
        <v>14</v>
      </c>
      <c r="J28" s="246">
        <f>SUMIF($O$22:$O$71,E28,$S$22:$S$71)+SUMIF($AD$22:$AD$71,E28,$AI$22:$AI$71)+SUMIF($AT$22:$AT$71,E28,$AX$22:$AX$71)+SUMIF($BI$22:$BI$71,E28,$BL$22:$BL$71)+SUMIF($BW$22:$BW$71,E28,$BZ$22:$BZ$71)+SUMIF($CK$22:$CK$71,E28,$CN$22:$CN$71)</f>
        <v>0</v>
      </c>
      <c r="K28" s="247">
        <f>SUMIF($O$22:$O$71,E28,$T$22:$T$71)+SUMIF($AD$22:$AD$71,E28,$AJ$22:$AJ$71)+SUMIF($AT$22:$AT$71,E28,$AY$22:$AY$71)+SUMIF($BI$22:$BI$71,E28,$BM$22:$BM$71)+SUMIF($BW$22:$BW$71,E28,$CA$22:$CA$71)+SUMIF($CK$22:$CK$71,E28,$CO$22:$CO$71)</f>
        <v>0</v>
      </c>
      <c r="L28" s="248">
        <f>SUMIF($O$22:$O$71,E28,$U$22:$U$71)+SUMIF($AD$22:$AD$71,E28,$AK$22:$AK$71)+SUMIF($AT$22:$AT$71,E28,$AZ$22:$AZ$71)+SUMIF($BI$22:$BI$71,E28,$BN$22:$BN$71)+SUMIF($BW$22:$BW$71,E28,$CB$22:$CB$71)+SUMIF($CK$22:$CK$71,E28,$CP$22:$CP$71)</f>
        <v>0</v>
      </c>
      <c r="M28" s="69"/>
      <c r="N28" s="178">
        <f t="shared" si="2"/>
        <v>7</v>
      </c>
      <c r="O28" s="72" t="s">
        <v>33</v>
      </c>
      <c r="P28" s="293">
        <v>117</v>
      </c>
      <c r="Q28" s="73">
        <v>0.37569444444444439</v>
      </c>
      <c r="R28" s="70">
        <v>1</v>
      </c>
      <c r="S28" s="96"/>
      <c r="T28" s="100"/>
      <c r="U28" s="104"/>
      <c r="V28" s="107">
        <f t="shared" si="3"/>
        <v>1</v>
      </c>
      <c r="W28" s="137">
        <v>7</v>
      </c>
      <c r="X28" s="139">
        <v>1</v>
      </c>
      <c r="Y28" s="95">
        <f>SUMIF($O$22:$O$71,O28,$S$22:$S$71)</f>
        <v>0</v>
      </c>
      <c r="Z28" s="99">
        <f>SUMIF($O$22:$O$71,O28,$T$22:$T$71)</f>
        <v>0</v>
      </c>
      <c r="AA28" s="103">
        <f>SUMIF($O$22:$O$71,O28,$U$22:$U$71)</f>
        <v>0</v>
      </c>
      <c r="AB28" s="43"/>
      <c r="AC28" s="186">
        <f t="shared" si="4"/>
        <v>7</v>
      </c>
      <c r="AD28" s="24" t="s">
        <v>34</v>
      </c>
      <c r="AE28" s="300">
        <v>0.21921296296296294</v>
      </c>
      <c r="AF28" s="300">
        <v>0.21615740740740741</v>
      </c>
      <c r="AG28" s="300">
        <v>0.43537037037037035</v>
      </c>
      <c r="AH28" s="75">
        <v>9</v>
      </c>
      <c r="AI28" s="96"/>
      <c r="AJ28" s="100"/>
      <c r="AK28" s="104"/>
      <c r="AL28" s="107">
        <v>1</v>
      </c>
      <c r="AM28" s="138">
        <v>8</v>
      </c>
      <c r="AN28" s="140">
        <v>9</v>
      </c>
      <c r="AO28" s="95">
        <f>SUMIF($O$22:$O$71,AD28,$S$22:$S$71)+SUMIF($AD$22:$AD$71,AD28,$AI$22:$AI$71)</f>
        <v>0</v>
      </c>
      <c r="AP28" s="99">
        <f>SUMIF($O$22:$O$71,AD28,$T$22:$T$71)+SUMIF($AD$22:$AD$71,AD28,$AJ$22:$AJ$71)</f>
        <v>0</v>
      </c>
      <c r="AQ28" s="103">
        <f>SUMIF($O$22:$O$71,AD28,$U$22:$U$71)+SUMIF($AD$22:$AD$71,AD28,$AK$22:$AK$71)</f>
        <v>0</v>
      </c>
      <c r="AR28" s="43"/>
      <c r="AS28" s="191">
        <f t="shared" si="6"/>
        <v>7</v>
      </c>
      <c r="AT28" s="72" t="s">
        <v>86</v>
      </c>
      <c r="AU28" s="72">
        <v>359</v>
      </c>
      <c r="AV28" s="73">
        <v>1.0090277777777779</v>
      </c>
      <c r="AW28" s="70">
        <f>IF(ISNUMBER(AS28)=FALSE,"",SUM(BA28:BA$36))</f>
        <v>9</v>
      </c>
      <c r="AX28" s="96"/>
      <c r="AY28" s="100"/>
      <c r="AZ28" s="104"/>
      <c r="BA28" s="107">
        <f t="shared" si="7"/>
        <v>1</v>
      </c>
      <c r="BB28" s="137">
        <f>IF(ISNUMBER(AS28)=FALSE,"",SUMIF($E$22:$E$71,AT28,$D$22:$D$71))</f>
        <v>14</v>
      </c>
      <c r="BC28" s="139">
        <f>IF(ISNUMBER(AS28)=FALSE,"",SUMIF($E$22:$E$71,AT28,$I$22:$I$71))</f>
        <v>9</v>
      </c>
      <c r="BD28" s="95">
        <f>SUMIF($O$22:$O$71,AT28,$S$22:$S$71)+SUMIF($AD$22:$AD$71,AT28,$AI$22:$AI$71)+SUMIF($AT$22:$AT$71,AT28,$AX$22:$AX$71)</f>
        <v>0</v>
      </c>
      <c r="BE28" s="99">
        <f>SUMIF($O$22:$O$71,AT28,$T$22:$T$71)+SUMIF($AD$22:$AD$71,AT28,$AJ$22:$AJ$71)+SUMIF($AT$22:$AT$71,AT28,$AY$22:$AY$71)</f>
        <v>0</v>
      </c>
      <c r="BF28" s="103">
        <f>SUMIF($O$22:$O$71,AT28,$U$22:$U$71)+SUMIF($AD$22:$AD$71,AT28,$AK$22:$AK$71)+SUMIF($AT$22:$AT$71,AT28,$AZ$22:$AZ$71)</f>
        <v>0</v>
      </c>
      <c r="BG28" s="43"/>
      <c r="BH28" s="186" t="str">
        <f t="shared" si="8"/>
        <v/>
      </c>
      <c r="BI28" s="77"/>
      <c r="BJ28" s="50"/>
      <c r="BK28" s="75" t="str">
        <f>IF(ISNUMBER(BH28)=FALSE,"",SUM(BO28:BO$36))</f>
        <v/>
      </c>
      <c r="BL28" s="96"/>
      <c r="BM28" s="100"/>
      <c r="BN28" s="104"/>
      <c r="BO28" s="107" t="str">
        <f t="shared" si="9"/>
        <v/>
      </c>
      <c r="BP28" s="138" t="str">
        <f>IF(ISNUMBER(BH28)=FALSE,"",SUMIF($E$22:$E$71,BI28,$D$22:$D$71))</f>
        <v/>
      </c>
      <c r="BQ28" s="140" t="str">
        <f>IF(ISNUMBER(BH28)=FALSE,"",SUMIF($E$22:$E$71,BI28,$I$22:$I$71))</f>
        <v/>
      </c>
      <c r="BR28" s="95">
        <f>SUMIF($O$22:$O$71,BI28,$S$22:$S$71)+SUMIF($AD$22:$AD$71,BI28,$AI$22:$AI$71)+SUMIF($AT$22:$AT$71,BI28,$AX$22:$AX$71)+SUMIF($BI$22:$BI$71,BI28,$BL$22:$BL$71)</f>
        <v>0</v>
      </c>
      <c r="BS28" s="99">
        <f>SUMIF($O$22:$O$71,BI28,$T$22:$T$71)+SUMIF($AD$22:$AD$71,BI28,$AJ$22:$AJ$71)+SUMIF($AT$22:$AT$71,BI28,$AY$22:$AY$71)+SUMIF($BI$22:$BI$71,BI28,$BM$22:$BM$71)</f>
        <v>0</v>
      </c>
      <c r="BT28" s="103">
        <f>SUMIF($O$22:$O$71,BI28,$U$22:$U$71)+SUMIF($AD$22:$AD$71,BI28,$AK$22:$AK$71)+SUMIF($AT$22:$AT$71,BI28,$AZ$22:$AZ$71)+SUMIF($BI$22:$BI$71,BI28,$BN$22:$BN$71)</f>
        <v>0</v>
      </c>
      <c r="BU28" s="43"/>
      <c r="BV28" s="191" t="str">
        <f t="shared" si="10"/>
        <v/>
      </c>
      <c r="BW28" s="72"/>
      <c r="BX28" s="73"/>
      <c r="BY28" s="70" t="str">
        <f>IF(ISNUMBER(BV28)=FALSE,"",SUM(CC28:CC$36))</f>
        <v/>
      </c>
      <c r="BZ28" s="96"/>
      <c r="CA28" s="100"/>
      <c r="CB28" s="104"/>
      <c r="CC28" s="107" t="str">
        <f t="shared" si="11"/>
        <v/>
      </c>
      <c r="CD28" s="137" t="str">
        <f>IF(ISNUMBER(BV28)=FALSE,"",SUMIF($E$22:$E$71,BW28,$D$22:$D$71))</f>
        <v/>
      </c>
      <c r="CE28" s="139" t="str">
        <f>IF(ISNUMBER(BV28)=FALSE,"",SUMIF($E$22:$E$71,BW28,$I$22:$I$71))</f>
        <v/>
      </c>
      <c r="CF28" s="95">
        <f>SUMIF($O$22:$O$71,BW28,$S$22:$S$71)+SUMIF($AD$22:$AD$71,BW28,$AI$22:$AI$71)+SUMIF($AT$22:$AT$71,BW28,$AX$22:$AX$71)+SUMIF($BI$22:$BI$71,BW28,$BL$22:$BL$71)+SUMIF($BW$22:$BW$71,BW28,$BZ$22:$BZ$71)</f>
        <v>0</v>
      </c>
      <c r="CG28" s="99">
        <f>SUMIF($O$22:$O$71,BW28,$T$22:$T$71)+SUMIF($AD$22:$AD$71,BW28,$AJ$22:$AJ$71)+SUMIF($AT$22:$AT$71,BW28,$AY$22:$AY$71)+SUMIF($BI$22:$BI$71,BW28,$BM$22:$BM$71)+SUMIF($BW$22:$BW$71,BW28,$CA$22:$CA$71)</f>
        <v>0</v>
      </c>
      <c r="CH28" s="103">
        <f>SUMIF($O$22:$O$71,BW28,$U$22:$U$71)+SUMIF($AD$22:$AD$71,BW28,$AK$22:$AK$71)+SUMIF($AT$22:$AT$71,BW28,$AZ$22:$AZ$71)+SUMIF($BI$22:$BI$71,BW28,$BN$22:$BN$71)+SUMIF($BW$22:$BW$71,BW28,$CB$22:$CB$71)</f>
        <v>0</v>
      </c>
      <c r="CI28" s="43"/>
      <c r="CJ28" s="195" t="str">
        <f t="shared" si="13"/>
        <v/>
      </c>
      <c r="CK28" s="77"/>
      <c r="CL28" s="50"/>
      <c r="CM28" s="75" t="str">
        <f>IF(ISNUMBER(CJ28)=FALSE,"",SUM(CQ28:CQ$36))</f>
        <v/>
      </c>
      <c r="CN28" s="96"/>
      <c r="CO28" s="100"/>
      <c r="CP28" s="104"/>
      <c r="CQ28" s="107" t="str">
        <f t="shared" si="12"/>
        <v/>
      </c>
      <c r="CR28" s="138" t="str">
        <f>IF(ISNUMBER(CJ28)=FALSE,"",SUMIF($E$22:$E$71,CK28,$D$22:$D$71))</f>
        <v/>
      </c>
      <c r="CS28" s="140" t="str">
        <f>IF(ISNUMBER(CJ28)=FALSE,"",SUMIF($E$22:$E$71,CK28,$I$22:$I$71))</f>
        <v/>
      </c>
      <c r="CT28" s="95">
        <f>SUMIF($O$22:$O$71,CK28,$S$22:$S$71)+SUMIF($AD$22:$AD$71,CK28,$AI$22:$AI$71)+SUMIF($AT$22:$AT$71,CK28,$AX$22:$AX$71)+SUMIF($BI$22:$BI$71,CK28,$BL$22:$BL$71)+SUMIF($BW$22:$BW$71,CK28,$BZ$22:$BZ$71)+SUMIF($CK$22:$CK$71,CK28,$CN$22:$CN$71)</f>
        <v>0</v>
      </c>
      <c r="CU28" s="99">
        <f>SUMIF($O$22:$O$71,CK28,$T$22:$T$71)+SUMIF($AD$22:$AD$71,CK28,$AJ$22:$AJ$71)+SUMIF($AT$22:$AT$71,CK28,$AY$22:$AY$71)+SUMIF($BI$22:$BI$71,CK28,$BM$22:$BM$71)+SUMIF($BW$22:$BW$71,CK28,$CA$22:$CA$71)+SUMIF($CK$22:$CK$71,CK28,$CO$22:$CO$71)</f>
        <v>0</v>
      </c>
      <c r="CV28" s="103">
        <f>SUMIF($O$22:$O$71,CK28,$U$22:$U$71)+SUMIF($AD$22:$AD$71,CK28,$AK$22:$AK$71)+SUMIF($AT$22:$AT$71,CK28,$AZ$22:$AZ$71)+SUMIF($BI$22:$BI$71,CK28,$BN$22:$BN$71)+SUMIF($BW$22:$BW$71,CK28,$CB$22:$CB$71)+SUMIF($CK$22:$CK$71,CK28,$CP$22:$CP$71)</f>
        <v>0</v>
      </c>
      <c r="CW28" s="43"/>
    </row>
    <row r="29" spans="1:101" ht="15" customHeight="1">
      <c r="A29" s="45"/>
      <c r="B29" s="344"/>
      <c r="C29" s="207">
        <v>8</v>
      </c>
      <c r="D29" s="242">
        <f t="shared" si="21"/>
        <v>8</v>
      </c>
      <c r="E29" s="243" t="s">
        <v>29</v>
      </c>
      <c r="F29" s="244">
        <v>1979</v>
      </c>
      <c r="G29" s="244">
        <f>SUMIF($O$22:$O$71,E29,$V$22:$V$71)+SUMIF($AD$22:$AD$71,E29,$AL$22:$AL$71)+SUMIF($AT$22:$AT$71,E29,$BA$22:$BA$71)+SUMIF($BI$22:$BI$71,E29,$BO$22:$BO$71)+SUMIF($BW$22:$BW$71,E29,$CC$22:$CC$71)+SUMIF($CK$22:$CK$71,E29,$CQ$22:$CQ$71)</f>
        <v>2</v>
      </c>
      <c r="H29" s="244"/>
      <c r="I29" s="207">
        <f t="shared" si="22"/>
        <v>12</v>
      </c>
      <c r="J29" s="246">
        <f>SUMIF($O$22:$O$71,E29,$S$22:$S$71)+SUMIF($AD$22:$AD$71,E29,$AI$22:$AI$71)+SUMIF($AT$22:$AT$71,E29,$AX$22:$AX$71)+SUMIF($BI$22:$BI$71,E29,$BL$22:$BL$71)+SUMIF($BW$22:$BW$71,E29,$BZ$22:$BZ$71)+SUMIF($CK$22:$CK$71,E29,$CN$22:$CN$71)</f>
        <v>0</v>
      </c>
      <c r="K29" s="247">
        <f>SUMIF($O$22:$O$71,E29,$T$22:$T$71)+SUMIF($AD$22:$AD$71,E29,$AJ$22:$AJ$71)+SUMIF($AT$22:$AT$71,E29,$AY$22:$AY$71)+SUMIF($BI$22:$BI$71,E29,$BM$22:$BM$71)+SUMIF($BW$22:$BW$71,E29,$CA$22:$CA$71)+SUMIF($CK$22:$CK$71,E29,$CO$22:$CO$71)</f>
        <v>0</v>
      </c>
      <c r="L29" s="248">
        <f>SUMIF($O$22:$O$71,E29,$U$22:$U$71)+SUMIF($AD$22:$AD$71,E29,$AK$22:$AK$71)+SUMIF($AT$22:$AT$71,E29,$AZ$22:$AZ$71)+SUMIF($BI$22:$BI$71,E29,$BN$22:$BN$71)+SUMIF($BW$22:$BW$71,E29,$CB$22:$CB$71)+SUMIF($CK$22:$CK$71,E29,$CP$22:$CP$71)</f>
        <v>0</v>
      </c>
      <c r="M29" s="69"/>
      <c r="N29" s="178">
        <f t="shared" si="2"/>
        <v>8</v>
      </c>
      <c r="O29" s="72" t="s">
        <v>34</v>
      </c>
      <c r="P29" s="293">
        <v>78</v>
      </c>
      <c r="Q29" s="73">
        <v>0.21111111111111108</v>
      </c>
      <c r="R29" s="70"/>
      <c r="S29" s="96"/>
      <c r="T29" s="100"/>
      <c r="U29" s="104"/>
      <c r="V29" s="107"/>
      <c r="W29" s="137"/>
      <c r="X29" s="139"/>
      <c r="Y29" s="95">
        <f>SUMIF($O$22:$O$71,O29,$S$22:$S$71)</f>
        <v>0</v>
      </c>
      <c r="Z29" s="99">
        <f>SUMIF($O$22:$O$71,O29,$T$22:$T$71)</f>
        <v>0</v>
      </c>
      <c r="AA29" s="103">
        <f>SUMIF($O$22:$O$71,O29,$U$22:$U$71)</f>
        <v>0</v>
      </c>
      <c r="AB29" s="43"/>
      <c r="AC29" s="186">
        <f t="shared" si="4"/>
        <v>8</v>
      </c>
      <c r="AD29" s="24" t="s">
        <v>37</v>
      </c>
      <c r="AE29" s="299">
        <v>0.21956018518518522</v>
      </c>
      <c r="AF29" s="299">
        <v>0.22869212962962959</v>
      </c>
      <c r="AG29" s="299">
        <v>0.44825231481481481</v>
      </c>
      <c r="AH29" s="75">
        <v>8</v>
      </c>
      <c r="AI29" s="96"/>
      <c r="AJ29" s="100"/>
      <c r="AK29" s="104"/>
      <c r="AL29" s="107">
        <v>1</v>
      </c>
      <c r="AM29" s="138">
        <v>10</v>
      </c>
      <c r="AN29" s="140">
        <v>8</v>
      </c>
      <c r="AO29" s="95">
        <f>SUMIF($O$22:$O$71,AD29,$S$22:$S$71)+SUMIF($AD$22:$AD$71,AD29,$AI$22:$AI$71)</f>
        <v>0</v>
      </c>
      <c r="AP29" s="99">
        <f>SUMIF($O$22:$O$71,AD29,$T$22:$T$71)+SUMIF($AD$22:$AD$71,AD29,$AJ$22:$AJ$71)</f>
        <v>0</v>
      </c>
      <c r="AQ29" s="103">
        <f>SUMIF($O$22:$O$71,AD29,$U$22:$U$71)+SUMIF($AD$22:$AD$71,AD29,$AK$22:$AK$71)</f>
        <v>0</v>
      </c>
      <c r="AR29" s="43"/>
      <c r="AS29" s="191">
        <f t="shared" si="6"/>
        <v>8</v>
      </c>
      <c r="AT29" s="72" t="s">
        <v>60</v>
      </c>
      <c r="AU29" s="72">
        <v>369</v>
      </c>
      <c r="AV29" s="73">
        <v>1.0097222222222222</v>
      </c>
      <c r="AW29" s="70">
        <f>IF(ISNUMBER(AS29)=FALSE,"",SUM(BA29:BA$36))</f>
        <v>8</v>
      </c>
      <c r="AX29" s="96"/>
      <c r="AY29" s="100"/>
      <c r="AZ29" s="104"/>
      <c r="BA29" s="107">
        <f t="shared" si="7"/>
        <v>1</v>
      </c>
      <c r="BB29" s="137">
        <f>IF(ISNUMBER(AS29)=FALSE,"",SUMIF($E$22:$E$71,AT29,$D$22:$D$71))</f>
        <v>6</v>
      </c>
      <c r="BC29" s="139">
        <f>IF(ISNUMBER(AS29)=FALSE,"",SUMIF($E$22:$E$71,AT29,$I$22:$I$71))</f>
        <v>18</v>
      </c>
      <c r="BD29" s="95">
        <f>SUMIF($O$22:$O$71,AT29,$S$22:$S$71)+SUMIF($AD$22:$AD$71,AT29,$AI$22:$AI$71)+SUMIF($AT$22:$AT$71,AT29,$AX$22:$AX$71)</f>
        <v>0</v>
      </c>
      <c r="BE29" s="99">
        <f>SUMIF($O$22:$O$71,AT29,$T$22:$T$71)+SUMIF($AD$22:$AD$71,AT29,$AJ$22:$AJ$71)+SUMIF($AT$22:$AT$71,AT29,$AY$22:$AY$71)</f>
        <v>0</v>
      </c>
      <c r="BF29" s="103">
        <f>SUMIF($O$22:$O$71,AT29,$U$22:$U$71)+SUMIF($AD$22:$AD$71,AT29,$AK$22:$AK$71)+SUMIF($AT$22:$AT$71,AT29,$AZ$22:$AZ$71)</f>
        <v>0</v>
      </c>
      <c r="BG29" s="43"/>
      <c r="BH29" s="186" t="str">
        <f t="shared" si="8"/>
        <v/>
      </c>
      <c r="BI29" s="77"/>
      <c r="BJ29" s="50"/>
      <c r="BK29" s="75" t="str">
        <f>IF(ISNUMBER(BH29)=FALSE,"",SUM(BO29:BO$36))</f>
        <v/>
      </c>
      <c r="BL29" s="96"/>
      <c r="BM29" s="100"/>
      <c r="BN29" s="104"/>
      <c r="BO29" s="107" t="str">
        <f t="shared" si="9"/>
        <v/>
      </c>
      <c r="BP29" s="138" t="str">
        <f>IF(ISNUMBER(BH29)=FALSE,"",SUMIF($E$22:$E$71,BI29,$D$22:$D$71))</f>
        <v/>
      </c>
      <c r="BQ29" s="140" t="str">
        <f>IF(ISNUMBER(BH29)=FALSE,"",SUMIF($E$22:$E$71,BI29,$I$22:$I$71))</f>
        <v/>
      </c>
      <c r="BR29" s="95">
        <f>SUMIF($O$22:$O$71,BI29,$S$22:$S$71)+SUMIF($AD$22:$AD$71,BI29,$AI$22:$AI$71)+SUMIF($AT$22:$AT$71,BI29,$AX$22:$AX$71)+SUMIF($BI$22:$BI$71,BI29,$BL$22:$BL$71)</f>
        <v>0</v>
      </c>
      <c r="BS29" s="99">
        <f>SUMIF($O$22:$O$71,BI29,$T$22:$T$71)+SUMIF($AD$22:$AD$71,BI29,$AJ$22:$AJ$71)+SUMIF($AT$22:$AT$71,BI29,$AY$22:$AY$71)+SUMIF($BI$22:$BI$71,BI29,$BM$22:$BM$71)</f>
        <v>0</v>
      </c>
      <c r="BT29" s="103">
        <f>SUMIF($O$22:$O$71,BI29,$U$22:$U$71)+SUMIF($AD$22:$AD$71,BI29,$AK$22:$AK$71)+SUMIF($AT$22:$AT$71,BI29,$AZ$22:$AZ$71)+SUMIF($BI$22:$BI$71,BI29,$BN$22:$BN$71)</f>
        <v>0</v>
      </c>
      <c r="BU29" s="43"/>
      <c r="BV29" s="191" t="str">
        <f t="shared" si="10"/>
        <v/>
      </c>
      <c r="BW29" s="72"/>
      <c r="BX29" s="73"/>
      <c r="BY29" s="70" t="str">
        <f>IF(ISNUMBER(BV29)=FALSE,"",SUM(CC29:CC$36))</f>
        <v/>
      </c>
      <c r="BZ29" s="96"/>
      <c r="CA29" s="100"/>
      <c r="CB29" s="104"/>
      <c r="CC29" s="107" t="str">
        <f t="shared" si="11"/>
        <v/>
      </c>
      <c r="CD29" s="137" t="str">
        <f>IF(ISNUMBER(BV29)=FALSE,"",SUMIF($E$22:$E$71,BW29,$D$22:$D$71))</f>
        <v/>
      </c>
      <c r="CE29" s="139" t="str">
        <f>IF(ISNUMBER(BV29)=FALSE,"",SUMIF($E$22:$E$71,BW29,$I$22:$I$71))</f>
        <v/>
      </c>
      <c r="CF29" s="95">
        <f>SUMIF($O$22:$O$71,BW29,$S$22:$S$71)+SUMIF($AD$22:$AD$71,BW29,$AI$22:$AI$71)+SUMIF($AT$22:$AT$71,BW29,$AX$22:$AX$71)+SUMIF($BI$22:$BI$71,BW29,$BL$22:$BL$71)+SUMIF($BW$22:$BW$71,BW29,$BZ$22:$BZ$71)</f>
        <v>0</v>
      </c>
      <c r="CG29" s="99">
        <f>SUMIF($O$22:$O$71,BW29,$T$22:$T$71)+SUMIF($AD$22:$AD$71,BW29,$AJ$22:$AJ$71)+SUMIF($AT$22:$AT$71,BW29,$AY$22:$AY$71)+SUMIF($BI$22:$BI$71,BW29,$BM$22:$BM$71)+SUMIF($BW$22:$BW$71,BW29,$CA$22:$CA$71)</f>
        <v>0</v>
      </c>
      <c r="CH29" s="103">
        <f>SUMIF($O$22:$O$71,BW29,$U$22:$U$71)+SUMIF($AD$22:$AD$71,BW29,$AK$22:$AK$71)+SUMIF($AT$22:$AT$71,BW29,$AZ$22:$AZ$71)+SUMIF($BI$22:$BI$71,BW29,$BN$22:$BN$71)+SUMIF($BW$22:$BW$71,BW29,$CB$22:$CB$71)</f>
        <v>0</v>
      </c>
      <c r="CI29" s="43"/>
      <c r="CJ29" s="195" t="str">
        <f t="shared" si="13"/>
        <v/>
      </c>
      <c r="CK29" s="77"/>
      <c r="CL29" s="50"/>
      <c r="CM29" s="75" t="str">
        <f>IF(ISNUMBER(CJ29)=FALSE,"",SUM(CQ29:CQ$36))</f>
        <v/>
      </c>
      <c r="CN29" s="96"/>
      <c r="CO29" s="100"/>
      <c r="CP29" s="104"/>
      <c r="CQ29" s="107" t="str">
        <f t="shared" si="12"/>
        <v/>
      </c>
      <c r="CR29" s="138" t="str">
        <f>IF(ISNUMBER(CJ29)=FALSE,"",SUMIF($E$22:$E$71,CK29,$D$22:$D$71))</f>
        <v/>
      </c>
      <c r="CS29" s="140" t="str">
        <f>IF(ISNUMBER(CJ29)=FALSE,"",SUMIF($E$22:$E$71,CK29,$I$22:$I$71))</f>
        <v/>
      </c>
      <c r="CT29" s="95">
        <f>SUMIF($O$22:$O$71,CK29,$S$22:$S$71)+SUMIF($AD$22:$AD$71,CK29,$AI$22:$AI$71)+SUMIF($AT$22:$AT$71,CK29,$AX$22:$AX$71)+SUMIF($BI$22:$BI$71,CK29,$BL$22:$BL$71)+SUMIF($BW$22:$BW$71,CK29,$BZ$22:$BZ$71)+SUMIF($CK$22:$CK$71,CK29,$CN$22:$CN$71)</f>
        <v>0</v>
      </c>
      <c r="CU29" s="99">
        <f>SUMIF($O$22:$O$71,CK29,$T$22:$T$71)+SUMIF($AD$22:$AD$71,CK29,$AJ$22:$AJ$71)+SUMIF($AT$22:$AT$71,CK29,$AY$22:$AY$71)+SUMIF($BI$22:$BI$71,CK29,$BM$22:$BM$71)+SUMIF($BW$22:$BW$71,CK29,$CA$22:$CA$71)+SUMIF($CK$22:$CK$71,CK29,$CO$22:$CO$71)</f>
        <v>0</v>
      </c>
      <c r="CV29" s="103">
        <f>SUMIF($O$22:$O$71,CK29,$U$22:$U$71)+SUMIF($AD$22:$AD$71,CK29,$AK$22:$AK$71)+SUMIF($AT$22:$AT$71,CK29,$AZ$22:$AZ$71)+SUMIF($BI$22:$BI$71,CK29,$BN$22:$BN$71)+SUMIF($BW$22:$BW$71,CK29,$CB$22:$CB$71)+SUMIF($CK$22:$CK$71,CK29,$CP$22:$CP$71)</f>
        <v>0</v>
      </c>
      <c r="CW29" s="43"/>
    </row>
    <row r="30" spans="1:101" ht="15" customHeight="1">
      <c r="A30" s="45"/>
      <c r="B30" s="344"/>
      <c r="C30" s="207">
        <v>9</v>
      </c>
      <c r="D30" s="242">
        <f t="shared" si="21"/>
        <v>9</v>
      </c>
      <c r="E30" s="295" t="s">
        <v>84</v>
      </c>
      <c r="F30" s="244">
        <v>1986</v>
      </c>
      <c r="G30" s="244">
        <f>SUMIF($O$22:$O$71,E30,$V$22:$V$71)+SUMIF($AD$22:$AD$71,E30,$AL$22:$AL$71)+SUMIF($AT$22:$AT$71,E30,$BA$22:$BA$71)+SUMIF($BI$22:$BI$71,E30,$BO$22:$BO$71)+SUMIF($BW$22:$BW$71,E30,$CC$22:$CC$71)+SUMIF($CK$22:$CK$71,E30,$CQ$22:$CQ$71)</f>
        <v>1</v>
      </c>
      <c r="H30" s="244"/>
      <c r="I30" s="207">
        <f t="shared" si="22"/>
        <v>12</v>
      </c>
      <c r="J30" s="246">
        <f>SUMIF($O$22:$O$71,E30,$S$22:$S$71)+SUMIF($AD$22:$AD$71,E30,$AI$22:$AI$71)+SUMIF($AT$22:$AT$71,E30,$AX$22:$AX$71)+SUMIF($BI$22:$BI$71,E30,$BL$22:$BL$71)+SUMIF($BW$22:$BW$71,E30,$BZ$22:$BZ$71)+SUMIF($CK$22:$CK$71,E30,$CN$22:$CN$71)</f>
        <v>0</v>
      </c>
      <c r="K30" s="247">
        <f>SUMIF($O$22:$O$71,E30,$T$22:$T$71)+SUMIF($AD$22:$AD$71,E30,$AJ$22:$AJ$71)+SUMIF($AT$22:$AT$71,E30,$AY$22:$AY$71)+SUMIF($BI$22:$BI$71,E30,$BM$22:$BM$71)+SUMIF($BW$22:$BW$71,E30,$CA$22:$CA$71)+SUMIF($CK$22:$CK$71,E30,$CO$22:$CO$71)</f>
        <v>0</v>
      </c>
      <c r="L30" s="248">
        <f>SUMIF($O$22:$O$71,E30,$U$22:$U$71)+SUMIF($AD$22:$AD$71,E30,$AK$22:$AK$71)+SUMIF($AT$22:$AT$71,E30,$AZ$22:$AZ$71)+SUMIF($BI$22:$BI$71,E30,$BN$22:$BN$71)+SUMIF($BW$22:$BW$71,E30,$CB$22:$CB$71)+SUMIF($CK$22:$CK$71,E30,$CP$22:$CP$71)</f>
        <v>0</v>
      </c>
      <c r="M30" s="69"/>
      <c r="N30" s="178">
        <f t="shared" si="2"/>
        <v>9</v>
      </c>
      <c r="O30" s="72" t="s">
        <v>35</v>
      </c>
      <c r="P30" s="293">
        <v>66</v>
      </c>
      <c r="Q30" s="73">
        <v>0.29791666666666666</v>
      </c>
      <c r="R30" s="70"/>
      <c r="S30" s="96"/>
      <c r="T30" s="100"/>
      <c r="U30" s="104"/>
      <c r="V30" s="107"/>
      <c r="W30" s="137"/>
      <c r="X30" s="139"/>
      <c r="Y30" s="95">
        <f>SUMIF($O$22:$O$71,O30,$S$22:$S$71)</f>
        <v>0</v>
      </c>
      <c r="Z30" s="99">
        <f>SUMIF($O$22:$O$71,O30,$T$22:$T$71)</f>
        <v>0</v>
      </c>
      <c r="AA30" s="103">
        <f>SUMIF($O$22:$O$71,O30,$U$22:$U$71)</f>
        <v>0</v>
      </c>
      <c r="AB30" s="43"/>
      <c r="AC30" s="186">
        <f t="shared" si="4"/>
        <v>9</v>
      </c>
      <c r="AD30" s="24" t="s">
        <v>30</v>
      </c>
      <c r="AE30" s="299">
        <v>0.2328587962962963</v>
      </c>
      <c r="AF30" s="299">
        <v>0.22862268518518514</v>
      </c>
      <c r="AG30" s="299">
        <v>0.46148148148148144</v>
      </c>
      <c r="AH30" s="75">
        <v>7</v>
      </c>
      <c r="AI30" s="96"/>
      <c r="AJ30" s="100"/>
      <c r="AK30" s="104"/>
      <c r="AL30" s="107">
        <v>1</v>
      </c>
      <c r="AM30" s="138">
        <v>5</v>
      </c>
      <c r="AN30" s="140">
        <v>11</v>
      </c>
      <c r="AO30" s="95">
        <f>SUMIF($O$22:$O$71,AD30,$S$22:$S$71)+SUMIF($AD$22:$AD$71,AD30,$AI$22:$AI$71)</f>
        <v>0</v>
      </c>
      <c r="AP30" s="99">
        <f>SUMIF($O$22:$O$71,AD30,$T$22:$T$71)+SUMIF($AD$22:$AD$71,AD30,$AJ$22:$AJ$71)</f>
        <v>0</v>
      </c>
      <c r="AQ30" s="103">
        <f>SUMIF($O$22:$O$71,AD30,$U$22:$U$71)+SUMIF($AD$22:$AD$71,AD30,$AK$22:$AK$71)</f>
        <v>0</v>
      </c>
      <c r="AR30" s="43"/>
      <c r="AS30" s="191">
        <f t="shared" si="6"/>
        <v>9</v>
      </c>
      <c r="AT30" s="72" t="s">
        <v>87</v>
      </c>
      <c r="AU30" s="72">
        <v>354</v>
      </c>
      <c r="AV30" s="73">
        <v>1.0555555555555556</v>
      </c>
      <c r="AW30" s="70">
        <f>IF(ISNUMBER(AS30)=FALSE,"",SUM(BA30:BA$36))</f>
        <v>7</v>
      </c>
      <c r="AX30" s="96"/>
      <c r="AY30" s="100"/>
      <c r="AZ30" s="104"/>
      <c r="BA30" s="107">
        <f t="shared" si="7"/>
        <v>1</v>
      </c>
      <c r="BB30" s="137">
        <f>IF(ISNUMBER(AS30)=FALSE,"",SUMIF($E$22:$E$71,AT30,$D$22:$D$71))</f>
        <v>16</v>
      </c>
      <c r="BC30" s="139">
        <f>IF(ISNUMBER(AS30)=FALSE,"",SUMIF($E$22:$E$71,AT30,$I$22:$I$71))</f>
        <v>7</v>
      </c>
      <c r="BD30" s="95">
        <f>SUMIF($O$22:$O$71,AT30,$S$22:$S$71)+SUMIF($AD$22:$AD$71,AT30,$AI$22:$AI$71)+SUMIF($AT$22:$AT$71,AT30,$AX$22:$AX$71)</f>
        <v>0</v>
      </c>
      <c r="BE30" s="99">
        <f>SUMIF($O$22:$O$71,AT30,$T$22:$T$71)+SUMIF($AD$22:$AD$71,AT30,$AJ$22:$AJ$71)+SUMIF($AT$22:$AT$71,AT30,$AY$22:$AY$71)</f>
        <v>0</v>
      </c>
      <c r="BF30" s="103">
        <f>SUMIF($O$22:$O$71,AT30,$U$22:$U$71)+SUMIF($AD$22:$AD$71,AT30,$AK$22:$AK$71)+SUMIF($AT$22:$AT$71,AT30,$AZ$22:$AZ$71)</f>
        <v>0</v>
      </c>
      <c r="BG30" s="43"/>
      <c r="BH30" s="186" t="str">
        <f t="shared" si="8"/>
        <v/>
      </c>
      <c r="BI30" s="77"/>
      <c r="BJ30" s="50"/>
      <c r="BK30" s="75" t="str">
        <f>IF(ISNUMBER(BH30)=FALSE,"",SUM(BO30:BO$36))</f>
        <v/>
      </c>
      <c r="BL30" s="96"/>
      <c r="BM30" s="100"/>
      <c r="BN30" s="104"/>
      <c r="BO30" s="107" t="str">
        <f t="shared" si="9"/>
        <v/>
      </c>
      <c r="BP30" s="138" t="str">
        <f>IF(ISNUMBER(BH30)=FALSE,"",SUMIF($E$22:$E$71,BI30,$D$22:$D$71))</f>
        <v/>
      </c>
      <c r="BQ30" s="140" t="str">
        <f>IF(ISNUMBER(BH30)=FALSE,"",SUMIF($E$22:$E$71,BI30,$I$22:$I$71))</f>
        <v/>
      </c>
      <c r="BR30" s="95">
        <f>SUMIF($O$22:$O$71,BI30,$S$22:$S$71)+SUMIF($AD$22:$AD$71,BI30,$AI$22:$AI$71)+SUMIF($AT$22:$AT$71,BI30,$AX$22:$AX$71)+SUMIF($BI$22:$BI$71,BI30,$BL$22:$BL$71)</f>
        <v>0</v>
      </c>
      <c r="BS30" s="99">
        <f>SUMIF($O$22:$O$71,BI30,$T$22:$T$71)+SUMIF($AD$22:$AD$71,BI30,$AJ$22:$AJ$71)+SUMIF($AT$22:$AT$71,BI30,$AY$22:$AY$71)+SUMIF($BI$22:$BI$71,BI30,$BM$22:$BM$71)</f>
        <v>0</v>
      </c>
      <c r="BT30" s="103">
        <f>SUMIF($O$22:$O$71,BI30,$U$22:$U$71)+SUMIF($AD$22:$AD$71,BI30,$AK$22:$AK$71)+SUMIF($AT$22:$AT$71,BI30,$AZ$22:$AZ$71)+SUMIF($BI$22:$BI$71,BI30,$BN$22:$BN$71)</f>
        <v>0</v>
      </c>
      <c r="BU30" s="43"/>
      <c r="BV30" s="191" t="str">
        <f t="shared" si="10"/>
        <v/>
      </c>
      <c r="BW30" s="72"/>
      <c r="BX30" s="73"/>
      <c r="BY30" s="70" t="str">
        <f>IF(ISNUMBER(BV30)=FALSE,"",SUM(CC30:CC$36))</f>
        <v/>
      </c>
      <c r="BZ30" s="96"/>
      <c r="CA30" s="100"/>
      <c r="CB30" s="104"/>
      <c r="CC30" s="107" t="str">
        <f t="shared" si="11"/>
        <v/>
      </c>
      <c r="CD30" s="137" t="str">
        <f>IF(ISNUMBER(BV30)=FALSE,"",SUMIF($E$22:$E$71,BW30,$D$22:$D$71))</f>
        <v/>
      </c>
      <c r="CE30" s="139" t="str">
        <f>IF(ISNUMBER(BV30)=FALSE,"",SUMIF($E$22:$E$71,BW30,$I$22:$I$71))</f>
        <v/>
      </c>
      <c r="CF30" s="95">
        <f>SUMIF($O$22:$O$71,BW30,$S$22:$S$71)+SUMIF($AD$22:$AD$71,BW30,$AI$22:$AI$71)+SUMIF($AT$22:$AT$71,BW30,$AX$22:$AX$71)+SUMIF($BI$22:$BI$71,BW30,$BL$22:$BL$71)+SUMIF($BW$22:$BW$71,BW30,$BZ$22:$BZ$71)</f>
        <v>0</v>
      </c>
      <c r="CG30" s="99">
        <f>SUMIF($O$22:$O$71,BW30,$T$22:$T$71)+SUMIF($AD$22:$AD$71,BW30,$AJ$22:$AJ$71)+SUMIF($AT$22:$AT$71,BW30,$AY$22:$AY$71)+SUMIF($BI$22:$BI$71,BW30,$BM$22:$BM$71)+SUMIF($BW$22:$BW$71,BW30,$CA$22:$CA$71)</f>
        <v>0</v>
      </c>
      <c r="CH30" s="103">
        <f>SUMIF($O$22:$O$71,BW30,$U$22:$U$71)+SUMIF($AD$22:$AD$71,BW30,$AK$22:$AK$71)+SUMIF($AT$22:$AT$71,BW30,$AZ$22:$AZ$71)+SUMIF($BI$22:$BI$71,BW30,$BN$22:$BN$71)+SUMIF($BW$22:$BW$71,BW30,$CB$22:$CB$71)</f>
        <v>0</v>
      </c>
      <c r="CI30" s="43"/>
      <c r="CJ30" s="195" t="str">
        <f t="shared" si="13"/>
        <v/>
      </c>
      <c r="CK30" s="77"/>
      <c r="CL30" s="50"/>
      <c r="CM30" s="75" t="str">
        <f>IF(ISNUMBER(CJ30)=FALSE,"",SUM(CQ30:CQ$36))</f>
        <v/>
      </c>
      <c r="CN30" s="96"/>
      <c r="CO30" s="100"/>
      <c r="CP30" s="104"/>
      <c r="CQ30" s="107" t="str">
        <f t="shared" si="12"/>
        <v/>
      </c>
      <c r="CR30" s="138" t="str">
        <f>IF(ISNUMBER(CJ30)=FALSE,"",SUMIF($E$22:$E$71,CK30,$D$22:$D$71))</f>
        <v/>
      </c>
      <c r="CS30" s="140" t="str">
        <f>IF(ISNUMBER(CJ30)=FALSE,"",SUMIF($E$22:$E$71,CK30,$I$22:$I$71))</f>
        <v/>
      </c>
      <c r="CT30" s="95">
        <f>SUMIF($O$22:$O$71,CK30,$S$22:$S$71)+SUMIF($AD$22:$AD$71,CK30,$AI$22:$AI$71)+SUMIF($AT$22:$AT$71,CK30,$AX$22:$AX$71)+SUMIF($BI$22:$BI$71,CK30,$BL$22:$BL$71)+SUMIF($BW$22:$BW$71,CK30,$BZ$22:$BZ$71)+SUMIF($CK$22:$CK$71,CK30,$CN$22:$CN$71)</f>
        <v>0</v>
      </c>
      <c r="CU30" s="99">
        <f>SUMIF($O$22:$O$71,CK30,$T$22:$T$71)+SUMIF($AD$22:$AD$71,CK30,$AJ$22:$AJ$71)+SUMIF($AT$22:$AT$71,CK30,$AY$22:$AY$71)+SUMIF($BI$22:$BI$71,CK30,$BM$22:$BM$71)+SUMIF($BW$22:$BW$71,CK30,$CA$22:$CA$71)+SUMIF($CK$22:$CK$71,CK30,$CO$22:$CO$71)</f>
        <v>0</v>
      </c>
      <c r="CV30" s="103">
        <f>SUMIF($O$22:$O$71,CK30,$U$22:$U$71)+SUMIF($AD$22:$AD$71,CK30,$AK$22:$AK$71)+SUMIF($AT$22:$AT$71,CK30,$AZ$22:$AZ$71)+SUMIF($BI$22:$BI$71,CK30,$BN$22:$BN$71)+SUMIF($BW$22:$BW$71,CK30,$CB$22:$CB$71)+SUMIF($CK$22:$CK$71,CK30,$CP$22:$CP$71)</f>
        <v>0</v>
      </c>
      <c r="CW30" s="43"/>
    </row>
    <row r="31" spans="1:101" ht="15" customHeight="1">
      <c r="A31" s="45"/>
      <c r="B31" s="344"/>
      <c r="C31" s="207">
        <v>10</v>
      </c>
      <c r="D31" s="242">
        <f>IF(E31="","",C31)</f>
        <v>10</v>
      </c>
      <c r="E31" s="295" t="s">
        <v>30</v>
      </c>
      <c r="F31" s="244">
        <v>1968</v>
      </c>
      <c r="G31" s="244">
        <f>SUMIF($O$22:$O$71,E31,$V$22:$V$71)+SUMIF($AD$22:$AD$71,E31,$AL$22:$AL$71)+SUMIF($AT$22:$AT$71,E31,$BA$22:$BA$71)+SUMIF($BI$22:$BI$71,E31,$BO$22:$BO$71)+SUMIF($BW$22:$BW$71,E31,$CC$22:$CC$71)+SUMIF($CK$22:$CK$71,E31,$CQ$22:$CQ$71)</f>
        <v>2</v>
      </c>
      <c r="H31" s="244"/>
      <c r="I31" s="207">
        <f t="shared" si="22"/>
        <v>11</v>
      </c>
      <c r="J31" s="246">
        <f>SUMIF($O$22:$O$71,E31,$S$22:$S$71)+SUMIF($AD$22:$AD$71,E31,$AI$22:$AI$71)+SUMIF($AT$22:$AT$71,E31,$AX$22:$AX$71)+SUMIF($BI$22:$BI$71,E31,$BL$22:$BL$71)+SUMIF($BW$22:$BW$71,E31,$BZ$22:$BZ$71)+SUMIF($CK$22:$CK$71,E31,$CN$22:$CN$71)</f>
        <v>0</v>
      </c>
      <c r="K31" s="247">
        <f>SUMIF($O$22:$O$71,E31,$T$22:$T$71)+SUMIF($AD$22:$AD$71,E31,$AJ$22:$AJ$71)+SUMIF($AT$22:$AT$71,E31,$AY$22:$AY$71)+SUMIF($BI$22:$BI$71,E31,$BM$22:$BM$71)+SUMIF($BW$22:$BW$71,E31,$CA$22:$CA$71)+SUMIF($CK$22:$CK$71,E31,$CO$22:$CO$71)</f>
        <v>0</v>
      </c>
      <c r="L31" s="248">
        <f>SUMIF($O$22:$O$71,E31,$U$22:$U$71)+SUMIF($AD$22:$AD$71,E31,$AK$22:$AK$71)+SUMIF($AT$22:$AT$71,E31,$AZ$22:$AZ$71)+SUMIF($BI$22:$BI$71,E31,$BN$22:$BN$71)+SUMIF($BW$22:$BW$71,E31,$CB$22:$CB$71)+SUMIF($CK$22:$CK$71,E31,$CP$22:$CP$71)</f>
        <v>0</v>
      </c>
      <c r="M31" s="69"/>
      <c r="N31" s="178">
        <f t="shared" si="2"/>
        <v>10</v>
      </c>
      <c r="O31" s="72" t="s">
        <v>36</v>
      </c>
      <c r="P31" s="293">
        <v>48</v>
      </c>
      <c r="Q31" s="73">
        <v>0.16736111111111107</v>
      </c>
      <c r="R31" s="70"/>
      <c r="S31" s="96"/>
      <c r="T31" s="100"/>
      <c r="U31" s="104"/>
      <c r="V31" s="107"/>
      <c r="W31" s="137"/>
      <c r="X31" s="139"/>
      <c r="Y31" s="95">
        <f>SUMIF($O$22:$O$71,O31,$S$22:$S$71)</f>
        <v>0</v>
      </c>
      <c r="Z31" s="99">
        <f>SUMIF($O$22:$O$71,O31,$T$22:$T$71)</f>
        <v>0</v>
      </c>
      <c r="AA31" s="103">
        <f>SUMIF($O$22:$O$71,O31,$U$22:$U$71)</f>
        <v>0</v>
      </c>
      <c r="AB31" s="43"/>
      <c r="AC31" s="186">
        <f t="shared" si="4"/>
        <v>10</v>
      </c>
      <c r="AD31" s="24" t="s">
        <v>64</v>
      </c>
      <c r="AE31" s="299">
        <v>0.27442129629629636</v>
      </c>
      <c r="AF31" s="299">
        <v>0.19518518518518513</v>
      </c>
      <c r="AG31" s="299">
        <v>0.46960648148148149</v>
      </c>
      <c r="AH31" s="75">
        <v>6</v>
      </c>
      <c r="AI31" s="96"/>
      <c r="AJ31" s="100"/>
      <c r="AK31" s="104"/>
      <c r="AL31" s="107">
        <v>1</v>
      </c>
      <c r="AM31" s="138">
        <v>12</v>
      </c>
      <c r="AN31" s="140">
        <v>6</v>
      </c>
      <c r="AO31" s="95">
        <f>SUMIF($O$22:$O$71,AD31,$S$22:$S$71)+SUMIF($AD$22:$AD$71,AD31,$AI$22:$AI$71)</f>
        <v>0</v>
      </c>
      <c r="AP31" s="99">
        <f>SUMIF($O$22:$O$71,AD31,$T$22:$T$71)+SUMIF($AD$22:$AD$71,AD31,$AJ$22:$AJ$71)</f>
        <v>0</v>
      </c>
      <c r="AQ31" s="103">
        <f>SUMIF($O$22:$O$71,AD31,$U$22:$U$71)+SUMIF($AD$22:$AD$71,AD31,$AK$22:$AK$71)</f>
        <v>0</v>
      </c>
      <c r="AR31" s="43"/>
      <c r="AS31" s="191">
        <f t="shared" si="6"/>
        <v>10</v>
      </c>
      <c r="AT31" s="72" t="s">
        <v>29</v>
      </c>
      <c r="AU31" s="72">
        <v>368</v>
      </c>
      <c r="AV31" s="73">
        <v>1.0958333333333334</v>
      </c>
      <c r="AW31" s="70">
        <f>IF(ISNUMBER(AS31)=FALSE,"",SUM(BA31:BA$36))</f>
        <v>6</v>
      </c>
      <c r="AX31" s="96"/>
      <c r="AY31" s="100"/>
      <c r="AZ31" s="104"/>
      <c r="BA31" s="107">
        <f t="shared" si="7"/>
        <v>1</v>
      </c>
      <c r="BB31" s="137">
        <f>IF(ISNUMBER(AS31)=FALSE,"",SUMIF($E$22:$E$71,AT31,$D$22:$D$71))</f>
        <v>8</v>
      </c>
      <c r="BC31" s="139">
        <f>IF(ISNUMBER(AS31)=FALSE,"",SUMIF($E$22:$E$71,AT31,$I$22:$I$71))</f>
        <v>12</v>
      </c>
      <c r="BD31" s="95">
        <f>SUMIF($O$22:$O$71,AT31,$S$22:$S$71)+SUMIF($AD$22:$AD$71,AT31,$AI$22:$AI$71)+SUMIF($AT$22:$AT$71,AT31,$AX$22:$AX$71)</f>
        <v>0</v>
      </c>
      <c r="BE31" s="99">
        <f>SUMIF($O$22:$O$71,AT31,$T$22:$T$71)+SUMIF($AD$22:$AD$71,AT31,$AJ$22:$AJ$71)+SUMIF($AT$22:$AT$71,AT31,$AY$22:$AY$71)</f>
        <v>0</v>
      </c>
      <c r="BF31" s="103">
        <f>SUMIF($O$22:$O$71,AT31,$U$22:$U$71)+SUMIF($AD$22:$AD$71,AT31,$AK$22:$AK$71)+SUMIF($AT$22:$AT$71,AT31,$AZ$22:$AZ$71)</f>
        <v>0</v>
      </c>
      <c r="BG31" s="43"/>
      <c r="BH31" s="186" t="str">
        <f t="shared" si="8"/>
        <v/>
      </c>
      <c r="BI31" s="77"/>
      <c r="BJ31" s="50"/>
      <c r="BK31" s="75" t="str">
        <f>IF(ISNUMBER(BH31)=FALSE,"",SUM(BO31:BO$36))</f>
        <v/>
      </c>
      <c r="BL31" s="96"/>
      <c r="BM31" s="100"/>
      <c r="BN31" s="104"/>
      <c r="BO31" s="107" t="str">
        <f t="shared" si="9"/>
        <v/>
      </c>
      <c r="BP31" s="138" t="str">
        <f>IF(ISNUMBER(BH31)=FALSE,"",SUMIF($E$22:$E$71,BI31,$D$22:$D$71))</f>
        <v/>
      </c>
      <c r="BQ31" s="140" t="str">
        <f>IF(ISNUMBER(BH31)=FALSE,"",SUMIF($E$22:$E$71,BI31,$I$22:$I$71))</f>
        <v/>
      </c>
      <c r="BR31" s="95">
        <f>SUMIF($O$22:$O$71,BI31,$S$22:$S$71)+SUMIF($AD$22:$AD$71,BI31,$AI$22:$AI$71)+SUMIF($AT$22:$AT$71,BI31,$AX$22:$AX$71)+SUMIF($BI$22:$BI$71,BI31,$BL$22:$BL$71)</f>
        <v>0</v>
      </c>
      <c r="BS31" s="99">
        <f>SUMIF($O$22:$O$71,BI31,$T$22:$T$71)+SUMIF($AD$22:$AD$71,BI31,$AJ$22:$AJ$71)+SUMIF($AT$22:$AT$71,BI31,$AY$22:$AY$71)+SUMIF($BI$22:$BI$71,BI31,$BM$22:$BM$71)</f>
        <v>0</v>
      </c>
      <c r="BT31" s="103">
        <f>SUMIF($O$22:$O$71,BI31,$U$22:$U$71)+SUMIF($AD$22:$AD$71,BI31,$AK$22:$AK$71)+SUMIF($AT$22:$AT$71,BI31,$AZ$22:$AZ$71)+SUMIF($BI$22:$BI$71,BI31,$BN$22:$BN$71)</f>
        <v>0</v>
      </c>
      <c r="BU31" s="43"/>
      <c r="BV31" s="191" t="str">
        <f t="shared" si="10"/>
        <v/>
      </c>
      <c r="BW31" s="72"/>
      <c r="BX31" s="73"/>
      <c r="BY31" s="70" t="str">
        <f>IF(ISNUMBER(BV31)=FALSE,"",SUM(CC31:CC$36))</f>
        <v/>
      </c>
      <c r="BZ31" s="96"/>
      <c r="CA31" s="100"/>
      <c r="CB31" s="104"/>
      <c r="CC31" s="107" t="str">
        <f t="shared" si="11"/>
        <v/>
      </c>
      <c r="CD31" s="137" t="str">
        <f>IF(ISNUMBER(BV31)=FALSE,"",SUMIF($E$22:$E$71,BW31,$D$22:$D$71))</f>
        <v/>
      </c>
      <c r="CE31" s="139" t="str">
        <f>IF(ISNUMBER(BV31)=FALSE,"",SUMIF($E$22:$E$71,BW31,$I$22:$I$71))</f>
        <v/>
      </c>
      <c r="CF31" s="95">
        <f>SUMIF($O$22:$O$71,BW31,$S$22:$S$71)+SUMIF($AD$22:$AD$71,BW31,$AI$22:$AI$71)+SUMIF($AT$22:$AT$71,BW31,$AX$22:$AX$71)+SUMIF($BI$22:$BI$71,BW31,$BL$22:$BL$71)+SUMIF($BW$22:$BW$71,BW31,$BZ$22:$BZ$71)</f>
        <v>0</v>
      </c>
      <c r="CG31" s="99">
        <f>SUMIF($O$22:$O$71,BW31,$T$22:$T$71)+SUMIF($AD$22:$AD$71,BW31,$AJ$22:$AJ$71)+SUMIF($AT$22:$AT$71,BW31,$AY$22:$AY$71)+SUMIF($BI$22:$BI$71,BW31,$BM$22:$BM$71)+SUMIF($BW$22:$BW$71,BW31,$CA$22:$CA$71)</f>
        <v>0</v>
      </c>
      <c r="CH31" s="103">
        <f>SUMIF($O$22:$O$71,BW31,$U$22:$U$71)+SUMIF($AD$22:$AD$71,BW31,$AK$22:$AK$71)+SUMIF($AT$22:$AT$71,BW31,$AZ$22:$AZ$71)+SUMIF($BI$22:$BI$71,BW31,$BN$22:$BN$71)+SUMIF($BW$22:$BW$71,BW31,$CB$22:$CB$71)</f>
        <v>0</v>
      </c>
      <c r="CI31" s="43"/>
      <c r="CJ31" s="195" t="str">
        <f t="shared" si="13"/>
        <v/>
      </c>
      <c r="CK31" s="77"/>
      <c r="CL31" s="50"/>
      <c r="CM31" s="75" t="str">
        <f>IF(ISNUMBER(CJ31)=FALSE,"",SUM(CQ31:CQ$36))</f>
        <v/>
      </c>
      <c r="CN31" s="96"/>
      <c r="CO31" s="100"/>
      <c r="CP31" s="104"/>
      <c r="CQ31" s="107" t="str">
        <f t="shared" si="12"/>
        <v/>
      </c>
      <c r="CR31" s="138" t="str">
        <f>IF(ISNUMBER(CJ31)=FALSE,"",SUMIF($E$22:$E$71,CK31,$D$22:$D$71))</f>
        <v/>
      </c>
      <c r="CS31" s="140" t="str">
        <f>IF(ISNUMBER(CJ31)=FALSE,"",SUMIF($E$22:$E$71,CK31,$I$22:$I$71))</f>
        <v/>
      </c>
      <c r="CT31" s="95">
        <f>SUMIF($O$22:$O$71,CK31,$S$22:$S$71)+SUMIF($AD$22:$AD$71,CK31,$AI$22:$AI$71)+SUMIF($AT$22:$AT$71,CK31,$AX$22:$AX$71)+SUMIF($BI$22:$BI$71,CK31,$BL$22:$BL$71)+SUMIF($BW$22:$BW$71,CK31,$BZ$22:$BZ$71)+SUMIF($CK$22:$CK$71,CK31,$CN$22:$CN$71)</f>
        <v>0</v>
      </c>
      <c r="CU31" s="99">
        <f>SUMIF($O$22:$O$71,CK31,$T$22:$T$71)+SUMIF($AD$22:$AD$71,CK31,$AJ$22:$AJ$71)+SUMIF($AT$22:$AT$71,CK31,$AY$22:$AY$71)+SUMIF($BI$22:$BI$71,CK31,$BM$22:$BM$71)+SUMIF($BW$22:$BW$71,CK31,$CA$22:$CA$71)+SUMIF($CK$22:$CK$71,CK31,$CO$22:$CO$71)</f>
        <v>0</v>
      </c>
      <c r="CV31" s="103">
        <f>SUMIF($O$22:$O$71,CK31,$U$22:$U$71)+SUMIF($AD$22:$AD$71,CK31,$AK$22:$AK$71)+SUMIF($AT$22:$AT$71,CK31,$AZ$22:$AZ$71)+SUMIF($BI$22:$BI$71,CK31,$BN$22:$BN$71)+SUMIF($BW$22:$BW$71,CK31,$CB$22:$CB$71)+SUMIF($CK$22:$CK$71,CK31,$CP$22:$CP$71)</f>
        <v>0</v>
      </c>
      <c r="CW31" s="43"/>
    </row>
    <row r="32" spans="1:101" ht="15" customHeight="1">
      <c r="A32" s="45"/>
      <c r="B32" s="344"/>
      <c r="C32" s="207">
        <v>11</v>
      </c>
      <c r="D32" s="242">
        <f t="shared" si="21"/>
        <v>11</v>
      </c>
      <c r="E32" s="295" t="s">
        <v>59</v>
      </c>
      <c r="F32" s="244">
        <v>1970</v>
      </c>
      <c r="G32" s="244">
        <f>SUMIF($O$22:$O$71,E32,$V$22:$V$71)+SUMIF($AD$22:$AD$71,E32,$AL$22:$AL$71)+SUMIF($AT$22:$AT$71,E32,$BA$22:$BA$71)+SUMIF($BI$22:$BI$71,E32,$BO$22:$BO$71)+SUMIF($BW$22:$BW$71,E32,$CC$22:$CC$71)+SUMIF($CK$22:$CK$71,E32,$CQ$22:$CQ$71)</f>
        <v>1</v>
      </c>
      <c r="H32" s="244"/>
      <c r="I32" s="207">
        <f t="shared" si="22"/>
        <v>11</v>
      </c>
      <c r="J32" s="246">
        <f>SUMIF($O$22:$O$71,E32,$S$22:$S$71)+SUMIF($AD$22:$AD$71,E32,$AI$22:$AI$71)+SUMIF($AT$22:$AT$71,E32,$AX$22:$AX$71)+SUMIF($BI$22:$BI$71,E32,$BL$22:$BL$71)+SUMIF($BW$22:$BW$71,E32,$BZ$22:$BZ$71)+SUMIF($CK$22:$CK$71,E32,$CN$22:$CN$71)</f>
        <v>0</v>
      </c>
      <c r="K32" s="247">
        <f>SUMIF($O$22:$O$71,E32,$T$22:$T$71)+SUMIF($AD$22:$AD$71,E32,$AJ$22:$AJ$71)+SUMIF($AT$22:$AT$71,E32,$AY$22:$AY$71)+SUMIF($BI$22:$BI$71,E32,$BM$22:$BM$71)+SUMIF($BW$22:$BW$71,E32,$CA$22:$CA$71)+SUMIF($CK$22:$CK$71,E32,$CO$22:$CO$71)</f>
        <v>0</v>
      </c>
      <c r="L32" s="248">
        <f>SUMIF($O$22:$O$71,E32,$U$22:$U$71)+SUMIF($AD$22:$AD$71,E32,$AK$22:$AK$71)+SUMIF($AT$22:$AT$71,E32,$AZ$22:$AZ$71)+SUMIF($BI$22:$BI$71,E32,$BN$22:$BN$71)+SUMIF($BW$22:$BW$71,E32,$CB$22:$CB$71)+SUMIF($CK$22:$CK$71,E32,$CP$22:$CP$71)</f>
        <v>0</v>
      </c>
      <c r="M32" s="69"/>
      <c r="N32" s="178">
        <f t="shared" si="2"/>
        <v>11</v>
      </c>
      <c r="O32" s="72" t="s">
        <v>37</v>
      </c>
      <c r="P32" s="293">
        <v>39</v>
      </c>
      <c r="Q32" s="73">
        <v>0.40486111111111106</v>
      </c>
      <c r="R32" s="70"/>
      <c r="S32" s="96"/>
      <c r="T32" s="100"/>
      <c r="U32" s="104"/>
      <c r="V32" s="107"/>
      <c r="W32" s="137"/>
      <c r="X32" s="139"/>
      <c r="Y32" s="95">
        <f>SUMIF($O$22:$O$71,O32,$S$22:$S$71)</f>
        <v>0</v>
      </c>
      <c r="Z32" s="99">
        <f>SUMIF($O$22:$O$71,O32,$T$22:$T$71)</f>
        <v>0</v>
      </c>
      <c r="AA32" s="103">
        <f>SUMIF($O$22:$O$71,O32,$U$22:$U$71)</f>
        <v>0</v>
      </c>
      <c r="AB32" s="43"/>
      <c r="AC32" s="186">
        <f t="shared" si="4"/>
        <v>11</v>
      </c>
      <c r="AD32" s="24" t="s">
        <v>31</v>
      </c>
      <c r="AE32" s="299">
        <v>0.2459143518518519</v>
      </c>
      <c r="AF32" s="299">
        <v>0.22598379629629628</v>
      </c>
      <c r="AG32" s="299">
        <v>0.47189814814814818</v>
      </c>
      <c r="AH32" s="75">
        <v>5</v>
      </c>
      <c r="AI32" s="96"/>
      <c r="AJ32" s="100"/>
      <c r="AK32" s="104"/>
      <c r="AL32" s="107">
        <v>1</v>
      </c>
      <c r="AM32" s="138">
        <v>9</v>
      </c>
      <c r="AN32" s="140">
        <v>8</v>
      </c>
      <c r="AO32" s="95">
        <f>SUMIF($O$22:$O$71,AD32,$S$22:$S$71)+SUMIF($AD$22:$AD$71,AD32,$AI$22:$AI$71)</f>
        <v>0</v>
      </c>
      <c r="AP32" s="99">
        <f>SUMIF($O$22:$O$71,AD32,$T$22:$T$71)+SUMIF($AD$22:$AD$71,AD32,$AJ$22:$AJ$71)</f>
        <v>0</v>
      </c>
      <c r="AQ32" s="103">
        <f>SUMIF($O$22:$O$71,AD32,$U$22:$U$71)+SUMIF($AD$22:$AD$71,AD32,$AK$22:$AK$71)</f>
        <v>0</v>
      </c>
      <c r="AR32" s="43"/>
      <c r="AS32" s="191">
        <f t="shared" si="6"/>
        <v>11</v>
      </c>
      <c r="AT32" s="72" t="s">
        <v>88</v>
      </c>
      <c r="AU32" s="72">
        <v>380</v>
      </c>
      <c r="AV32" s="73">
        <v>1.1083333333333334</v>
      </c>
      <c r="AW32" s="70">
        <f>IF(ISNUMBER(AS32)=FALSE,"",SUM(BA32:BA$36))</f>
        <v>5</v>
      </c>
      <c r="AX32" s="96"/>
      <c r="AY32" s="100"/>
      <c r="AZ32" s="104"/>
      <c r="BA32" s="107">
        <f t="shared" si="7"/>
        <v>1</v>
      </c>
      <c r="BB32" s="137">
        <f>IF(ISNUMBER(AS32)=FALSE,"",SUMIF($E$22:$E$71,AT32,$D$22:$D$71))</f>
        <v>19</v>
      </c>
      <c r="BC32" s="139">
        <f>IF(ISNUMBER(AS32)=FALSE,"",SUMIF($E$22:$E$71,AT32,$I$22:$I$71))</f>
        <v>5</v>
      </c>
      <c r="BD32" s="95">
        <f>SUMIF($O$22:$O$71,AT32,$S$22:$S$71)+SUMIF($AD$22:$AD$71,AT32,$AI$22:$AI$71)+SUMIF($AT$22:$AT$71,AT32,$AX$22:$AX$71)</f>
        <v>0</v>
      </c>
      <c r="BE32" s="99">
        <f>SUMIF($O$22:$O$71,AT32,$T$22:$T$71)+SUMIF($AD$22:$AD$71,AT32,$AJ$22:$AJ$71)+SUMIF($AT$22:$AT$71,AT32,$AY$22:$AY$71)</f>
        <v>0</v>
      </c>
      <c r="BF32" s="103">
        <f>SUMIF($O$22:$O$71,AT32,$U$22:$U$71)+SUMIF($AD$22:$AD$71,AT32,$AK$22:$AK$71)+SUMIF($AT$22:$AT$71,AT32,$AZ$22:$AZ$71)</f>
        <v>0</v>
      </c>
      <c r="BG32" s="43"/>
      <c r="BH32" s="186" t="str">
        <f t="shared" si="8"/>
        <v/>
      </c>
      <c r="BI32" s="77"/>
      <c r="BJ32" s="50"/>
      <c r="BK32" s="75" t="str">
        <f>IF(ISNUMBER(BH32)=FALSE,"",SUM(BO32:BO$36))</f>
        <v/>
      </c>
      <c r="BL32" s="96"/>
      <c r="BM32" s="100"/>
      <c r="BN32" s="104"/>
      <c r="BO32" s="107" t="str">
        <f t="shared" si="9"/>
        <v/>
      </c>
      <c r="BP32" s="138" t="str">
        <f>IF(ISNUMBER(BH32)=FALSE,"",SUMIF($E$22:$E$71,BI32,$D$22:$D$71))</f>
        <v/>
      </c>
      <c r="BQ32" s="140" t="str">
        <f>IF(ISNUMBER(BH32)=FALSE,"",SUMIF($E$22:$E$71,BI32,$I$22:$I$71))</f>
        <v/>
      </c>
      <c r="BR32" s="95">
        <f>SUMIF($O$22:$O$71,BI32,$S$22:$S$71)+SUMIF($AD$22:$AD$71,BI32,$AI$22:$AI$71)+SUMIF($AT$22:$AT$71,BI32,$AX$22:$AX$71)+SUMIF($BI$22:$BI$71,BI32,$BL$22:$BL$71)</f>
        <v>0</v>
      </c>
      <c r="BS32" s="99">
        <f>SUMIF($O$22:$O$71,BI32,$T$22:$T$71)+SUMIF($AD$22:$AD$71,BI32,$AJ$22:$AJ$71)+SUMIF($AT$22:$AT$71,BI32,$AY$22:$AY$71)+SUMIF($BI$22:$BI$71,BI32,$BM$22:$BM$71)</f>
        <v>0</v>
      </c>
      <c r="BT32" s="103">
        <f>SUMIF($O$22:$O$71,BI32,$U$22:$U$71)+SUMIF($AD$22:$AD$71,BI32,$AK$22:$AK$71)+SUMIF($AT$22:$AT$71,BI32,$AZ$22:$AZ$71)+SUMIF($BI$22:$BI$71,BI32,$BN$22:$BN$71)</f>
        <v>0</v>
      </c>
      <c r="BU32" s="43"/>
      <c r="BV32" s="191" t="str">
        <f t="shared" si="10"/>
        <v/>
      </c>
      <c r="BW32" s="72"/>
      <c r="BX32" s="73"/>
      <c r="BY32" s="70" t="str">
        <f>IF(ISNUMBER(BV32)=FALSE,"",SUM(CC32:CC$36))</f>
        <v/>
      </c>
      <c r="BZ32" s="96"/>
      <c r="CA32" s="100"/>
      <c r="CB32" s="104"/>
      <c r="CC32" s="107" t="str">
        <f t="shared" si="11"/>
        <v/>
      </c>
      <c r="CD32" s="137" t="str">
        <f>IF(ISNUMBER(BV32)=FALSE,"",SUMIF($E$22:$E$71,BW32,$D$22:$D$71))</f>
        <v/>
      </c>
      <c r="CE32" s="139" t="str">
        <f>IF(ISNUMBER(BV32)=FALSE,"",SUMIF($E$22:$E$71,BW32,$I$22:$I$71))</f>
        <v/>
      </c>
      <c r="CF32" s="95">
        <f>SUMIF($O$22:$O$71,BW32,$S$22:$S$71)+SUMIF($AD$22:$AD$71,BW32,$AI$22:$AI$71)+SUMIF($AT$22:$AT$71,BW32,$AX$22:$AX$71)+SUMIF($BI$22:$BI$71,BW32,$BL$22:$BL$71)+SUMIF($BW$22:$BW$71,BW32,$BZ$22:$BZ$71)</f>
        <v>0</v>
      </c>
      <c r="CG32" s="99">
        <f>SUMIF($O$22:$O$71,BW32,$T$22:$T$71)+SUMIF($AD$22:$AD$71,BW32,$AJ$22:$AJ$71)+SUMIF($AT$22:$AT$71,BW32,$AY$22:$AY$71)+SUMIF($BI$22:$BI$71,BW32,$BM$22:$BM$71)+SUMIF($BW$22:$BW$71,BW32,$CA$22:$CA$71)</f>
        <v>0</v>
      </c>
      <c r="CH32" s="103">
        <f>SUMIF($O$22:$O$71,BW32,$U$22:$U$71)+SUMIF($AD$22:$AD$71,BW32,$AK$22:$AK$71)+SUMIF($AT$22:$AT$71,BW32,$AZ$22:$AZ$71)+SUMIF($BI$22:$BI$71,BW32,$BN$22:$BN$71)+SUMIF($BW$22:$BW$71,BW32,$CB$22:$CB$71)</f>
        <v>0</v>
      </c>
      <c r="CI32" s="43"/>
      <c r="CJ32" s="195" t="str">
        <f t="shared" si="13"/>
        <v/>
      </c>
      <c r="CK32" s="77"/>
      <c r="CL32" s="50"/>
      <c r="CM32" s="75" t="str">
        <f>IF(ISNUMBER(CJ32)=FALSE,"",SUM(CQ32:CQ$36))</f>
        <v/>
      </c>
      <c r="CN32" s="96"/>
      <c r="CO32" s="100"/>
      <c r="CP32" s="104"/>
      <c r="CQ32" s="107" t="str">
        <f t="shared" si="12"/>
        <v/>
      </c>
      <c r="CR32" s="138" t="str">
        <f>IF(ISNUMBER(CJ32)=FALSE,"",SUMIF($E$22:$E$71,CK32,$D$22:$D$71))</f>
        <v/>
      </c>
      <c r="CS32" s="140" t="str">
        <f>IF(ISNUMBER(CJ32)=FALSE,"",SUMIF($E$22:$E$71,CK32,$I$22:$I$71))</f>
        <v/>
      </c>
      <c r="CT32" s="95">
        <f>SUMIF($O$22:$O$71,CK32,$S$22:$S$71)+SUMIF($AD$22:$AD$71,CK32,$AI$22:$AI$71)+SUMIF($AT$22:$AT$71,CK32,$AX$22:$AX$71)+SUMIF($BI$22:$BI$71,CK32,$BL$22:$BL$71)+SUMIF($BW$22:$BW$71,CK32,$BZ$22:$BZ$71)+SUMIF($CK$22:$CK$71,CK32,$CN$22:$CN$71)</f>
        <v>0</v>
      </c>
      <c r="CU32" s="99">
        <f>SUMIF($O$22:$O$71,CK32,$T$22:$T$71)+SUMIF($AD$22:$AD$71,CK32,$AJ$22:$AJ$71)+SUMIF($AT$22:$AT$71,CK32,$AY$22:$AY$71)+SUMIF($BI$22:$BI$71,CK32,$BM$22:$BM$71)+SUMIF($BW$22:$BW$71,CK32,$CA$22:$CA$71)+SUMIF($CK$22:$CK$71,CK32,$CO$22:$CO$71)</f>
        <v>0</v>
      </c>
      <c r="CV32" s="103">
        <f>SUMIF($O$22:$O$71,CK32,$U$22:$U$71)+SUMIF($AD$22:$AD$71,CK32,$AK$22:$AK$71)+SUMIF($AT$22:$AT$71,CK32,$AZ$22:$AZ$71)+SUMIF($BI$22:$BI$71,CK32,$BN$22:$BN$71)+SUMIF($BW$22:$BW$71,CK32,$CB$22:$CB$71)+SUMIF($CK$22:$CK$71,CK32,$CP$22:$CP$71)</f>
        <v>0</v>
      </c>
      <c r="CW32" s="43"/>
    </row>
    <row r="33" spans="1:101" ht="15" customHeight="1">
      <c r="A33" s="45"/>
      <c r="B33" s="344"/>
      <c r="C33" s="207">
        <v>12</v>
      </c>
      <c r="D33" s="242">
        <f t="shared" si="21"/>
        <v>12</v>
      </c>
      <c r="E33" s="295" t="s">
        <v>85</v>
      </c>
      <c r="F33" s="244">
        <v>1978</v>
      </c>
      <c r="G33" s="244">
        <f>SUMIF($O$22:$O$71,E33,$V$22:$V$71)+SUMIF($AD$22:$AD$71,E33,$AL$22:$AL$71)+SUMIF($AT$22:$AT$71,E33,$BA$22:$BA$71)+SUMIF($BI$22:$BI$71,E33,$BO$22:$BO$71)+SUMIF($BW$22:$BW$71,E33,$CC$22:$CC$71)+SUMIF($CK$22:$CK$71,E33,$CQ$22:$CQ$71)</f>
        <v>1</v>
      </c>
      <c r="H33" s="244"/>
      <c r="I33" s="207">
        <f t="shared" si="22"/>
        <v>10</v>
      </c>
      <c r="J33" s="246">
        <f>SUMIF($O$22:$O$71,E33,$S$22:$S$71)+SUMIF($AD$22:$AD$71,E33,$AI$22:$AI$71)+SUMIF($AT$22:$AT$71,E33,$AX$22:$AX$71)+SUMIF($BI$22:$BI$71,E33,$BL$22:$BL$71)+SUMIF($BW$22:$BW$71,E33,$BZ$22:$BZ$71)+SUMIF($CK$22:$CK$71,E33,$CN$22:$CN$71)</f>
        <v>0</v>
      </c>
      <c r="K33" s="247">
        <f>SUMIF($O$22:$O$71,E33,$T$22:$T$71)+SUMIF($AD$22:$AD$71,E33,$AJ$22:$AJ$71)+SUMIF($AT$22:$AT$71,E33,$AY$22:$AY$71)+SUMIF($BI$22:$BI$71,E33,$BM$22:$BM$71)+SUMIF($BW$22:$BW$71,E33,$CA$22:$CA$71)+SUMIF($CK$22:$CK$71,E33,$CO$22:$CO$71)</f>
        <v>0</v>
      </c>
      <c r="L33" s="248">
        <f>SUMIF($O$22:$O$71,E33,$U$22:$U$71)+SUMIF($AD$22:$AD$71,E33,$AK$22:$AK$71)+SUMIF($AT$22:$AT$71,E33,$AZ$22:$AZ$71)+SUMIF($BI$22:$BI$71,E33,$BN$22:$BN$71)+SUMIF($BW$22:$BW$71,E33,$CB$22:$CB$71)+SUMIF($CK$22:$CK$71,E33,$CP$22:$CP$71)</f>
        <v>0</v>
      </c>
      <c r="M33" s="69"/>
      <c r="N33" s="178">
        <f t="shared" si="2"/>
        <v>12</v>
      </c>
      <c r="O33" s="72" t="s">
        <v>38</v>
      </c>
      <c r="P33" s="293">
        <v>63</v>
      </c>
      <c r="Q33" s="73">
        <v>0.12291666666666667</v>
      </c>
      <c r="R33" s="70"/>
      <c r="S33" s="96"/>
      <c r="T33" s="100"/>
      <c r="U33" s="104"/>
      <c r="V33" s="107"/>
      <c r="W33" s="137"/>
      <c r="X33" s="139"/>
      <c r="Y33" s="95">
        <f>SUMIF($O$22:$O$71,O33,$S$22:$S$71)</f>
        <v>0</v>
      </c>
      <c r="Z33" s="99">
        <f>SUMIF($O$22:$O$71,O33,$T$22:$T$71)</f>
        <v>0</v>
      </c>
      <c r="AA33" s="103">
        <f>SUMIF($O$22:$O$71,O33,$U$22:$U$71)</f>
        <v>0</v>
      </c>
      <c r="AB33" s="43"/>
      <c r="AC33" s="186">
        <f t="shared" si="4"/>
        <v>12</v>
      </c>
      <c r="AD33" s="24" t="s">
        <v>62</v>
      </c>
      <c r="AE33" s="299">
        <v>0.25783564814814813</v>
      </c>
      <c r="AF33" s="299">
        <v>0.25805555555555559</v>
      </c>
      <c r="AG33" s="299">
        <v>0.51589120370370378</v>
      </c>
      <c r="AH33" s="75">
        <v>4</v>
      </c>
      <c r="AI33" s="96"/>
      <c r="AJ33" s="100"/>
      <c r="AK33" s="104"/>
      <c r="AL33" s="107">
        <v>1</v>
      </c>
      <c r="AM33" s="138">
        <v>13</v>
      </c>
      <c r="AN33" s="140">
        <v>4</v>
      </c>
      <c r="AO33" s="95">
        <f>SUMIF($O$22:$O$71,AD33,$S$22:$S$71)+SUMIF($AD$22:$AD$71,AD33,$AI$22:$AI$71)</f>
        <v>0</v>
      </c>
      <c r="AP33" s="99">
        <f>SUMIF($O$22:$O$71,AD33,$T$22:$T$71)+SUMIF($AD$22:$AD$71,AD33,$AJ$22:$AJ$71)</f>
        <v>0</v>
      </c>
      <c r="AQ33" s="103">
        <f>SUMIF($O$22:$O$71,AD33,$U$22:$U$71)+SUMIF($AD$22:$AD$71,AD33,$AK$22:$AK$71)</f>
        <v>0</v>
      </c>
      <c r="AR33" s="43"/>
      <c r="AS33" s="191">
        <f t="shared" si="6"/>
        <v>12</v>
      </c>
      <c r="AT33" s="72" t="s">
        <v>63</v>
      </c>
      <c r="AU33" s="72">
        <v>354</v>
      </c>
      <c r="AV33" s="73">
        <v>1.1388888888888888</v>
      </c>
      <c r="AW33" s="70">
        <f>IF(ISNUMBER(AS33)=FALSE,"",SUM(BA33:BA$36))</f>
        <v>4</v>
      </c>
      <c r="AX33" s="96"/>
      <c r="AY33" s="100"/>
      <c r="AZ33" s="104"/>
      <c r="BA33" s="107">
        <f t="shared" si="7"/>
        <v>1</v>
      </c>
      <c r="BB33" s="137">
        <f>IF(ISNUMBER(AS33)=FALSE,"",SUMIF($E$22:$E$71,AT33,$D$22:$D$71))</f>
        <v>17</v>
      </c>
      <c r="BC33" s="139">
        <f>IF(ISNUMBER(AS33)=FALSE,"",SUMIF($E$22:$E$71,AT33,$I$22:$I$71))</f>
        <v>6</v>
      </c>
      <c r="BD33" s="95">
        <f>SUMIF($O$22:$O$71,AT33,$S$22:$S$71)+SUMIF($AD$22:$AD$71,AT33,$AI$22:$AI$71)+SUMIF($AT$22:$AT$71,AT33,$AX$22:$AX$71)</f>
        <v>0</v>
      </c>
      <c r="BE33" s="99">
        <f>SUMIF($O$22:$O$71,AT33,$T$22:$T$71)+SUMIF($AD$22:$AD$71,AT33,$AJ$22:$AJ$71)+SUMIF($AT$22:$AT$71,AT33,$AY$22:$AY$71)</f>
        <v>0</v>
      </c>
      <c r="BF33" s="103">
        <f>SUMIF($O$22:$O$71,AT33,$U$22:$U$71)+SUMIF($AD$22:$AD$71,AT33,$AK$22:$AK$71)+SUMIF($AT$22:$AT$71,AT33,$AZ$22:$AZ$71)</f>
        <v>0</v>
      </c>
      <c r="BG33" s="43"/>
      <c r="BH33" s="186" t="str">
        <f t="shared" si="8"/>
        <v/>
      </c>
      <c r="BI33" s="77"/>
      <c r="BJ33" s="50"/>
      <c r="BK33" s="75" t="str">
        <f>IF(ISNUMBER(BH33)=FALSE,"",SUM(BO33:BO$36))</f>
        <v/>
      </c>
      <c r="BL33" s="96"/>
      <c r="BM33" s="100"/>
      <c r="BN33" s="104"/>
      <c r="BO33" s="107" t="str">
        <f t="shared" si="9"/>
        <v/>
      </c>
      <c r="BP33" s="138" t="str">
        <f>IF(ISNUMBER(BH33)=FALSE,"",SUMIF($E$22:$E$71,BI33,$D$22:$D$71))</f>
        <v/>
      </c>
      <c r="BQ33" s="140" t="str">
        <f>IF(ISNUMBER(BH33)=FALSE,"",SUMIF($E$22:$E$71,BI33,$I$22:$I$71))</f>
        <v/>
      </c>
      <c r="BR33" s="95">
        <f>SUMIF($O$22:$O$71,BI33,$S$22:$S$71)+SUMIF($AD$22:$AD$71,BI33,$AI$22:$AI$71)+SUMIF($AT$22:$AT$71,BI33,$AX$22:$AX$71)+SUMIF($BI$22:$BI$71,BI33,$BL$22:$BL$71)</f>
        <v>0</v>
      </c>
      <c r="BS33" s="99">
        <f>SUMIF($O$22:$O$71,BI33,$T$22:$T$71)+SUMIF($AD$22:$AD$71,BI33,$AJ$22:$AJ$71)+SUMIF($AT$22:$AT$71,BI33,$AY$22:$AY$71)+SUMIF($BI$22:$BI$71,BI33,$BM$22:$BM$71)</f>
        <v>0</v>
      </c>
      <c r="BT33" s="103">
        <f>SUMIF($O$22:$O$71,BI33,$U$22:$U$71)+SUMIF($AD$22:$AD$71,BI33,$AK$22:$AK$71)+SUMIF($AT$22:$AT$71,BI33,$AZ$22:$AZ$71)+SUMIF($BI$22:$BI$71,BI33,$BN$22:$BN$71)</f>
        <v>0</v>
      </c>
      <c r="BU33" s="43"/>
      <c r="BV33" s="191" t="str">
        <f t="shared" si="10"/>
        <v/>
      </c>
      <c r="BW33" s="72"/>
      <c r="BX33" s="73"/>
      <c r="BY33" s="70" t="str">
        <f>IF(ISNUMBER(BV33)=FALSE,"",SUM(CC33:CC$36))</f>
        <v/>
      </c>
      <c r="BZ33" s="96"/>
      <c r="CA33" s="100"/>
      <c r="CB33" s="104"/>
      <c r="CC33" s="107" t="str">
        <f t="shared" si="11"/>
        <v/>
      </c>
      <c r="CD33" s="137" t="str">
        <f>IF(ISNUMBER(BV33)=FALSE,"",SUMIF($E$22:$E$71,BW33,$D$22:$D$71))</f>
        <v/>
      </c>
      <c r="CE33" s="139" t="str">
        <f>IF(ISNUMBER(BV33)=FALSE,"",SUMIF($E$22:$E$71,BW33,$I$22:$I$71))</f>
        <v/>
      </c>
      <c r="CF33" s="95">
        <f>SUMIF($O$22:$O$71,BW33,$S$22:$S$71)+SUMIF($AD$22:$AD$71,BW33,$AI$22:$AI$71)+SUMIF($AT$22:$AT$71,BW33,$AX$22:$AX$71)+SUMIF($BI$22:$BI$71,BW33,$BL$22:$BL$71)+SUMIF($BW$22:$BW$71,BW33,$BZ$22:$BZ$71)</f>
        <v>0</v>
      </c>
      <c r="CG33" s="99">
        <f>SUMIF($O$22:$O$71,BW33,$T$22:$T$71)+SUMIF($AD$22:$AD$71,BW33,$AJ$22:$AJ$71)+SUMIF($AT$22:$AT$71,BW33,$AY$22:$AY$71)+SUMIF($BI$22:$BI$71,BW33,$BM$22:$BM$71)+SUMIF($BW$22:$BW$71,BW33,$CA$22:$CA$71)</f>
        <v>0</v>
      </c>
      <c r="CH33" s="103">
        <f>SUMIF($O$22:$O$71,BW33,$U$22:$U$71)+SUMIF($AD$22:$AD$71,BW33,$AK$22:$AK$71)+SUMIF($AT$22:$AT$71,BW33,$AZ$22:$AZ$71)+SUMIF($BI$22:$BI$71,BW33,$BN$22:$BN$71)+SUMIF($BW$22:$BW$71,BW33,$CB$22:$CB$71)</f>
        <v>0</v>
      </c>
      <c r="CI33" s="43"/>
      <c r="CJ33" s="195" t="str">
        <f t="shared" si="13"/>
        <v/>
      </c>
      <c r="CK33" s="77"/>
      <c r="CL33" s="50"/>
      <c r="CM33" s="75" t="str">
        <f>IF(ISNUMBER(CJ33)=FALSE,"",SUM(CQ33:CQ$36))</f>
        <v/>
      </c>
      <c r="CN33" s="96"/>
      <c r="CO33" s="100"/>
      <c r="CP33" s="104"/>
      <c r="CQ33" s="107" t="str">
        <f t="shared" si="12"/>
        <v/>
      </c>
      <c r="CR33" s="138" t="str">
        <f>IF(ISNUMBER(CJ33)=FALSE,"",SUMIF($E$22:$E$71,CK33,$D$22:$D$71))</f>
        <v/>
      </c>
      <c r="CS33" s="140" t="str">
        <f>IF(ISNUMBER(CJ33)=FALSE,"",SUMIF($E$22:$E$71,CK33,$I$22:$I$71))</f>
        <v/>
      </c>
      <c r="CT33" s="95">
        <f>SUMIF($O$22:$O$71,CK33,$S$22:$S$71)+SUMIF($AD$22:$AD$71,CK33,$AI$22:$AI$71)+SUMIF($AT$22:$AT$71,CK33,$AX$22:$AX$71)+SUMIF($BI$22:$BI$71,CK33,$BL$22:$BL$71)+SUMIF($BW$22:$BW$71,CK33,$BZ$22:$BZ$71)+SUMIF($CK$22:$CK$71,CK33,$CN$22:$CN$71)</f>
        <v>0</v>
      </c>
      <c r="CU33" s="99">
        <f>SUMIF($O$22:$O$71,CK33,$T$22:$T$71)+SUMIF($AD$22:$AD$71,CK33,$AJ$22:$AJ$71)+SUMIF($AT$22:$AT$71,CK33,$AY$22:$AY$71)+SUMIF($BI$22:$BI$71,CK33,$BM$22:$BM$71)+SUMIF($BW$22:$BW$71,CK33,$CA$22:$CA$71)+SUMIF($CK$22:$CK$71,CK33,$CO$22:$CO$71)</f>
        <v>0</v>
      </c>
      <c r="CV33" s="103">
        <f>SUMIF($O$22:$O$71,CK33,$U$22:$U$71)+SUMIF($AD$22:$AD$71,CK33,$AK$22:$AK$71)+SUMIF($AT$22:$AT$71,CK33,$AZ$22:$AZ$71)+SUMIF($BI$22:$BI$71,CK33,$BN$22:$BN$71)+SUMIF($BW$22:$BW$71,CK33,$CB$22:$CB$71)+SUMIF($CK$22:$CK$71,CK33,$CP$22:$CP$71)</f>
        <v>0</v>
      </c>
      <c r="CW33" s="43"/>
    </row>
    <row r="34" spans="1:101" ht="15" customHeight="1">
      <c r="A34" s="45"/>
      <c r="B34" s="344"/>
      <c r="C34" s="207">
        <v>13</v>
      </c>
      <c r="D34" s="242">
        <f t="shared" si="21"/>
        <v>13</v>
      </c>
      <c r="E34" s="295" t="s">
        <v>34</v>
      </c>
      <c r="F34" s="244">
        <v>1982</v>
      </c>
      <c r="G34" s="244">
        <f>SUMIF($O$22:$O$71,E34,$V$22:$V$71)+SUMIF($AD$22:$AD$71,E34,$AL$22:$AL$71)+SUMIF($AT$22:$AT$71,E34,$BA$22:$BA$71)+SUMIF($BI$22:$BI$71,E34,$BO$22:$BO$71)+SUMIF($BW$22:$BW$71,E34,$CC$22:$CC$71)+SUMIF($CK$22:$CK$71,E34,$CQ$22:$CQ$71)</f>
        <v>2</v>
      </c>
      <c r="H34" s="244"/>
      <c r="I34" s="207">
        <f t="shared" si="22"/>
        <v>10</v>
      </c>
      <c r="J34" s="246">
        <f>SUMIF($O$22:$O$71,E34,$S$22:$S$71)+SUMIF($AD$22:$AD$71,E34,$AI$22:$AI$71)+SUMIF($AT$22:$AT$71,E34,$AX$22:$AX$71)+SUMIF($BI$22:$BI$71,E34,$BL$22:$BL$71)+SUMIF($BW$22:$BW$71,E34,$BZ$22:$BZ$71)+SUMIF($CK$22:$CK$71,E34,$CN$22:$CN$71)</f>
        <v>0</v>
      </c>
      <c r="K34" s="247">
        <f>SUMIF($O$22:$O$71,E34,$T$22:$T$71)+SUMIF($AD$22:$AD$71,E34,$AJ$22:$AJ$71)+SUMIF($AT$22:$AT$71,E34,$AY$22:$AY$71)+SUMIF($BI$22:$BI$71,E34,$BM$22:$BM$71)+SUMIF($BW$22:$BW$71,E34,$CA$22:$CA$71)+SUMIF($CK$22:$CK$71,E34,$CO$22:$CO$71)</f>
        <v>0</v>
      </c>
      <c r="L34" s="248">
        <f>SUMIF($O$22:$O$71,E34,$U$22:$U$71)+SUMIF($AD$22:$AD$71,E34,$AK$22:$AK$71)+SUMIF($AT$22:$AT$71,E34,$AZ$22:$AZ$71)+SUMIF($BI$22:$BI$71,E34,$BN$22:$BN$71)+SUMIF($BW$22:$BW$71,E34,$CB$22:$CB$71)+SUMIF($CK$22:$CK$71,E34,$CP$22:$CP$71)</f>
        <v>0</v>
      </c>
      <c r="M34" s="69"/>
      <c r="N34" s="178">
        <f t="shared" si="2"/>
        <v>13</v>
      </c>
      <c r="O34" s="72" t="s">
        <v>39</v>
      </c>
      <c r="P34" s="293">
        <v>45</v>
      </c>
      <c r="Q34" s="73">
        <v>0.15069444444444441</v>
      </c>
      <c r="R34" s="70"/>
      <c r="S34" s="96"/>
      <c r="T34" s="100"/>
      <c r="U34" s="104"/>
      <c r="V34" s="107"/>
      <c r="W34" s="137"/>
      <c r="X34" s="139"/>
      <c r="Y34" s="95">
        <f>SUMIF($O$22:$O$71,O34,$S$22:$S$71)</f>
        <v>0</v>
      </c>
      <c r="Z34" s="99">
        <f>SUMIF($O$22:$O$71,O34,$T$22:$T$71)</f>
        <v>0</v>
      </c>
      <c r="AA34" s="103">
        <f>SUMIF($O$22:$O$71,O34,$U$22:$U$71)</f>
        <v>0</v>
      </c>
      <c r="AB34" s="43"/>
      <c r="AC34" s="186">
        <f t="shared" si="4"/>
        <v>13</v>
      </c>
      <c r="AD34" s="24" t="s">
        <v>61</v>
      </c>
      <c r="AE34" s="299">
        <v>0.25468750000000001</v>
      </c>
      <c r="AF34" s="299">
        <v>0.27341435185185181</v>
      </c>
      <c r="AG34" s="299">
        <v>0.52810185185185188</v>
      </c>
      <c r="AH34" s="75">
        <v>3</v>
      </c>
      <c r="AI34" s="96"/>
      <c r="AJ34" s="100"/>
      <c r="AK34" s="104"/>
      <c r="AL34" s="107">
        <v>1</v>
      </c>
      <c r="AM34" s="138">
        <v>15</v>
      </c>
      <c r="AN34" s="140">
        <v>3</v>
      </c>
      <c r="AO34" s="95">
        <f>SUMIF($O$22:$O$71,AD34,$S$22:$S$71)+SUMIF($AD$22:$AD$71,AD34,$AI$22:$AI$71)</f>
        <v>0</v>
      </c>
      <c r="AP34" s="99">
        <f>SUMIF($O$22:$O$71,AD34,$T$22:$T$71)+SUMIF($AD$22:$AD$71,AD34,$AJ$22:$AJ$71)</f>
        <v>0</v>
      </c>
      <c r="AQ34" s="103">
        <f>SUMIF($O$22:$O$71,AD34,$U$22:$U$71)+SUMIF($AD$22:$AD$71,AD34,$AK$22:$AK$71)</f>
        <v>0</v>
      </c>
      <c r="AR34" s="43"/>
      <c r="AS34" s="191">
        <f t="shared" si="6"/>
        <v>13</v>
      </c>
      <c r="AT34" s="72" t="s">
        <v>89</v>
      </c>
      <c r="AU34" s="72">
        <v>370</v>
      </c>
      <c r="AV34" s="73">
        <v>1.1673611111111111</v>
      </c>
      <c r="AW34" s="70">
        <f>IF(ISNUMBER(AS34)=FALSE,"",SUM(BA34:BA$36))</f>
        <v>3</v>
      </c>
      <c r="AX34" s="96"/>
      <c r="AY34" s="100"/>
      <c r="AZ34" s="104"/>
      <c r="BA34" s="107">
        <f t="shared" si="7"/>
        <v>1</v>
      </c>
      <c r="BB34" s="137">
        <f>IF(ISNUMBER(AS34)=FALSE,"",SUMIF($E$22:$E$71,AT34,$D$22:$D$71))</f>
        <v>23</v>
      </c>
      <c r="BC34" s="139">
        <f>IF(ISNUMBER(AS34)=FALSE,"",SUMIF($E$22:$E$71,AT34,$I$22:$I$71))</f>
        <v>3</v>
      </c>
      <c r="BD34" s="95">
        <f>SUMIF($O$22:$O$71,AT34,$S$22:$S$71)+SUMIF($AD$22:$AD$71,AT34,$AI$22:$AI$71)+SUMIF($AT$22:$AT$71,AT34,$AX$22:$AX$71)</f>
        <v>0</v>
      </c>
      <c r="BE34" s="99">
        <f>SUMIF($O$22:$O$71,AT34,$T$22:$T$71)+SUMIF($AD$22:$AD$71,AT34,$AJ$22:$AJ$71)+SUMIF($AT$22:$AT$71,AT34,$AY$22:$AY$71)</f>
        <v>0</v>
      </c>
      <c r="BF34" s="103">
        <f>SUMIF($O$22:$O$71,AT34,$U$22:$U$71)+SUMIF($AD$22:$AD$71,AT34,$AK$22:$AK$71)+SUMIF($AT$22:$AT$71,AT34,$AZ$22:$AZ$71)</f>
        <v>0</v>
      </c>
      <c r="BG34" s="43"/>
      <c r="BH34" s="186" t="str">
        <f t="shared" si="8"/>
        <v/>
      </c>
      <c r="BI34" s="77"/>
      <c r="BJ34" s="50"/>
      <c r="BK34" s="75" t="str">
        <f>IF(ISNUMBER(BH34)=FALSE,"",SUM(BO34:BO$36))</f>
        <v/>
      </c>
      <c r="BL34" s="96"/>
      <c r="BM34" s="100"/>
      <c r="BN34" s="104"/>
      <c r="BO34" s="107" t="str">
        <f t="shared" si="9"/>
        <v/>
      </c>
      <c r="BP34" s="138" t="str">
        <f>IF(ISNUMBER(BH34)=FALSE,"",SUMIF($E$22:$E$71,BI34,$D$22:$D$71))</f>
        <v/>
      </c>
      <c r="BQ34" s="140" t="str">
        <f>IF(ISNUMBER(BH34)=FALSE,"",SUMIF($E$22:$E$71,BI34,$I$22:$I$71))</f>
        <v/>
      </c>
      <c r="BR34" s="95">
        <f>SUMIF($O$22:$O$71,BI34,$S$22:$S$71)+SUMIF($AD$22:$AD$71,BI34,$AI$22:$AI$71)+SUMIF($AT$22:$AT$71,BI34,$AX$22:$AX$71)+SUMIF($BI$22:$BI$71,BI34,$BL$22:$BL$71)</f>
        <v>0</v>
      </c>
      <c r="BS34" s="99">
        <f>SUMIF($O$22:$O$71,BI34,$T$22:$T$71)+SUMIF($AD$22:$AD$71,BI34,$AJ$22:$AJ$71)+SUMIF($AT$22:$AT$71,BI34,$AY$22:$AY$71)+SUMIF($BI$22:$BI$71,BI34,$BM$22:$BM$71)</f>
        <v>0</v>
      </c>
      <c r="BT34" s="103">
        <f>SUMIF($O$22:$O$71,BI34,$U$22:$U$71)+SUMIF($AD$22:$AD$71,BI34,$AK$22:$AK$71)+SUMIF($AT$22:$AT$71,BI34,$AZ$22:$AZ$71)+SUMIF($BI$22:$BI$71,BI34,$BN$22:$BN$71)</f>
        <v>0</v>
      </c>
      <c r="BU34" s="43"/>
      <c r="BV34" s="191" t="str">
        <f t="shared" si="10"/>
        <v/>
      </c>
      <c r="BW34" s="72"/>
      <c r="BX34" s="73"/>
      <c r="BY34" s="70" t="str">
        <f>IF(ISNUMBER(BV34)=FALSE,"",SUM(CC34:CC$36))</f>
        <v/>
      </c>
      <c r="BZ34" s="96"/>
      <c r="CA34" s="100"/>
      <c r="CB34" s="104"/>
      <c r="CC34" s="107" t="str">
        <f t="shared" si="11"/>
        <v/>
      </c>
      <c r="CD34" s="137" t="str">
        <f>IF(ISNUMBER(BV34)=FALSE,"",SUMIF($E$22:$E$71,BW34,$D$22:$D$71))</f>
        <v/>
      </c>
      <c r="CE34" s="139" t="str">
        <f>IF(ISNUMBER(BV34)=FALSE,"",SUMIF($E$22:$E$71,BW34,$I$22:$I$71))</f>
        <v/>
      </c>
      <c r="CF34" s="95">
        <f>SUMIF($O$22:$O$71,BW34,$S$22:$S$71)+SUMIF($AD$22:$AD$71,BW34,$AI$22:$AI$71)+SUMIF($AT$22:$AT$71,BW34,$AX$22:$AX$71)+SUMIF($BI$22:$BI$71,BW34,$BL$22:$BL$71)+SUMIF($BW$22:$BW$71,BW34,$BZ$22:$BZ$71)</f>
        <v>0</v>
      </c>
      <c r="CG34" s="99">
        <f>SUMIF($O$22:$O$71,BW34,$T$22:$T$71)+SUMIF($AD$22:$AD$71,BW34,$AJ$22:$AJ$71)+SUMIF($AT$22:$AT$71,BW34,$AY$22:$AY$71)+SUMIF($BI$22:$BI$71,BW34,$BM$22:$BM$71)+SUMIF($BW$22:$BW$71,BW34,$CA$22:$CA$71)</f>
        <v>0</v>
      </c>
      <c r="CH34" s="103">
        <f>SUMIF($O$22:$O$71,BW34,$U$22:$U$71)+SUMIF($AD$22:$AD$71,BW34,$AK$22:$AK$71)+SUMIF($AT$22:$AT$71,BW34,$AZ$22:$AZ$71)+SUMIF($BI$22:$BI$71,BW34,$BN$22:$BN$71)+SUMIF($BW$22:$BW$71,BW34,$CB$22:$CB$71)</f>
        <v>0</v>
      </c>
      <c r="CI34" s="43"/>
      <c r="CJ34" s="195" t="str">
        <f t="shared" si="13"/>
        <v/>
      </c>
      <c r="CK34" s="77"/>
      <c r="CL34" s="50"/>
      <c r="CM34" s="75" t="str">
        <f>IF(ISNUMBER(CJ34)=FALSE,"",SUM(CQ34:CQ$36))</f>
        <v/>
      </c>
      <c r="CN34" s="96"/>
      <c r="CO34" s="100"/>
      <c r="CP34" s="104"/>
      <c r="CQ34" s="107" t="str">
        <f t="shared" si="12"/>
        <v/>
      </c>
      <c r="CR34" s="138" t="str">
        <f>IF(ISNUMBER(CJ34)=FALSE,"",SUMIF($E$22:$E$71,CK34,$D$22:$D$71))</f>
        <v/>
      </c>
      <c r="CS34" s="140" t="str">
        <f>IF(ISNUMBER(CJ34)=FALSE,"",SUMIF($E$22:$E$71,CK34,$I$22:$I$71))</f>
        <v/>
      </c>
      <c r="CT34" s="95">
        <f>SUMIF($O$22:$O$71,CK34,$S$22:$S$71)+SUMIF($AD$22:$AD$71,CK34,$AI$22:$AI$71)+SUMIF($AT$22:$AT$71,CK34,$AX$22:$AX$71)+SUMIF($BI$22:$BI$71,CK34,$BL$22:$BL$71)+SUMIF($BW$22:$BW$71,CK34,$BZ$22:$BZ$71)+SUMIF($CK$22:$CK$71,CK34,$CN$22:$CN$71)</f>
        <v>0</v>
      </c>
      <c r="CU34" s="99">
        <f>SUMIF($O$22:$O$71,CK34,$T$22:$T$71)+SUMIF($AD$22:$AD$71,CK34,$AJ$22:$AJ$71)+SUMIF($AT$22:$AT$71,CK34,$AY$22:$AY$71)+SUMIF($BI$22:$BI$71,CK34,$BM$22:$BM$71)+SUMIF($BW$22:$BW$71,CK34,$CA$22:$CA$71)+SUMIF($CK$22:$CK$71,CK34,$CO$22:$CO$71)</f>
        <v>0</v>
      </c>
      <c r="CV34" s="103">
        <f>SUMIF($O$22:$O$71,CK34,$U$22:$U$71)+SUMIF($AD$22:$AD$71,CK34,$AK$22:$AK$71)+SUMIF($AT$22:$AT$71,CK34,$AZ$22:$AZ$71)+SUMIF($BI$22:$BI$71,CK34,$BN$22:$BN$71)+SUMIF($BW$22:$BW$71,CK34,$CB$22:$CB$71)+SUMIF($CK$22:$CK$71,CK34,$CP$22:$CP$71)</f>
        <v>0</v>
      </c>
      <c r="CW34" s="43"/>
    </row>
    <row r="35" spans="1:101" ht="15" customHeight="1">
      <c r="A35" s="45"/>
      <c r="B35" s="344"/>
      <c r="C35" s="207">
        <v>14</v>
      </c>
      <c r="D35" s="242">
        <f t="shared" si="21"/>
        <v>14</v>
      </c>
      <c r="E35" s="243" t="s">
        <v>86</v>
      </c>
      <c r="F35" s="244">
        <v>1978</v>
      </c>
      <c r="G35" s="244">
        <f>SUMIF($O$22:$O$71,E35,$V$22:$V$71)+SUMIF($AD$22:$AD$71,E35,$AL$22:$AL$71)+SUMIF($AT$22:$AT$71,E35,$BA$22:$BA$71)+SUMIF($BI$22:$BI$71,E35,$BO$22:$BO$71)+SUMIF($BW$22:$BW$71,E35,$CC$22:$CC$71)+SUMIF($CK$22:$CK$71,E35,$CQ$22:$CQ$71)</f>
        <v>1</v>
      </c>
      <c r="H35" s="244"/>
      <c r="I35" s="207">
        <f t="shared" si="22"/>
        <v>9</v>
      </c>
      <c r="J35" s="246">
        <f>SUMIF($O$22:$O$71,E35,$S$22:$S$71)+SUMIF($AD$22:$AD$71,E35,$AI$22:$AI$71)+SUMIF($AT$22:$AT$71,E35,$AX$22:$AX$71)+SUMIF($BI$22:$BI$71,E35,$BL$22:$BL$71)+SUMIF($BW$22:$BW$71,E35,$BZ$22:$BZ$71)+SUMIF($CK$22:$CK$71,E35,$CN$22:$CN$71)</f>
        <v>0</v>
      </c>
      <c r="K35" s="247">
        <f>SUMIF($O$22:$O$71,E35,$T$22:$T$71)+SUMIF($AD$22:$AD$71,E35,$AJ$22:$AJ$71)+SUMIF($AT$22:$AT$71,E35,$AY$22:$AY$71)+SUMIF($BI$22:$BI$71,E35,$BM$22:$BM$71)+SUMIF($BW$22:$BW$71,E35,$CA$22:$CA$71)+SUMIF($CK$22:$CK$71,E35,$CO$22:$CO$71)</f>
        <v>0</v>
      </c>
      <c r="L35" s="248">
        <f>SUMIF($O$22:$O$71,E35,$U$22:$U$71)+SUMIF($AD$22:$AD$71,E35,$AK$22:$AK$71)+SUMIF($AT$22:$AT$71,E35,$AZ$22:$AZ$71)+SUMIF($BI$22:$BI$71,E35,$BN$22:$BN$71)+SUMIF($BW$22:$BW$71,E35,$CB$22:$CB$71)+SUMIF($CK$22:$CK$71,E35,$CP$22:$CP$71)</f>
        <v>0</v>
      </c>
      <c r="M35" s="69"/>
      <c r="N35" s="178" t="str">
        <f t="shared" si="2"/>
        <v/>
      </c>
      <c r="O35" s="72"/>
      <c r="P35" s="293"/>
      <c r="Q35" s="73"/>
      <c r="R35" s="70" t="str">
        <f>IF(ISNUMBER(N35)=FALSE,"",SUM(V35:$V$36))</f>
        <v/>
      </c>
      <c r="S35" s="96"/>
      <c r="T35" s="100"/>
      <c r="U35" s="104"/>
      <c r="V35" s="107" t="str">
        <f t="shared" si="3"/>
        <v/>
      </c>
      <c r="W35" s="137" t="str">
        <f>IF(ISNUMBER(N35)=FALSE,"",SUMIF($E$22:$E$71,O35,$D$22:$D$71))</f>
        <v/>
      </c>
      <c r="X35" s="139" t="str">
        <f>IF(ISNUMBER(N35)=FALSE,"",SUMIF($E$22:$E$71,O35,$I$22:$I$71))</f>
        <v/>
      </c>
      <c r="Y35" s="95">
        <f>SUMIF($O$22:$O$71,O35,$S$22:$S$71)</f>
        <v>0</v>
      </c>
      <c r="Z35" s="99">
        <f>SUMIF($O$22:$O$71,O35,$T$22:$T$71)</f>
        <v>0</v>
      </c>
      <c r="AA35" s="103">
        <f>SUMIF($O$22:$O$71,O35,$U$22:$U$71)</f>
        <v>0</v>
      </c>
      <c r="AB35" s="43"/>
      <c r="AC35" s="186">
        <f t="shared" si="4"/>
        <v>14</v>
      </c>
      <c r="AD35" s="24" t="s">
        <v>63</v>
      </c>
      <c r="AE35" s="299">
        <v>0.268125</v>
      </c>
      <c r="AF35" s="299">
        <v>0.2616666666666666</v>
      </c>
      <c r="AG35" s="299">
        <v>0.52979166666666666</v>
      </c>
      <c r="AH35" s="75">
        <v>2</v>
      </c>
      <c r="AI35" s="96"/>
      <c r="AJ35" s="100"/>
      <c r="AK35" s="104"/>
      <c r="AL35" s="107">
        <v>1</v>
      </c>
      <c r="AM35" s="138">
        <v>16</v>
      </c>
      <c r="AN35" s="140">
        <v>2</v>
      </c>
      <c r="AO35" s="95">
        <f>SUMIF($O$22:$O$71,AD35,$S$22:$S$71)+SUMIF($AD$22:$AD$71,AD35,$AI$22:$AI$71)</f>
        <v>0</v>
      </c>
      <c r="AP35" s="99">
        <f>SUMIF($O$22:$O$71,AD35,$T$22:$T$71)+SUMIF($AD$22:$AD$71,AD35,$AJ$22:$AJ$71)</f>
        <v>0</v>
      </c>
      <c r="AQ35" s="103">
        <f>SUMIF($O$22:$O$71,AD35,$U$22:$U$71)+SUMIF($AD$22:$AD$71,AD35,$AK$22:$AK$71)</f>
        <v>0</v>
      </c>
      <c r="AR35" s="43"/>
      <c r="AS35" s="191">
        <f t="shared" si="6"/>
        <v>14</v>
      </c>
      <c r="AT35" s="72" t="s">
        <v>90</v>
      </c>
      <c r="AU35" s="72">
        <v>357</v>
      </c>
      <c r="AV35" s="73">
        <v>1.1736111111111112</v>
      </c>
      <c r="AW35" s="70">
        <f>IF(ISNUMBER(AS35)=FALSE,"",SUM(BA35:BA$36))</f>
        <v>2</v>
      </c>
      <c r="AX35" s="96"/>
      <c r="AY35" s="100"/>
      <c r="AZ35" s="104"/>
      <c r="BA35" s="107">
        <f t="shared" si="7"/>
        <v>1</v>
      </c>
      <c r="BB35" s="137">
        <f>IF(ISNUMBER(AS35)=FALSE,"",SUMIF($E$22:$E$71,AT35,$D$22:$D$71))</f>
        <v>24</v>
      </c>
      <c r="BC35" s="139">
        <f>IF(ISNUMBER(AS35)=FALSE,"",SUMIF($E$22:$E$71,AT35,$I$22:$I$71))</f>
        <v>2</v>
      </c>
      <c r="BD35" s="95">
        <f>SUMIF($O$22:$O$71,AT35,$S$22:$S$71)+SUMIF($AD$22:$AD$71,AT35,$AI$22:$AI$71)+SUMIF($AT$22:$AT$71,AT35,$AX$22:$AX$71)</f>
        <v>0</v>
      </c>
      <c r="BE35" s="99">
        <f>SUMIF($O$22:$O$71,AT35,$T$22:$T$71)+SUMIF($AD$22:$AD$71,AT35,$AJ$22:$AJ$71)+SUMIF($AT$22:$AT$71,AT35,$AY$22:$AY$71)</f>
        <v>0</v>
      </c>
      <c r="BF35" s="103">
        <f>SUMIF($O$22:$O$71,AT35,$U$22:$U$71)+SUMIF($AD$22:$AD$71,AT35,$AK$22:$AK$71)+SUMIF($AT$22:$AT$71,AT35,$AZ$22:$AZ$71)</f>
        <v>0</v>
      </c>
      <c r="BG35" s="43"/>
      <c r="BH35" s="186" t="str">
        <f t="shared" si="8"/>
        <v/>
      </c>
      <c r="BI35" s="77"/>
      <c r="BJ35" s="50"/>
      <c r="BK35" s="75" t="str">
        <f>IF(ISNUMBER(BH35)=FALSE,"",SUM(BO35:BO$36))</f>
        <v/>
      </c>
      <c r="BL35" s="96"/>
      <c r="BM35" s="100"/>
      <c r="BN35" s="104"/>
      <c r="BO35" s="107" t="str">
        <f t="shared" si="9"/>
        <v/>
      </c>
      <c r="BP35" s="138" t="str">
        <f>IF(ISNUMBER(BH35)=FALSE,"",SUMIF($E$22:$E$71,BI35,$D$22:$D$71))</f>
        <v/>
      </c>
      <c r="BQ35" s="140" t="str">
        <f>IF(ISNUMBER(BH35)=FALSE,"",SUMIF($E$22:$E$71,BI35,$I$22:$I$71))</f>
        <v/>
      </c>
      <c r="BR35" s="95">
        <f>SUMIF($O$22:$O$71,BI35,$S$22:$S$71)+SUMIF($AD$22:$AD$71,BI35,$AI$22:$AI$71)+SUMIF($AT$22:$AT$71,BI35,$AX$22:$AX$71)+SUMIF($BI$22:$BI$71,BI35,$BL$22:$BL$71)</f>
        <v>0</v>
      </c>
      <c r="BS35" s="99">
        <f>SUMIF($O$22:$O$71,BI35,$T$22:$T$71)+SUMIF($AD$22:$AD$71,BI35,$AJ$22:$AJ$71)+SUMIF($AT$22:$AT$71,BI35,$AY$22:$AY$71)+SUMIF($BI$22:$BI$71,BI35,$BM$22:$BM$71)</f>
        <v>0</v>
      </c>
      <c r="BT35" s="103">
        <f>SUMIF($O$22:$O$71,BI35,$U$22:$U$71)+SUMIF($AD$22:$AD$71,BI35,$AK$22:$AK$71)+SUMIF($AT$22:$AT$71,BI35,$AZ$22:$AZ$71)+SUMIF($BI$22:$BI$71,BI35,$BN$22:$BN$71)</f>
        <v>0</v>
      </c>
      <c r="BU35" s="43"/>
      <c r="BV35" s="191" t="str">
        <f t="shared" si="10"/>
        <v/>
      </c>
      <c r="BW35" s="72"/>
      <c r="BX35" s="73"/>
      <c r="BY35" s="70" t="str">
        <f>IF(ISNUMBER(BV35)=FALSE,"",SUM(CC35:CC$36))</f>
        <v/>
      </c>
      <c r="BZ35" s="96"/>
      <c r="CA35" s="100"/>
      <c r="CB35" s="104"/>
      <c r="CC35" s="107" t="str">
        <f t="shared" si="11"/>
        <v/>
      </c>
      <c r="CD35" s="137" t="str">
        <f>IF(ISNUMBER(BV35)=FALSE,"",SUMIF($E$22:$E$71,BW35,$D$22:$D$71))</f>
        <v/>
      </c>
      <c r="CE35" s="139" t="str">
        <f>IF(ISNUMBER(BV35)=FALSE,"",SUMIF($E$22:$E$71,BW35,$I$22:$I$71))</f>
        <v/>
      </c>
      <c r="CF35" s="95">
        <f>SUMIF($O$22:$O$71,BW35,$S$22:$S$71)+SUMIF($AD$22:$AD$71,BW35,$AI$22:$AI$71)+SUMIF($AT$22:$AT$71,BW35,$AX$22:$AX$71)+SUMIF($BI$22:$BI$71,BW35,$BL$22:$BL$71)+SUMIF($BW$22:$BW$71,BW35,$BZ$22:$BZ$71)</f>
        <v>0</v>
      </c>
      <c r="CG35" s="99">
        <f>SUMIF($O$22:$O$71,BW35,$T$22:$T$71)+SUMIF($AD$22:$AD$71,BW35,$AJ$22:$AJ$71)+SUMIF($AT$22:$AT$71,BW35,$AY$22:$AY$71)+SUMIF($BI$22:$BI$71,BW35,$BM$22:$BM$71)+SUMIF($BW$22:$BW$71,BW35,$CA$22:$CA$71)</f>
        <v>0</v>
      </c>
      <c r="CH35" s="103">
        <f>SUMIF($O$22:$O$71,BW35,$U$22:$U$71)+SUMIF($AD$22:$AD$71,BW35,$AK$22:$AK$71)+SUMIF($AT$22:$AT$71,BW35,$AZ$22:$AZ$71)+SUMIF($BI$22:$BI$71,BW35,$BN$22:$BN$71)+SUMIF($BW$22:$BW$71,BW35,$CB$22:$CB$71)</f>
        <v>0</v>
      </c>
      <c r="CI35" s="43"/>
      <c r="CJ35" s="195" t="str">
        <f t="shared" si="13"/>
        <v/>
      </c>
      <c r="CK35" s="77"/>
      <c r="CL35" s="50"/>
      <c r="CM35" s="75" t="str">
        <f>IF(ISNUMBER(CJ35)=FALSE,"",SUM(CQ35:CQ$36))</f>
        <v/>
      </c>
      <c r="CN35" s="96"/>
      <c r="CO35" s="100"/>
      <c r="CP35" s="104"/>
      <c r="CQ35" s="107" t="str">
        <f t="shared" si="12"/>
        <v/>
      </c>
      <c r="CR35" s="138" t="str">
        <f>IF(ISNUMBER(CJ35)=FALSE,"",SUMIF($E$22:$E$71,CK35,$D$22:$D$71))</f>
        <v/>
      </c>
      <c r="CS35" s="140" t="str">
        <f>IF(ISNUMBER(CJ35)=FALSE,"",SUMIF($E$22:$E$71,CK35,$I$22:$I$71))</f>
        <v/>
      </c>
      <c r="CT35" s="95">
        <f>SUMIF($O$22:$O$71,CK35,$S$22:$S$71)+SUMIF($AD$22:$AD$71,CK35,$AI$22:$AI$71)+SUMIF($AT$22:$AT$71,CK35,$AX$22:$AX$71)+SUMIF($BI$22:$BI$71,CK35,$BL$22:$BL$71)+SUMIF($BW$22:$BW$71,CK35,$BZ$22:$BZ$71)+SUMIF($CK$22:$CK$71,CK35,$CN$22:$CN$71)</f>
        <v>0</v>
      </c>
      <c r="CU35" s="99">
        <f>SUMIF($O$22:$O$71,CK35,$T$22:$T$71)+SUMIF($AD$22:$AD$71,CK35,$AJ$22:$AJ$71)+SUMIF($AT$22:$AT$71,CK35,$AY$22:$AY$71)+SUMIF($BI$22:$BI$71,CK35,$BM$22:$BM$71)+SUMIF($BW$22:$BW$71,CK35,$CA$22:$CA$71)+SUMIF($CK$22:$CK$71,CK35,$CO$22:$CO$71)</f>
        <v>0</v>
      </c>
      <c r="CV35" s="103">
        <f>SUMIF($O$22:$O$71,CK35,$U$22:$U$71)+SUMIF($AD$22:$AD$71,CK35,$AK$22:$AK$71)+SUMIF($AT$22:$AT$71,CK35,$AZ$22:$AZ$71)+SUMIF($BI$22:$BI$71,CK35,$BN$22:$BN$71)+SUMIF($BW$22:$BW$71,CK35,$CB$22:$CB$71)+SUMIF($CK$22:$CK$71,CK35,$CP$22:$CP$71)</f>
        <v>0</v>
      </c>
      <c r="CW35" s="43"/>
    </row>
    <row r="36" spans="1:101" ht="15" customHeight="1">
      <c r="A36" s="45"/>
      <c r="B36" s="344"/>
      <c r="C36" s="207">
        <v>15</v>
      </c>
      <c r="D36" s="242">
        <f t="shared" si="21"/>
        <v>15</v>
      </c>
      <c r="E36" s="243" t="s">
        <v>31</v>
      </c>
      <c r="F36" s="244">
        <v>1978</v>
      </c>
      <c r="G36" s="244">
        <f>SUMIF($O$22:$O$71,E36,$V$22:$V$71)+SUMIF($AD$22:$AD$71,E36,$AL$22:$AL$71)+SUMIF($AT$22:$AT$71,E36,$BA$22:$BA$71)+SUMIF($BI$22:$BI$71,E36,$BO$22:$BO$71)+SUMIF($BW$22:$BW$71,E36,$CC$22:$CC$71)+SUMIF($CK$22:$CK$71,E36,$CQ$22:$CQ$71)</f>
        <v>3</v>
      </c>
      <c r="H36" s="244"/>
      <c r="I36" s="207">
        <f t="shared" si="22"/>
        <v>8</v>
      </c>
      <c r="J36" s="246">
        <f>SUMIF($O$22:$O$71,E36,$S$22:$S$71)+SUMIF($AD$22:$AD$71,E36,$AI$22:$AI$71)+SUMIF($AT$22:$AT$71,E36,$AX$22:$AX$71)+SUMIF($BI$22:$BI$71,E36,$BL$22:$BL$71)+SUMIF($BW$22:$BW$71,E36,$BZ$22:$BZ$71)+SUMIF($CK$22:$CK$71,E36,$CN$22:$CN$71)</f>
        <v>13</v>
      </c>
      <c r="K36" s="247">
        <f>SUMIF($O$22:$O$71,E36,$T$22:$T$71)+SUMIF($AD$22:$AD$71,E36,$AJ$22:$AJ$71)+SUMIF($AT$22:$AT$71,E36,$AY$22:$AY$71)+SUMIF($BI$22:$BI$71,E36,$BM$22:$BM$71)+SUMIF($BW$22:$BW$71,E36,$CA$22:$CA$71)+SUMIF($CK$22:$CK$71,E36,$CO$22:$CO$71)</f>
        <v>0</v>
      </c>
      <c r="L36" s="248">
        <f>SUMIF($O$22:$O$71,E36,$U$22:$U$71)+SUMIF($AD$22:$AD$71,E36,$AK$22:$AK$71)+SUMIF($AT$22:$AT$71,E36,$AZ$22:$AZ$71)+SUMIF($BI$22:$BI$71,E36,$BN$22:$BN$71)+SUMIF($BW$22:$BW$71,E36,$CB$22:$CB$71)+SUMIF($CK$22:$CK$71,E36,$CP$22:$CP$71)</f>
        <v>0</v>
      </c>
      <c r="M36" s="69"/>
      <c r="N36" s="178" t="str">
        <f t="shared" si="2"/>
        <v/>
      </c>
      <c r="O36" s="72"/>
      <c r="P36" s="293"/>
      <c r="Q36" s="73"/>
      <c r="R36" s="70" t="str">
        <f>IF(ISNUMBER(N36)=FALSE,"",SUM(V36:$V$36))</f>
        <v/>
      </c>
      <c r="S36" s="96"/>
      <c r="T36" s="100"/>
      <c r="U36" s="104"/>
      <c r="V36" s="107" t="str">
        <f t="shared" si="3"/>
        <v/>
      </c>
      <c r="W36" s="137" t="str">
        <f>IF(ISNUMBER(N36)=FALSE,"",SUMIF($E$22:$E$71,O36,$D$22:$D$71))</f>
        <v/>
      </c>
      <c r="X36" s="139" t="str">
        <f>IF(ISNUMBER(N36)=FALSE,"",SUMIF($E$22:$E$71,O36,$I$22:$I$71))</f>
        <v/>
      </c>
      <c r="Y36" s="95">
        <f>SUMIF($O$22:$O$71,O36,$S$22:$S$71)</f>
        <v>0</v>
      </c>
      <c r="Z36" s="99">
        <f>SUMIF($O$22:$O$71,O36,$T$22:$T$71)</f>
        <v>0</v>
      </c>
      <c r="AA36" s="103">
        <f>SUMIF($O$22:$O$71,O36,$U$22:$U$71)</f>
        <v>0</v>
      </c>
      <c r="AB36" s="43"/>
      <c r="AC36" s="186">
        <f t="shared" si="4"/>
        <v>15</v>
      </c>
      <c r="AD36" s="24" t="s">
        <v>32</v>
      </c>
      <c r="AE36" s="299">
        <v>0.27988425925925925</v>
      </c>
      <c r="AF36" s="299">
        <v>0.26461805555555551</v>
      </c>
      <c r="AG36" s="299">
        <v>0.5445023148148147</v>
      </c>
      <c r="AH36" s="75">
        <v>1</v>
      </c>
      <c r="AI36" s="96"/>
      <c r="AJ36" s="100"/>
      <c r="AK36" s="104"/>
      <c r="AL36" s="107">
        <v>1</v>
      </c>
      <c r="AM36" s="138">
        <v>14</v>
      </c>
      <c r="AN36" s="140">
        <v>3</v>
      </c>
      <c r="AO36" s="95">
        <f>SUMIF($O$22:$O$71,AD36,$S$22:$S$71)+SUMIF($AD$22:$AD$71,AD36,$AI$22:$AI$71)</f>
        <v>0</v>
      </c>
      <c r="AP36" s="99">
        <f>SUMIF($O$22:$O$71,AD36,$T$22:$T$71)+SUMIF($AD$22:$AD$71,AD36,$AJ$22:$AJ$71)</f>
        <v>0</v>
      </c>
      <c r="AQ36" s="103">
        <f>SUMIF($O$22:$O$71,AD36,$U$22:$U$71)+SUMIF($AD$22:$AD$71,AD36,$AK$22:$AK$71)</f>
        <v>0</v>
      </c>
      <c r="AR36" s="43"/>
      <c r="AS36" s="191">
        <f t="shared" si="6"/>
        <v>15</v>
      </c>
      <c r="AT36" s="72" t="s">
        <v>34</v>
      </c>
      <c r="AU36" s="72">
        <v>359</v>
      </c>
      <c r="AV36" s="73">
        <v>1.1833333333333333</v>
      </c>
      <c r="AW36" s="70">
        <f>IF(ISNUMBER(AS36)=FALSE,"",SUM(BA36:BA$36))</f>
        <v>1</v>
      </c>
      <c r="AX36" s="96"/>
      <c r="AY36" s="100"/>
      <c r="AZ36" s="104"/>
      <c r="BA36" s="107">
        <f t="shared" si="7"/>
        <v>1</v>
      </c>
      <c r="BB36" s="137">
        <f>IF(ISNUMBER(AS36)=FALSE,"",SUMIF($E$22:$E$71,AT36,$D$22:$D$71))</f>
        <v>13</v>
      </c>
      <c r="BC36" s="139">
        <f>IF(ISNUMBER(AS36)=FALSE,"",SUMIF($E$22:$E$71,AT36,$I$22:$I$71))</f>
        <v>10</v>
      </c>
      <c r="BD36" s="95">
        <f>SUMIF($O$22:$O$71,AT36,$S$22:$S$71)+SUMIF($AD$22:$AD$71,AT36,$AI$22:$AI$71)+SUMIF($AT$22:$AT$71,AT36,$AX$22:$AX$71)</f>
        <v>0</v>
      </c>
      <c r="BE36" s="99">
        <f>SUMIF($O$22:$O$71,AT36,$T$22:$T$71)+SUMIF($AD$22:$AD$71,AT36,$AJ$22:$AJ$71)+SUMIF($AT$22:$AT$71,AT36,$AY$22:$AY$71)</f>
        <v>0</v>
      </c>
      <c r="BF36" s="103">
        <f>SUMIF($O$22:$O$71,AT36,$U$22:$U$71)+SUMIF($AD$22:$AD$71,AT36,$AK$22:$AK$71)+SUMIF($AT$22:$AT$71,AT36,$AZ$22:$AZ$71)</f>
        <v>0</v>
      </c>
      <c r="BG36" s="43"/>
      <c r="BH36" s="186" t="str">
        <f t="shared" si="8"/>
        <v/>
      </c>
      <c r="BI36" s="77"/>
      <c r="BJ36" s="50"/>
      <c r="BK36" s="75" t="str">
        <f>IF(ISNUMBER(BH36)=FALSE,"",SUM(BO36:BO$36))</f>
        <v/>
      </c>
      <c r="BL36" s="96"/>
      <c r="BM36" s="100"/>
      <c r="BN36" s="104"/>
      <c r="BO36" s="107" t="str">
        <f t="shared" si="9"/>
        <v/>
      </c>
      <c r="BP36" s="138" t="str">
        <f>IF(ISNUMBER(BH36)=FALSE,"",SUMIF($E$22:$E$71,BI36,$D$22:$D$71))</f>
        <v/>
      </c>
      <c r="BQ36" s="140" t="str">
        <f>IF(ISNUMBER(BH36)=FALSE,"",SUMIF($E$22:$E$71,BI36,$I$22:$I$71))</f>
        <v/>
      </c>
      <c r="BR36" s="95">
        <f>SUMIF($O$22:$O$71,BI36,$S$22:$S$71)+SUMIF($AD$22:$AD$71,BI36,$AI$22:$AI$71)+SUMIF($AT$22:$AT$71,BI36,$AX$22:$AX$71)+SUMIF($BI$22:$BI$71,BI36,$BL$22:$BL$71)</f>
        <v>0</v>
      </c>
      <c r="BS36" s="99">
        <f>SUMIF($O$22:$O$71,BI36,$T$22:$T$71)+SUMIF($AD$22:$AD$71,BI36,$AJ$22:$AJ$71)+SUMIF($AT$22:$AT$71,BI36,$AY$22:$AY$71)+SUMIF($BI$22:$BI$71,BI36,$BM$22:$BM$71)</f>
        <v>0</v>
      </c>
      <c r="BT36" s="103">
        <f>SUMIF($O$22:$O$71,BI36,$U$22:$U$71)+SUMIF($AD$22:$AD$71,BI36,$AK$22:$AK$71)+SUMIF($AT$22:$AT$71,BI36,$AZ$22:$AZ$71)+SUMIF($BI$22:$BI$71,BI36,$BN$22:$BN$71)</f>
        <v>0</v>
      </c>
      <c r="BU36" s="43"/>
      <c r="BV36" s="191" t="str">
        <f t="shared" si="10"/>
        <v/>
      </c>
      <c r="BW36" s="72"/>
      <c r="BX36" s="73"/>
      <c r="BY36" s="70" t="str">
        <f>IF(ISNUMBER(BV36)=FALSE,"",SUM(CC36:CC$36))</f>
        <v/>
      </c>
      <c r="BZ36" s="96"/>
      <c r="CA36" s="100"/>
      <c r="CB36" s="104"/>
      <c r="CC36" s="107" t="str">
        <f t="shared" si="11"/>
        <v/>
      </c>
      <c r="CD36" s="137" t="str">
        <f>IF(ISNUMBER(BV36)=FALSE,"",SUMIF($E$22:$E$71,BW36,$D$22:$D$71))</f>
        <v/>
      </c>
      <c r="CE36" s="139" t="str">
        <f>IF(ISNUMBER(BV36)=FALSE,"",SUMIF($E$22:$E$71,BW36,$I$22:$I$71))</f>
        <v/>
      </c>
      <c r="CF36" s="95">
        <f>SUMIF($O$22:$O$71,BW36,$S$22:$S$71)+SUMIF($AD$22:$AD$71,BW36,$AI$22:$AI$71)+SUMIF($AT$22:$AT$71,BW36,$AX$22:$AX$71)+SUMIF($BI$22:$BI$71,BW36,$BL$22:$BL$71)+SUMIF($BW$22:$BW$71,BW36,$BZ$22:$BZ$71)</f>
        <v>0</v>
      </c>
      <c r="CG36" s="99">
        <f>SUMIF($O$22:$O$71,BW36,$T$22:$T$71)+SUMIF($AD$22:$AD$71,BW36,$AJ$22:$AJ$71)+SUMIF($AT$22:$AT$71,BW36,$AY$22:$AY$71)+SUMIF($BI$22:$BI$71,BW36,$BM$22:$BM$71)+SUMIF($BW$22:$BW$71,BW36,$CA$22:$CA$71)</f>
        <v>0</v>
      </c>
      <c r="CH36" s="103">
        <f>SUMIF($O$22:$O$71,BW36,$U$22:$U$71)+SUMIF($AD$22:$AD$71,BW36,$AK$22:$AK$71)+SUMIF($AT$22:$AT$71,BW36,$AZ$22:$AZ$71)+SUMIF($BI$22:$BI$71,BW36,$BN$22:$BN$71)+SUMIF($BW$22:$BW$71,BW36,$CB$22:$CB$71)</f>
        <v>0</v>
      </c>
      <c r="CI36" s="43"/>
      <c r="CJ36" s="195" t="str">
        <f t="shared" si="13"/>
        <v/>
      </c>
      <c r="CK36" s="77"/>
      <c r="CL36" s="50"/>
      <c r="CM36" s="75" t="str">
        <f>IF(ISNUMBER(CJ36)=FALSE,"",SUM(CQ36:CQ$36))</f>
        <v/>
      </c>
      <c r="CN36" s="96"/>
      <c r="CO36" s="100"/>
      <c r="CP36" s="104"/>
      <c r="CQ36" s="107" t="str">
        <f t="shared" si="12"/>
        <v/>
      </c>
      <c r="CR36" s="138" t="str">
        <f>IF(ISNUMBER(CJ36)=FALSE,"",SUMIF($E$22:$E$71,CK36,$D$22:$D$71))</f>
        <v/>
      </c>
      <c r="CS36" s="140" t="str">
        <f>IF(ISNUMBER(CJ36)=FALSE,"",SUMIF($E$22:$E$71,CK36,$I$22:$I$71))</f>
        <v/>
      </c>
      <c r="CT36" s="95">
        <f>SUMIF($O$22:$O$71,CK36,$S$22:$S$71)+SUMIF($AD$22:$AD$71,CK36,$AI$22:$AI$71)+SUMIF($AT$22:$AT$71,CK36,$AX$22:$AX$71)+SUMIF($BI$22:$BI$71,CK36,$BL$22:$BL$71)+SUMIF($BW$22:$BW$71,CK36,$BZ$22:$BZ$71)+SUMIF($CK$22:$CK$71,CK36,$CN$22:$CN$71)</f>
        <v>0</v>
      </c>
      <c r="CU36" s="99">
        <f>SUMIF($O$22:$O$71,CK36,$T$22:$T$71)+SUMIF($AD$22:$AD$71,CK36,$AJ$22:$AJ$71)+SUMIF($AT$22:$AT$71,CK36,$AY$22:$AY$71)+SUMIF($BI$22:$BI$71,CK36,$BM$22:$BM$71)+SUMIF($BW$22:$BW$71,CK36,$CA$22:$CA$71)+SUMIF($CK$22:$CK$71,CK36,$CO$22:$CO$71)</f>
        <v>0</v>
      </c>
      <c r="CV36" s="103">
        <f>SUMIF($O$22:$O$71,CK36,$U$22:$U$71)+SUMIF($AD$22:$AD$71,CK36,$AK$22:$AK$71)+SUMIF($AT$22:$AT$71,CK36,$AZ$22:$AZ$71)+SUMIF($BI$22:$BI$71,CK36,$BN$22:$BN$71)+SUMIF($BW$22:$BW$71,CK36,$CB$22:$CB$71)+SUMIF($CK$22:$CK$71,CK36,$CP$22:$CP$71)</f>
        <v>0</v>
      </c>
      <c r="CW36" s="43"/>
    </row>
    <row r="37" spans="1:101" ht="15" customHeight="1">
      <c r="A37" s="45"/>
      <c r="B37" s="344"/>
      <c r="C37" s="207">
        <v>16</v>
      </c>
      <c r="D37" s="242">
        <f t="shared" si="21"/>
        <v>16</v>
      </c>
      <c r="E37" s="243" t="s">
        <v>87</v>
      </c>
      <c r="F37" s="244">
        <v>1982</v>
      </c>
      <c r="G37" s="244">
        <f>SUMIF($O$22:$O$71,E37,$V$22:$V$71)+SUMIF($AD$22:$AD$71,E37,$AL$22:$AL$71)+SUMIF($AT$22:$AT$71,E37,$BA$22:$BA$71)+SUMIF($BI$22:$BI$71,E37,$BO$22:$BO$71)+SUMIF($BW$22:$BW$71,E37,$CC$22:$CC$71)+SUMIF($CK$22:$CK$71,E37,$CQ$22:$CQ$71)</f>
        <v>1</v>
      </c>
      <c r="H37" s="244"/>
      <c r="I37" s="207">
        <f t="shared" si="22"/>
        <v>7</v>
      </c>
      <c r="J37" s="246">
        <f>SUMIF($O$22:$O$71,E37,$S$22:$S$71)+SUMIF($AD$22:$AD$71,E37,$AI$22:$AI$71)+SUMIF($AT$22:$AT$71,E37,$AX$22:$AX$71)+SUMIF($BI$22:$BI$71,E37,$BL$22:$BL$71)+SUMIF($BW$22:$BW$71,E37,$BZ$22:$BZ$71)+SUMIF($CK$22:$CK$71,E37,$CN$22:$CN$71)</f>
        <v>0</v>
      </c>
      <c r="K37" s="247">
        <f>SUMIF($O$22:$O$71,E37,$T$22:$T$71)+SUMIF($AD$22:$AD$71,E37,$AJ$22:$AJ$71)+SUMIF($AT$22:$AT$71,E37,$AY$22:$AY$71)+SUMIF($BI$22:$BI$71,E37,$BM$22:$BM$71)+SUMIF($BW$22:$BW$71,E37,$CA$22:$CA$71)+SUMIF($CK$22:$CK$71,E37,$CO$22:$CO$71)</f>
        <v>0</v>
      </c>
      <c r="L37" s="248">
        <f>SUMIF($O$22:$O$71,E37,$U$22:$U$71)+SUMIF($AD$22:$AD$71,E37,$AK$22:$AK$71)+SUMIF($AT$22:$AT$71,E37,$AZ$22:$AZ$71)+SUMIF($BI$22:$BI$71,E37,$BN$22:$BN$71)+SUMIF($BW$22:$BW$71,E37,$CB$22:$CB$71)+SUMIF($CK$22:$CK$71,E37,$CP$22:$CP$71)</f>
        <v>0</v>
      </c>
      <c r="M37" s="69"/>
      <c r="N37" s="178" t="str">
        <f t="shared" si="2"/>
        <v/>
      </c>
      <c r="O37" s="72"/>
      <c r="P37" s="293"/>
      <c r="Q37" s="73"/>
      <c r="R37" s="26" t="str">
        <f t="shared" ref="R37:R46" si="23">IF(S37&gt;0,S37,IF(T37&gt;0,T37,IF(U37&gt;0,U37,"")))</f>
        <v/>
      </c>
      <c r="S37" s="96" t="str">
        <f>IF(ISNUMBER(N37)=FALSE,"",SUM(V37:$V$51))</f>
        <v/>
      </c>
      <c r="T37" s="100"/>
      <c r="U37" s="104"/>
      <c r="V37" s="107" t="str">
        <f t="shared" si="3"/>
        <v/>
      </c>
      <c r="W37" s="137" t="str">
        <f>IF(ISNUMBER(N37)=FALSE,"",SUMIF($E$22:$E$71,O37,$D$22:$D$71))</f>
        <v/>
      </c>
      <c r="X37" s="139" t="str">
        <f>IF(ISNUMBER(N37)=FALSE,"",SUMIF($E$22:$E$71,O37,$I$22:$I$71))</f>
        <v/>
      </c>
      <c r="Y37" s="95">
        <f>SUMIF($O$22:$O$71,O37,$S$22:$S$71)</f>
        <v>0</v>
      </c>
      <c r="Z37" s="99">
        <f>SUMIF($O$22:$O$71,O37,$T$22:$T$71)</f>
        <v>0</v>
      </c>
      <c r="AA37" s="103">
        <f>SUMIF($O$22:$O$71,O37,$U$22:$U$71)</f>
        <v>0</v>
      </c>
      <c r="AB37" s="43"/>
      <c r="AC37" s="186">
        <f t="shared" si="4"/>
        <v>16</v>
      </c>
      <c r="AD37" s="24" t="s">
        <v>33</v>
      </c>
      <c r="AE37" s="299">
        <v>0.28055555555555561</v>
      </c>
      <c r="AF37" s="299">
        <v>0.26613425925925926</v>
      </c>
      <c r="AG37" s="299">
        <v>0.54668981481481493</v>
      </c>
      <c r="AH37" s="28">
        <v>1</v>
      </c>
      <c r="AI37" s="96">
        <v>1</v>
      </c>
      <c r="AJ37" s="100"/>
      <c r="AK37" s="104"/>
      <c r="AL37" s="107">
        <v>1</v>
      </c>
      <c r="AM37" s="138">
        <v>17</v>
      </c>
      <c r="AN37" s="140">
        <v>1</v>
      </c>
      <c r="AO37" s="95">
        <f>SUMIF($O$22:$O$71,AD37,$S$22:$S$71)+SUMIF($AD$22:$AD$71,AD37,$AI$22:$AI$71)</f>
        <v>1</v>
      </c>
      <c r="AP37" s="99">
        <f>SUMIF($O$22:$O$71,AD37,$T$22:$T$71)+SUMIF($AD$22:$AD$71,AD37,$AJ$22:$AJ$71)</f>
        <v>0</v>
      </c>
      <c r="AQ37" s="103">
        <f>SUMIF($O$22:$O$71,AD37,$U$22:$U$71)+SUMIF($AD$22:$AD$71,AD37,$AK$22:$AK$71)</f>
        <v>0</v>
      </c>
      <c r="AR37" s="43"/>
      <c r="AS37" s="191">
        <f t="shared" si="6"/>
        <v>16</v>
      </c>
      <c r="AT37" s="72" t="s">
        <v>91</v>
      </c>
      <c r="AU37" s="72">
        <v>360</v>
      </c>
      <c r="AV37" s="73">
        <v>1.2</v>
      </c>
      <c r="AW37" s="26">
        <f t="shared" ref="AW37:AW60" si="24">IF(AX37&gt;0,AX37,IF(AY37&gt;0,AY37,IF(AZ37&gt;0,AZ37,"")))</f>
        <v>15</v>
      </c>
      <c r="AX37" s="96">
        <f>IF(ISNUMBER(AS37)=FALSE,"",SUM(BA37:BA$51))</f>
        <v>15</v>
      </c>
      <c r="AY37" s="100"/>
      <c r="AZ37" s="104"/>
      <c r="BA37" s="107">
        <f t="shared" si="7"/>
        <v>1</v>
      </c>
      <c r="BB37" s="137">
        <f>IF(ISNUMBER(AS37)=FALSE,"",SUMIF($E$22:$E$71,AT37,$D$22:$D$71))</f>
        <v>26</v>
      </c>
      <c r="BC37" s="322">
        <v>15</v>
      </c>
      <c r="BD37" s="95">
        <f>SUMIF($O$22:$O$71,AT37,$S$22:$S$71)+SUMIF($AD$22:$AD$71,AT37,$AI$22:$AI$71)+SUMIF($AT$22:$AT$71,AT37,$AX$22:$AX$71)</f>
        <v>15</v>
      </c>
      <c r="BE37" s="99">
        <f>SUMIF($O$22:$O$71,AT37,$T$22:$T$71)+SUMIF($AD$22:$AD$71,AT37,$AJ$22:$AJ$71)+SUMIF($AT$22:$AT$71,AT37,$AY$22:$AY$71)</f>
        <v>0</v>
      </c>
      <c r="BF37" s="103">
        <f>SUMIF($O$22:$O$71,AT37,$U$22:$U$71)+SUMIF($AD$22:$AD$71,AT37,$AK$22:$AK$71)+SUMIF($AT$22:$AT$71,AT37,$AZ$22:$AZ$71)</f>
        <v>0</v>
      </c>
      <c r="BG37" s="43"/>
      <c r="BH37" s="186" t="str">
        <f t="shared" si="8"/>
        <v/>
      </c>
      <c r="BI37" s="77"/>
      <c r="BJ37" s="50"/>
      <c r="BK37" s="28" t="str">
        <f t="shared" ref="BK37:BK70" si="25">IF(BL37&gt;0,BL37,IF(BM37&gt;0,BM37,IF(BN37&gt;0,BN37,"")))</f>
        <v/>
      </c>
      <c r="BL37" s="96" t="str">
        <f>IF(ISNUMBER(BH37)=FALSE,"",SUM(BO37:BO$51))</f>
        <v/>
      </c>
      <c r="BM37" s="100"/>
      <c r="BN37" s="104"/>
      <c r="BO37" s="107" t="str">
        <f t="shared" si="9"/>
        <v/>
      </c>
      <c r="BP37" s="138" t="str">
        <f>IF(ISNUMBER(BH37)=FALSE,"",SUMIF($E$22:$E$71,BI37,$D$22:$D$71))</f>
        <v/>
      </c>
      <c r="BQ37" s="140" t="str">
        <f>IF(ISNUMBER(BH37)=FALSE,"",SUMIF($E$22:$E$71,BI37,$I$22:$I$71))</f>
        <v/>
      </c>
      <c r="BR37" s="95">
        <f>SUMIF($O$22:$O$71,BI37,$S$22:$S$71)+SUMIF($AD$22:$AD$71,BI37,$AI$22:$AI$71)+SUMIF($AT$22:$AT$71,BI37,$AX$22:$AX$71)+SUMIF($BI$22:$BI$71,BI37,$BL$22:$BL$71)</f>
        <v>0</v>
      </c>
      <c r="BS37" s="99">
        <f>SUMIF($O$22:$O$71,BI37,$T$22:$T$71)+SUMIF($AD$22:$AD$71,BI37,$AJ$22:$AJ$71)+SUMIF($AT$22:$AT$71,BI37,$AY$22:$AY$71)+SUMIF($BI$22:$BI$71,BI37,$BM$22:$BM$71)</f>
        <v>0</v>
      </c>
      <c r="BT37" s="103">
        <f>SUMIF($O$22:$O$71,BI37,$U$22:$U$71)+SUMIF($AD$22:$AD$71,BI37,$AK$22:$AK$71)+SUMIF($AT$22:$AT$71,BI37,$AZ$22:$AZ$71)+SUMIF($BI$22:$BI$71,BI37,$BN$22:$BN$71)</f>
        <v>0</v>
      </c>
      <c r="BU37" s="43"/>
      <c r="BV37" s="191" t="str">
        <f t="shared" si="10"/>
        <v/>
      </c>
      <c r="BW37" s="72"/>
      <c r="BX37" s="73"/>
      <c r="BY37" s="26" t="str">
        <f t="shared" ref="BY37:BY70" si="26">IF(BZ37&gt;0,BZ37,IF(CA37&gt;0,CA37,IF(CB37&gt;0,CB37,"")))</f>
        <v/>
      </c>
      <c r="BZ37" s="96" t="str">
        <f>IF(ISNUMBER(BV37)=FALSE,"",SUM(CC37:CC$51))</f>
        <v/>
      </c>
      <c r="CA37" s="100"/>
      <c r="CB37" s="104"/>
      <c r="CC37" s="107" t="str">
        <f t="shared" si="11"/>
        <v/>
      </c>
      <c r="CD37" s="137" t="str">
        <f>IF(ISNUMBER(BV37)=FALSE,"",SUMIF($E$22:$E$71,BW37,$D$22:$D$71))</f>
        <v/>
      </c>
      <c r="CE37" s="139" t="str">
        <f>IF(ISNUMBER(BV37)=FALSE,"",SUMIF($E$22:$E$71,BW37,$I$22:$I$71))</f>
        <v/>
      </c>
      <c r="CF37" s="95">
        <f>SUMIF($O$22:$O$71,BW37,$S$22:$S$71)+SUMIF($AD$22:$AD$71,BW37,$AI$22:$AI$71)+SUMIF($AT$22:$AT$71,BW37,$AX$22:$AX$71)+SUMIF($BI$22:$BI$71,BW37,$BL$22:$BL$71)+SUMIF($BW$22:$BW$71,BW37,$BZ$22:$BZ$71)</f>
        <v>0</v>
      </c>
      <c r="CG37" s="99">
        <f>SUMIF($O$22:$O$71,BW37,$T$22:$T$71)+SUMIF($AD$22:$AD$71,BW37,$AJ$22:$AJ$71)+SUMIF($AT$22:$AT$71,BW37,$AY$22:$AY$71)+SUMIF($BI$22:$BI$71,BW37,$BM$22:$BM$71)+SUMIF($BW$22:$BW$71,BW37,$CA$22:$CA$71)</f>
        <v>0</v>
      </c>
      <c r="CH37" s="103">
        <f>SUMIF($O$22:$O$71,BW37,$U$22:$U$71)+SUMIF($AD$22:$AD$71,BW37,$AK$22:$AK$71)+SUMIF($AT$22:$AT$71,BW37,$AZ$22:$AZ$71)+SUMIF($BI$22:$BI$71,BW37,$BN$22:$BN$71)+SUMIF($BW$22:$BW$71,BW37,$CB$22:$CB$71)</f>
        <v>0</v>
      </c>
      <c r="CI37" s="43"/>
      <c r="CJ37" s="195" t="str">
        <f t="shared" si="13"/>
        <v/>
      </c>
      <c r="CK37" s="77"/>
      <c r="CL37" s="50"/>
      <c r="CM37" s="28" t="str">
        <f t="shared" ref="CM37:CM70" si="27">IF(CN37&gt;0,CN37,IF(CO37&gt;0,CO37,IF(CP37&gt;0,CP37,"")))</f>
        <v/>
      </c>
      <c r="CN37" s="96" t="str">
        <f>IF(ISNUMBER(CJ37)=FALSE,"",SUM(CQ37:CQ$51))</f>
        <v/>
      </c>
      <c r="CO37" s="100"/>
      <c r="CP37" s="104"/>
      <c r="CQ37" s="107" t="str">
        <f t="shared" si="12"/>
        <v/>
      </c>
      <c r="CR37" s="138" t="str">
        <f>IF(ISNUMBER(CJ37)=FALSE,"",SUMIF($E$22:$E$71,CK37,$D$22:$D$71))</f>
        <v/>
      </c>
      <c r="CS37" s="140" t="str">
        <f>IF(ISNUMBER(CJ37)=FALSE,"",SUMIF($E$22:$E$71,CK37,$I$22:$I$71))</f>
        <v/>
      </c>
      <c r="CT37" s="95">
        <f>SUMIF($O$22:$O$71,CK37,$S$22:$S$71)+SUMIF($AD$22:$AD$71,CK37,$AI$22:$AI$71)+SUMIF($AT$22:$AT$71,CK37,$AX$22:$AX$71)+SUMIF($BI$22:$BI$71,CK37,$BL$22:$BL$71)+SUMIF($BW$22:$BW$71,CK37,$BZ$22:$BZ$71)+SUMIF($CK$22:$CK$71,CK37,$CN$22:$CN$71)</f>
        <v>0</v>
      </c>
      <c r="CU37" s="99">
        <f>SUMIF($O$22:$O$71,CK37,$T$22:$T$71)+SUMIF($AD$22:$AD$71,CK37,$AJ$22:$AJ$71)+SUMIF($AT$22:$AT$71,CK37,$AY$22:$AY$71)+SUMIF($BI$22:$BI$71,CK37,$BM$22:$BM$71)+SUMIF($BW$22:$BW$71,CK37,$CA$22:$CA$71)+SUMIF($CK$22:$CK$71,CK37,$CO$22:$CO$71)</f>
        <v>0</v>
      </c>
      <c r="CV37" s="103">
        <f>SUMIF($O$22:$O$71,CK37,$U$22:$U$71)+SUMIF($AD$22:$AD$71,CK37,$AK$22:$AK$71)+SUMIF($AT$22:$AT$71,CK37,$AZ$22:$AZ$71)+SUMIF($BI$22:$BI$71,CK37,$BN$22:$BN$71)+SUMIF($BW$22:$BW$71,CK37,$CB$22:$CB$71)+SUMIF($CK$22:$CK$71,CK37,$CP$22:$CP$71)</f>
        <v>0</v>
      </c>
      <c r="CW37" s="43"/>
    </row>
    <row r="38" spans="1:101" ht="15" customHeight="1">
      <c r="A38" s="45"/>
      <c r="B38" s="344"/>
      <c r="C38" s="207">
        <v>17</v>
      </c>
      <c r="D38" s="242">
        <f t="shared" si="21"/>
        <v>17</v>
      </c>
      <c r="E38" s="243" t="s">
        <v>63</v>
      </c>
      <c r="F38" s="244">
        <v>1961</v>
      </c>
      <c r="G38" s="244">
        <f>SUMIF($O$22:$O$71,E38,$V$22:$V$71)+SUMIF($AD$22:$AD$71,E38,$AL$22:$AL$71)+SUMIF($AT$22:$AT$71,E38,$BA$22:$BA$71)+SUMIF($BI$22:$BI$71,E38,$BO$22:$BO$71)+SUMIF($BW$22:$BW$71,E38,$CC$22:$CC$71)+SUMIF($CK$22:$CK$71,E38,$CQ$22:$CQ$71)</f>
        <v>2</v>
      </c>
      <c r="H38" s="244"/>
      <c r="I38" s="207">
        <f t="shared" si="22"/>
        <v>6</v>
      </c>
      <c r="J38" s="246">
        <f>SUMIF($O$22:$O$71,E38,$S$22:$S$71)+SUMIF($AD$22:$AD$71,E38,$AI$22:$AI$71)+SUMIF($AT$22:$AT$71,E38,$AX$22:$AX$71)+SUMIF($BI$22:$BI$71,E38,$BL$22:$BL$71)+SUMIF($BW$22:$BW$71,E38,$BZ$22:$BZ$71)+SUMIF($CK$22:$CK$71,E38,$CN$22:$CN$71)</f>
        <v>0</v>
      </c>
      <c r="K38" s="247">
        <f>SUMIF($O$22:$O$71,E38,$T$22:$T$71)+SUMIF($AD$22:$AD$71,E38,$AJ$22:$AJ$71)+SUMIF($AT$22:$AT$71,E38,$AY$22:$AY$71)+SUMIF($BI$22:$BI$71,E38,$BM$22:$BM$71)+SUMIF($BW$22:$BW$71,E38,$CA$22:$CA$71)+SUMIF($CK$22:$CK$71,E38,$CO$22:$CO$71)</f>
        <v>0</v>
      </c>
      <c r="L38" s="248">
        <f>SUMIF($O$22:$O$71,E38,$U$22:$U$71)+SUMIF($AD$22:$AD$71,E38,$AK$22:$AK$71)+SUMIF($AT$22:$AT$71,E38,$AZ$22:$AZ$71)+SUMIF($BI$22:$BI$71,E38,$BN$22:$BN$71)+SUMIF($BW$22:$BW$71,E38,$CB$22:$CB$71)+SUMIF($CK$22:$CK$71,E38,$CP$22:$CP$71)</f>
        <v>0</v>
      </c>
      <c r="M38" s="69"/>
      <c r="N38" s="178" t="str">
        <f t="shared" si="2"/>
        <v/>
      </c>
      <c r="O38" s="72"/>
      <c r="P38" s="293"/>
      <c r="Q38" s="73"/>
      <c r="R38" s="26" t="str">
        <f t="shared" si="23"/>
        <v/>
      </c>
      <c r="S38" s="96" t="str">
        <f>IF(ISNUMBER(N38)=FALSE,"",SUM(V38:$V$51))</f>
        <v/>
      </c>
      <c r="T38" s="100"/>
      <c r="U38" s="104"/>
      <c r="V38" s="107" t="str">
        <f t="shared" si="3"/>
        <v/>
      </c>
      <c r="W38" s="137" t="str">
        <f>IF(ISNUMBER(N38)=FALSE,"",SUMIF($E$22:$E$71,O38,$D$22:$D$71))</f>
        <v/>
      </c>
      <c r="X38" s="139" t="str">
        <f>IF(ISNUMBER(N38)=FALSE,"",SUMIF($E$22:$E$71,O38,$I$22:$I$71))</f>
        <v/>
      </c>
      <c r="Y38" s="95">
        <f>SUMIF($O$22:$O$71,O38,$S$22:$S$71)</f>
        <v>0</v>
      </c>
      <c r="Z38" s="99">
        <f>SUMIF($O$22:$O$71,O38,$T$22:$T$71)</f>
        <v>0</v>
      </c>
      <c r="AA38" s="103">
        <f>SUMIF($O$22:$O$71,O38,$U$22:$U$71)</f>
        <v>0</v>
      </c>
      <c r="AB38" s="43"/>
      <c r="AC38" s="256">
        <f t="shared" si="4"/>
        <v>17</v>
      </c>
      <c r="AD38" s="24" t="s">
        <v>65</v>
      </c>
      <c r="AE38" s="299">
        <v>0.3771990740740741</v>
      </c>
      <c r="AF38" s="299" t="s">
        <v>71</v>
      </c>
      <c r="AG38" s="299"/>
      <c r="AH38" s="28"/>
      <c r="AI38" s="96">
        <f>IF(ISNUMBER(AC38)=FALSE,"",SUM(AL38:AL$51))</f>
        <v>0</v>
      </c>
      <c r="AJ38" s="100"/>
      <c r="AK38" s="104"/>
      <c r="AL38" s="107"/>
      <c r="AM38" s="138"/>
      <c r="AN38" s="140"/>
      <c r="AO38" s="95">
        <f>SUMIF($O$22:$O$71,AD38,$S$22:$S$71)+SUMIF($AD$22:$AD$71,AD38,$AI$22:$AI$71)</f>
        <v>0</v>
      </c>
      <c r="AP38" s="99">
        <f>SUMIF($O$22:$O$71,AD38,$T$22:$T$71)+SUMIF($AD$22:$AD$71,AD38,$AJ$22:$AJ$71)</f>
        <v>0</v>
      </c>
      <c r="AQ38" s="103">
        <f>SUMIF($O$22:$O$71,AD38,$U$22:$U$71)+SUMIF($AD$22:$AD$71,AD38,$AK$22:$AK$71)</f>
        <v>0</v>
      </c>
      <c r="AR38" s="43"/>
      <c r="AS38" s="191">
        <f t="shared" si="6"/>
        <v>17</v>
      </c>
      <c r="AT38" s="72" t="s">
        <v>92</v>
      </c>
      <c r="AU38" s="72">
        <v>360</v>
      </c>
      <c r="AV38" s="73">
        <v>1.2694444444444444</v>
      </c>
      <c r="AW38" s="26">
        <f t="shared" si="24"/>
        <v>14</v>
      </c>
      <c r="AX38" s="96">
        <f>IF(ISNUMBER(AS38)=FALSE,"",SUM(BA38:BA$51))</f>
        <v>14</v>
      </c>
      <c r="AY38" s="100"/>
      <c r="AZ38" s="104"/>
      <c r="BA38" s="107">
        <f t="shared" si="7"/>
        <v>1</v>
      </c>
      <c r="BB38" s="137">
        <f>IF(ISNUMBER(AS38)=FALSE,"",SUMIF($E$22:$E$71,AT38,$D$22:$D$71))</f>
        <v>27</v>
      </c>
      <c r="BC38" s="322">
        <v>14</v>
      </c>
      <c r="BD38" s="95">
        <f>SUMIF($O$22:$O$71,AT38,$S$22:$S$71)+SUMIF($AD$22:$AD$71,AT38,$AI$22:$AI$71)+SUMIF($AT$22:$AT$71,AT38,$AX$22:$AX$71)</f>
        <v>14</v>
      </c>
      <c r="BE38" s="99">
        <f>SUMIF($O$22:$O$71,AT38,$T$22:$T$71)+SUMIF($AD$22:$AD$71,AT38,$AJ$22:$AJ$71)+SUMIF($AT$22:$AT$71,AT38,$AY$22:$AY$71)</f>
        <v>0</v>
      </c>
      <c r="BF38" s="103">
        <f>SUMIF($O$22:$O$71,AT38,$U$22:$U$71)+SUMIF($AD$22:$AD$71,AT38,$AK$22:$AK$71)+SUMIF($AT$22:$AT$71,AT38,$AZ$22:$AZ$71)</f>
        <v>0</v>
      </c>
      <c r="BG38" s="43"/>
      <c r="BH38" s="186" t="str">
        <f t="shared" si="8"/>
        <v/>
      </c>
      <c r="BI38" s="77"/>
      <c r="BJ38" s="50"/>
      <c r="BK38" s="28" t="str">
        <f t="shared" si="25"/>
        <v/>
      </c>
      <c r="BL38" s="96" t="str">
        <f>IF(ISNUMBER(BH38)=FALSE,"",SUM(BO38:BO$51))</f>
        <v/>
      </c>
      <c r="BM38" s="100"/>
      <c r="BN38" s="104"/>
      <c r="BO38" s="107" t="str">
        <f t="shared" si="9"/>
        <v/>
      </c>
      <c r="BP38" s="138" t="str">
        <f>IF(ISNUMBER(BH38)=FALSE,"",SUMIF($E$22:$E$71,BI38,$D$22:$D$71))</f>
        <v/>
      </c>
      <c r="BQ38" s="140" t="str">
        <f>IF(ISNUMBER(BH38)=FALSE,"",SUMIF($E$22:$E$71,BI38,$I$22:$I$71))</f>
        <v/>
      </c>
      <c r="BR38" s="95">
        <f>SUMIF($O$22:$O$71,BI38,$S$22:$S$71)+SUMIF($AD$22:$AD$71,BI38,$AI$22:$AI$71)+SUMIF($AT$22:$AT$71,BI38,$AX$22:$AX$71)+SUMIF($BI$22:$BI$71,BI38,$BL$22:$BL$71)</f>
        <v>0</v>
      </c>
      <c r="BS38" s="99">
        <f>SUMIF($O$22:$O$71,BI38,$T$22:$T$71)+SUMIF($AD$22:$AD$71,BI38,$AJ$22:$AJ$71)+SUMIF($AT$22:$AT$71,BI38,$AY$22:$AY$71)+SUMIF($BI$22:$BI$71,BI38,$BM$22:$BM$71)</f>
        <v>0</v>
      </c>
      <c r="BT38" s="103">
        <f>SUMIF($O$22:$O$71,BI38,$U$22:$U$71)+SUMIF($AD$22:$AD$71,BI38,$AK$22:$AK$71)+SUMIF($AT$22:$AT$71,BI38,$AZ$22:$AZ$71)+SUMIF($BI$22:$BI$71,BI38,$BN$22:$BN$71)</f>
        <v>0</v>
      </c>
      <c r="BU38" s="43"/>
      <c r="BV38" s="191" t="str">
        <f t="shared" si="10"/>
        <v/>
      </c>
      <c r="BW38" s="72"/>
      <c r="BX38" s="73"/>
      <c r="BY38" s="26" t="str">
        <f t="shared" si="26"/>
        <v/>
      </c>
      <c r="BZ38" s="96" t="str">
        <f>IF(ISNUMBER(BV38)=FALSE,"",SUM(CC38:CC$51))</f>
        <v/>
      </c>
      <c r="CA38" s="100"/>
      <c r="CB38" s="104"/>
      <c r="CC38" s="107" t="str">
        <f t="shared" si="11"/>
        <v/>
      </c>
      <c r="CD38" s="137" t="str">
        <f>IF(ISNUMBER(BV38)=FALSE,"",SUMIF($E$22:$E$71,BW38,$D$22:$D$71))</f>
        <v/>
      </c>
      <c r="CE38" s="139" t="str">
        <f>IF(ISNUMBER(BV38)=FALSE,"",SUMIF($E$22:$E$71,BW38,$I$22:$I$71))</f>
        <v/>
      </c>
      <c r="CF38" s="95">
        <f>SUMIF($O$22:$O$71,BW38,$S$22:$S$71)+SUMIF($AD$22:$AD$71,BW38,$AI$22:$AI$71)+SUMIF($AT$22:$AT$71,BW38,$AX$22:$AX$71)+SUMIF($BI$22:$BI$71,BW38,$BL$22:$BL$71)+SUMIF($BW$22:$BW$71,BW38,$BZ$22:$BZ$71)</f>
        <v>0</v>
      </c>
      <c r="CG38" s="99">
        <f>SUMIF($O$22:$O$71,BW38,$T$22:$T$71)+SUMIF($AD$22:$AD$71,BW38,$AJ$22:$AJ$71)+SUMIF($AT$22:$AT$71,BW38,$AY$22:$AY$71)+SUMIF($BI$22:$BI$71,BW38,$BM$22:$BM$71)+SUMIF($BW$22:$BW$71,BW38,$CA$22:$CA$71)</f>
        <v>0</v>
      </c>
      <c r="CH38" s="103">
        <f>SUMIF($O$22:$O$71,BW38,$U$22:$U$71)+SUMIF($AD$22:$AD$71,BW38,$AK$22:$AK$71)+SUMIF($AT$22:$AT$71,BW38,$AZ$22:$AZ$71)+SUMIF($BI$22:$BI$71,BW38,$BN$22:$BN$71)+SUMIF($BW$22:$BW$71,BW38,$CB$22:$CB$71)</f>
        <v>0</v>
      </c>
      <c r="CI38" s="43"/>
      <c r="CJ38" s="195" t="str">
        <f t="shared" si="13"/>
        <v/>
      </c>
      <c r="CK38" s="77"/>
      <c r="CL38" s="50"/>
      <c r="CM38" s="28" t="str">
        <f t="shared" si="27"/>
        <v/>
      </c>
      <c r="CN38" s="96" t="str">
        <f>IF(ISNUMBER(CJ38)=FALSE,"",SUM(CQ38:CQ$51))</f>
        <v/>
      </c>
      <c r="CO38" s="100"/>
      <c r="CP38" s="104"/>
      <c r="CQ38" s="107" t="str">
        <f t="shared" si="12"/>
        <v/>
      </c>
      <c r="CR38" s="138" t="str">
        <f>IF(ISNUMBER(CJ38)=FALSE,"",SUMIF($E$22:$E$71,CK38,$D$22:$D$71))</f>
        <v/>
      </c>
      <c r="CS38" s="140" t="str">
        <f>IF(ISNUMBER(CJ38)=FALSE,"",SUMIF($E$22:$E$71,CK38,$I$22:$I$71))</f>
        <v/>
      </c>
      <c r="CT38" s="95">
        <f>SUMIF($O$22:$O$71,CK38,$S$22:$S$71)+SUMIF($AD$22:$AD$71,CK38,$AI$22:$AI$71)+SUMIF($AT$22:$AT$71,CK38,$AX$22:$AX$71)+SUMIF($BI$22:$BI$71,CK38,$BL$22:$BL$71)+SUMIF($BW$22:$BW$71,CK38,$BZ$22:$BZ$71)+SUMIF($CK$22:$CK$71,CK38,$CN$22:$CN$71)</f>
        <v>0</v>
      </c>
      <c r="CU38" s="99">
        <f>SUMIF($O$22:$O$71,CK38,$T$22:$T$71)+SUMIF($AD$22:$AD$71,CK38,$AJ$22:$AJ$71)+SUMIF($AT$22:$AT$71,CK38,$AY$22:$AY$71)+SUMIF($BI$22:$BI$71,CK38,$BM$22:$BM$71)+SUMIF($BW$22:$BW$71,CK38,$CA$22:$CA$71)+SUMIF($CK$22:$CK$71,CK38,$CO$22:$CO$71)</f>
        <v>0</v>
      </c>
      <c r="CV38" s="103">
        <f>SUMIF($O$22:$O$71,CK38,$U$22:$U$71)+SUMIF($AD$22:$AD$71,CK38,$AK$22:$AK$71)+SUMIF($AT$22:$AT$71,CK38,$AZ$22:$AZ$71)+SUMIF($BI$22:$BI$71,CK38,$BN$22:$BN$71)+SUMIF($BW$22:$BW$71,CK38,$CB$22:$CB$71)+SUMIF($CK$22:$CK$71,CK38,$CP$22:$CP$71)</f>
        <v>0</v>
      </c>
      <c r="CW38" s="43"/>
    </row>
    <row r="39" spans="1:101" ht="15" customHeight="1">
      <c r="A39" s="45"/>
      <c r="B39" s="344"/>
      <c r="C39" s="207">
        <v>18</v>
      </c>
      <c r="D39" s="242">
        <f t="shared" si="21"/>
        <v>18</v>
      </c>
      <c r="E39" s="295" t="s">
        <v>64</v>
      </c>
      <c r="F39" s="244">
        <v>1991</v>
      </c>
      <c r="G39" s="244">
        <f>SUMIF($O$22:$O$71,E39,$V$22:$V$71)+SUMIF($AD$22:$AD$71,E39,$AL$22:$AL$71)+SUMIF($AT$22:$AT$71,E39,$BA$22:$BA$71)+SUMIF($BI$22:$BI$71,E39,$BO$22:$BO$71)+SUMIF($BW$22:$BW$71,E39,$CC$22:$CC$71)+SUMIF($CK$22:$CK$71,E39,$CQ$22:$CQ$71)</f>
        <v>1</v>
      </c>
      <c r="H39" s="244"/>
      <c r="I39" s="207">
        <f t="shared" si="22"/>
        <v>6</v>
      </c>
      <c r="J39" s="246">
        <f>SUMIF($O$22:$O$71,E39,$S$22:$S$71)+SUMIF($AD$22:$AD$71,E39,$AI$22:$AI$71)+SUMIF($AT$22:$AT$71,E39,$AX$22:$AX$71)+SUMIF($BI$22:$BI$71,E39,$BL$22:$BL$71)+SUMIF($BW$22:$BW$71,E39,$BZ$22:$BZ$71)+SUMIF($CK$22:$CK$71,E39,$CN$22:$CN$71)</f>
        <v>0</v>
      </c>
      <c r="K39" s="247">
        <f>SUMIF($O$22:$O$71,E39,$T$22:$T$71)+SUMIF($AD$22:$AD$71,E39,$AJ$22:$AJ$71)+SUMIF($AT$22:$AT$71,E39,$AY$22:$AY$71)+SUMIF($BI$22:$BI$71,E39,$BM$22:$BM$71)+SUMIF($BW$22:$BW$71,E39,$CA$22:$CA$71)+SUMIF($CK$22:$CK$71,E39,$CO$22:$CO$71)</f>
        <v>0</v>
      </c>
      <c r="L39" s="248">
        <f>SUMIF($O$22:$O$71,E39,$U$22:$U$71)+SUMIF($AD$22:$AD$71,E39,$AK$22:$AK$71)+SUMIF($AT$22:$AT$71,E39,$AZ$22:$AZ$71)+SUMIF($BI$22:$BI$71,E39,$BN$22:$BN$71)+SUMIF($BW$22:$BW$71,E39,$CB$22:$CB$71)+SUMIF($CK$22:$CK$71,E39,$CP$22:$CP$71)</f>
        <v>0</v>
      </c>
      <c r="M39" s="69"/>
      <c r="N39" s="178" t="str">
        <f t="shared" si="2"/>
        <v/>
      </c>
      <c r="O39" s="72"/>
      <c r="P39" s="293"/>
      <c r="Q39" s="73"/>
      <c r="R39" s="26" t="str">
        <f t="shared" si="23"/>
        <v/>
      </c>
      <c r="S39" s="96" t="str">
        <f>IF(ISNUMBER(N39)=FALSE,"",SUM(V39:$V$51))</f>
        <v/>
      </c>
      <c r="T39" s="100"/>
      <c r="U39" s="104"/>
      <c r="V39" s="107" t="str">
        <f t="shared" si="3"/>
        <v/>
      </c>
      <c r="W39" s="137" t="str">
        <f>IF(ISNUMBER(N39)=FALSE,"",SUMIF($E$22:$E$71,O39,$D$22:$D$71))</f>
        <v/>
      </c>
      <c r="X39" s="139" t="str">
        <f>IF(ISNUMBER(N39)=FALSE,"",SUMIF($E$22:$E$71,O39,$I$22:$I$71))</f>
        <v/>
      </c>
      <c r="Y39" s="95">
        <f>SUMIF($O$22:$O$71,O39,$S$22:$S$71)</f>
        <v>0</v>
      </c>
      <c r="Z39" s="99">
        <f>SUMIF($O$22:$O$71,O39,$T$22:$T$71)</f>
        <v>0</v>
      </c>
      <c r="AA39" s="103">
        <f>SUMIF($O$22:$O$71,O39,$U$22:$U$71)</f>
        <v>0</v>
      </c>
      <c r="AB39" s="43"/>
      <c r="AC39" s="256">
        <f t="shared" si="4"/>
        <v>18</v>
      </c>
      <c r="AD39" s="24" t="s">
        <v>66</v>
      </c>
      <c r="AE39" s="299">
        <v>0.43055555555555552</v>
      </c>
      <c r="AF39" s="299" t="s">
        <v>71</v>
      </c>
      <c r="AG39" s="299"/>
      <c r="AH39" s="28"/>
      <c r="AI39" s="96">
        <f>IF(ISNUMBER(AC39)=FALSE,"",SUM(AL39:AL$51))</f>
        <v>0</v>
      </c>
      <c r="AJ39" s="100"/>
      <c r="AK39" s="104"/>
      <c r="AL39" s="107"/>
      <c r="AM39" s="138"/>
      <c r="AN39" s="140"/>
      <c r="AO39" s="95">
        <f>SUMIF($O$22:$O$71,AD39,$S$22:$S$71)+SUMIF($AD$22:$AD$71,AD39,$AI$22:$AI$71)</f>
        <v>0</v>
      </c>
      <c r="AP39" s="99">
        <f>SUMIF($O$22:$O$71,AD39,$T$22:$T$71)+SUMIF($AD$22:$AD$71,AD39,$AJ$22:$AJ$71)</f>
        <v>0</v>
      </c>
      <c r="AQ39" s="103">
        <f>SUMIF($O$22:$O$71,AD39,$U$22:$U$71)+SUMIF($AD$22:$AD$71,AD39,$AK$22:$AK$71)</f>
        <v>0</v>
      </c>
      <c r="AR39" s="43"/>
      <c r="AS39" s="191">
        <f t="shared" si="6"/>
        <v>18</v>
      </c>
      <c r="AT39" s="72" t="s">
        <v>31</v>
      </c>
      <c r="AU39" s="72">
        <v>371</v>
      </c>
      <c r="AV39" s="73">
        <v>1.3055555555555556</v>
      </c>
      <c r="AW39" s="26">
        <f t="shared" si="24"/>
        <v>13</v>
      </c>
      <c r="AX39" s="96">
        <f>IF(ISNUMBER(AS39)=FALSE,"",SUM(BA39:BA$51))</f>
        <v>13</v>
      </c>
      <c r="AY39" s="100"/>
      <c r="AZ39" s="104"/>
      <c r="BA39" s="107">
        <f t="shared" si="7"/>
        <v>1</v>
      </c>
      <c r="BB39" s="137">
        <f>IF(ISNUMBER(AS39)=FALSE,"",SUMIF($E$22:$E$71,AT39,$D$22:$D$71))</f>
        <v>15</v>
      </c>
      <c r="BC39" s="139">
        <f>IF(ISNUMBER(AS39)=FALSE,"",SUMIF($E$22:$E$71,AT39,$I$22:$I$71))</f>
        <v>8</v>
      </c>
      <c r="BD39" s="95">
        <f>SUMIF($O$22:$O$71,AT39,$S$22:$S$71)+SUMIF($AD$22:$AD$71,AT39,$AI$22:$AI$71)+SUMIF($AT$22:$AT$71,AT39,$AX$22:$AX$71)</f>
        <v>13</v>
      </c>
      <c r="BE39" s="99">
        <f>SUMIF($O$22:$O$71,AT39,$T$22:$T$71)+SUMIF($AD$22:$AD$71,AT39,$AJ$22:$AJ$71)+SUMIF($AT$22:$AT$71,AT39,$AY$22:$AY$71)</f>
        <v>0</v>
      </c>
      <c r="BF39" s="103">
        <f>SUMIF($O$22:$O$71,AT39,$U$22:$U$71)+SUMIF($AD$22:$AD$71,AT39,$AK$22:$AK$71)+SUMIF($AT$22:$AT$71,AT39,$AZ$22:$AZ$71)</f>
        <v>0</v>
      </c>
      <c r="BG39" s="43"/>
      <c r="BH39" s="186" t="str">
        <f t="shared" si="8"/>
        <v/>
      </c>
      <c r="BI39" s="77"/>
      <c r="BJ39" s="50"/>
      <c r="BK39" s="28" t="str">
        <f t="shared" si="25"/>
        <v/>
      </c>
      <c r="BL39" s="96" t="str">
        <f>IF(ISNUMBER(BH39)=FALSE,"",SUM(BO39:BO$51))</f>
        <v/>
      </c>
      <c r="BM39" s="100"/>
      <c r="BN39" s="104"/>
      <c r="BO39" s="107" t="str">
        <f t="shared" si="9"/>
        <v/>
      </c>
      <c r="BP39" s="138" t="str">
        <f>IF(ISNUMBER(BH39)=FALSE,"",SUMIF($E$22:$E$71,BI39,$D$22:$D$71))</f>
        <v/>
      </c>
      <c r="BQ39" s="140" t="str">
        <f>IF(ISNUMBER(BH39)=FALSE,"",SUMIF($E$22:$E$71,BI39,$I$22:$I$71))</f>
        <v/>
      </c>
      <c r="BR39" s="95">
        <f>SUMIF($O$22:$O$71,BI39,$S$22:$S$71)+SUMIF($AD$22:$AD$71,BI39,$AI$22:$AI$71)+SUMIF($AT$22:$AT$71,BI39,$AX$22:$AX$71)+SUMIF($BI$22:$BI$71,BI39,$BL$22:$BL$71)</f>
        <v>0</v>
      </c>
      <c r="BS39" s="99">
        <f>SUMIF($O$22:$O$71,BI39,$T$22:$T$71)+SUMIF($AD$22:$AD$71,BI39,$AJ$22:$AJ$71)+SUMIF($AT$22:$AT$71,BI39,$AY$22:$AY$71)+SUMIF($BI$22:$BI$71,BI39,$BM$22:$BM$71)</f>
        <v>0</v>
      </c>
      <c r="BT39" s="103">
        <f>SUMIF($O$22:$O$71,BI39,$U$22:$U$71)+SUMIF($AD$22:$AD$71,BI39,$AK$22:$AK$71)+SUMIF($AT$22:$AT$71,BI39,$AZ$22:$AZ$71)+SUMIF($BI$22:$BI$71,BI39,$BN$22:$BN$71)</f>
        <v>0</v>
      </c>
      <c r="BU39" s="43"/>
      <c r="BV39" s="191" t="str">
        <f t="shared" si="10"/>
        <v/>
      </c>
      <c r="BW39" s="72"/>
      <c r="BX39" s="73"/>
      <c r="BY39" s="26" t="str">
        <f t="shared" si="26"/>
        <v/>
      </c>
      <c r="BZ39" s="96" t="str">
        <f>IF(ISNUMBER(BV39)=FALSE,"",SUM(CC39:CC$51))</f>
        <v/>
      </c>
      <c r="CA39" s="100"/>
      <c r="CB39" s="104"/>
      <c r="CC39" s="107" t="str">
        <f t="shared" si="11"/>
        <v/>
      </c>
      <c r="CD39" s="137" t="str">
        <f>IF(ISNUMBER(BV39)=FALSE,"",SUMIF($E$22:$E$71,BW39,$D$22:$D$71))</f>
        <v/>
      </c>
      <c r="CE39" s="139" t="str">
        <f>IF(ISNUMBER(BV39)=FALSE,"",SUMIF($E$22:$E$71,BW39,$I$22:$I$71))</f>
        <v/>
      </c>
      <c r="CF39" s="95">
        <f>SUMIF($O$22:$O$71,BW39,$S$22:$S$71)+SUMIF($AD$22:$AD$71,BW39,$AI$22:$AI$71)+SUMIF($AT$22:$AT$71,BW39,$AX$22:$AX$71)+SUMIF($BI$22:$BI$71,BW39,$BL$22:$BL$71)+SUMIF($BW$22:$BW$71,BW39,$BZ$22:$BZ$71)</f>
        <v>0</v>
      </c>
      <c r="CG39" s="99">
        <f>SUMIF($O$22:$O$71,BW39,$T$22:$T$71)+SUMIF($AD$22:$AD$71,BW39,$AJ$22:$AJ$71)+SUMIF($AT$22:$AT$71,BW39,$AY$22:$AY$71)+SUMIF($BI$22:$BI$71,BW39,$BM$22:$BM$71)+SUMIF($BW$22:$BW$71,BW39,$CA$22:$CA$71)</f>
        <v>0</v>
      </c>
      <c r="CH39" s="103">
        <f>SUMIF($O$22:$O$71,BW39,$U$22:$U$71)+SUMIF($AD$22:$AD$71,BW39,$AK$22:$AK$71)+SUMIF($AT$22:$AT$71,BW39,$AZ$22:$AZ$71)+SUMIF($BI$22:$BI$71,BW39,$BN$22:$BN$71)+SUMIF($BW$22:$BW$71,BW39,$CB$22:$CB$71)</f>
        <v>0</v>
      </c>
      <c r="CI39" s="43"/>
      <c r="CJ39" s="195" t="str">
        <f t="shared" si="13"/>
        <v/>
      </c>
      <c r="CK39" s="77"/>
      <c r="CL39" s="50"/>
      <c r="CM39" s="28" t="str">
        <f t="shared" si="27"/>
        <v/>
      </c>
      <c r="CN39" s="96" t="str">
        <f>IF(ISNUMBER(CJ39)=FALSE,"",SUM(CQ39:CQ$51))</f>
        <v/>
      </c>
      <c r="CO39" s="100"/>
      <c r="CP39" s="104"/>
      <c r="CQ39" s="107" t="str">
        <f t="shared" si="12"/>
        <v/>
      </c>
      <c r="CR39" s="138" t="str">
        <f>IF(ISNUMBER(CJ39)=FALSE,"",SUMIF($E$22:$E$71,CK39,$D$22:$D$71))</f>
        <v/>
      </c>
      <c r="CS39" s="140" t="str">
        <f>IF(ISNUMBER(CJ39)=FALSE,"",SUMIF($E$22:$E$71,CK39,$I$22:$I$71))</f>
        <v/>
      </c>
      <c r="CT39" s="95">
        <f>SUMIF($O$22:$O$71,CK39,$S$22:$S$71)+SUMIF($AD$22:$AD$71,CK39,$AI$22:$AI$71)+SUMIF($AT$22:$AT$71,CK39,$AX$22:$AX$71)+SUMIF($BI$22:$BI$71,CK39,$BL$22:$BL$71)+SUMIF($BW$22:$BW$71,CK39,$BZ$22:$BZ$71)+SUMIF($CK$22:$CK$71,CK39,$CN$22:$CN$71)</f>
        <v>0</v>
      </c>
      <c r="CU39" s="99">
        <f>SUMIF($O$22:$O$71,CK39,$T$22:$T$71)+SUMIF($AD$22:$AD$71,CK39,$AJ$22:$AJ$71)+SUMIF($AT$22:$AT$71,CK39,$AY$22:$AY$71)+SUMIF($BI$22:$BI$71,CK39,$BM$22:$BM$71)+SUMIF($BW$22:$BW$71,CK39,$CA$22:$CA$71)+SUMIF($CK$22:$CK$71,CK39,$CO$22:$CO$71)</f>
        <v>0</v>
      </c>
      <c r="CV39" s="103">
        <f>SUMIF($O$22:$O$71,CK39,$U$22:$U$71)+SUMIF($AD$22:$AD$71,CK39,$AK$22:$AK$71)+SUMIF($AT$22:$AT$71,CK39,$AZ$22:$AZ$71)+SUMIF($BI$22:$BI$71,CK39,$BN$22:$BN$71)+SUMIF($BW$22:$BW$71,CK39,$CB$22:$CB$71)+SUMIF($CK$22:$CK$71,CK39,$CP$22:$CP$71)</f>
        <v>0</v>
      </c>
      <c r="CW39" s="43"/>
    </row>
    <row r="40" spans="1:101" ht="15" customHeight="1">
      <c r="A40" s="45"/>
      <c r="B40" s="344"/>
      <c r="C40" s="207">
        <v>19</v>
      </c>
      <c r="D40" s="242">
        <f t="shared" si="21"/>
        <v>19</v>
      </c>
      <c r="E40" s="243" t="s">
        <v>88</v>
      </c>
      <c r="F40" s="244">
        <v>1982</v>
      </c>
      <c r="G40" s="244">
        <f>SUMIF($O$22:$O$71,E40,$V$22:$V$71)+SUMIF($AD$22:$AD$71,E40,$AL$22:$AL$71)+SUMIF($AT$22:$AT$71,E40,$BA$22:$BA$71)+SUMIF($BI$22:$BI$71,E40,$BO$22:$BO$71)+SUMIF($BW$22:$BW$71,E40,$CC$22:$CC$71)+SUMIF($CK$22:$CK$71,E40,$CQ$22:$CQ$71)</f>
        <v>1</v>
      </c>
      <c r="H40" s="244"/>
      <c r="I40" s="207">
        <f t="shared" si="22"/>
        <v>5</v>
      </c>
      <c r="J40" s="246">
        <f>SUMIF($O$22:$O$71,E40,$S$22:$S$71)+SUMIF($AD$22:$AD$71,E40,$AI$22:$AI$71)+SUMIF($AT$22:$AT$71,E40,$AX$22:$AX$71)+SUMIF($BI$22:$BI$71,E40,$BL$22:$BL$71)+SUMIF($BW$22:$BW$71,E40,$BZ$22:$BZ$71)+SUMIF($CK$22:$CK$71,E40,$CN$22:$CN$71)</f>
        <v>0</v>
      </c>
      <c r="K40" s="247">
        <f>SUMIF($O$22:$O$71,E40,$T$22:$T$71)+SUMIF($AD$22:$AD$71,E40,$AJ$22:$AJ$71)+SUMIF($AT$22:$AT$71,E40,$AY$22:$AY$71)+SUMIF($BI$22:$BI$71,E40,$BM$22:$BM$71)+SUMIF($BW$22:$BW$71,E40,$CA$22:$CA$71)+SUMIF($CK$22:$CK$71,E40,$CO$22:$CO$71)</f>
        <v>0</v>
      </c>
      <c r="L40" s="248">
        <f>SUMIF($O$22:$O$71,E40,$U$22:$U$71)+SUMIF($AD$22:$AD$71,E40,$AK$22:$AK$71)+SUMIF($AT$22:$AT$71,E40,$AZ$22:$AZ$71)+SUMIF($BI$22:$BI$71,E40,$BN$22:$BN$71)+SUMIF($BW$22:$BW$71,E40,$CB$22:$CB$71)+SUMIF($CK$22:$CK$71,E40,$CP$22:$CP$71)</f>
        <v>0</v>
      </c>
      <c r="M40" s="69"/>
      <c r="N40" s="178" t="str">
        <f t="shared" si="2"/>
        <v/>
      </c>
      <c r="O40" s="72"/>
      <c r="P40" s="293"/>
      <c r="Q40" s="73"/>
      <c r="R40" s="26" t="str">
        <f t="shared" si="23"/>
        <v/>
      </c>
      <c r="S40" s="96" t="str">
        <f>IF(ISNUMBER(N40)=FALSE,"",SUM(V40:$V$51))</f>
        <v/>
      </c>
      <c r="T40" s="100"/>
      <c r="U40" s="104"/>
      <c r="V40" s="107" t="str">
        <f t="shared" si="3"/>
        <v/>
      </c>
      <c r="W40" s="137" t="str">
        <f>IF(ISNUMBER(N40)=FALSE,"",SUMIF($E$22:$E$71,O40,$D$22:$D$71))</f>
        <v/>
      </c>
      <c r="X40" s="139" t="str">
        <f>IF(ISNUMBER(N40)=FALSE,"",SUMIF($E$22:$E$71,O40,$I$22:$I$71))</f>
        <v/>
      </c>
      <c r="Y40" s="95">
        <f>SUMIF($O$22:$O$71,O40,$S$22:$S$71)</f>
        <v>0</v>
      </c>
      <c r="Z40" s="99">
        <f>SUMIF($O$22:$O$71,O40,$T$22:$T$71)</f>
        <v>0</v>
      </c>
      <c r="AA40" s="103">
        <f>SUMIF($O$22:$O$71,O40,$U$22:$U$71)</f>
        <v>0</v>
      </c>
      <c r="AB40" s="43"/>
      <c r="AC40" s="256">
        <f t="shared" si="4"/>
        <v>19</v>
      </c>
      <c r="AD40" s="208" t="s">
        <v>69</v>
      </c>
      <c r="AE40" s="299" t="s">
        <v>71</v>
      </c>
      <c r="AF40" s="299">
        <v>0.24719907407407404</v>
      </c>
      <c r="AG40" s="299"/>
      <c r="AH40" s="28"/>
      <c r="AI40" s="96">
        <f>IF(ISNUMBER(AC40)=FALSE,"",SUM(AL40:AL$51))</f>
        <v>0</v>
      </c>
      <c r="AJ40" s="100"/>
      <c r="AK40" s="104"/>
      <c r="AL40" s="107"/>
      <c r="AM40" s="138"/>
      <c r="AN40" s="140"/>
      <c r="AO40" s="95">
        <f>SUMIF($O$22:$O$71,AD44,$S$22:$S$71)+SUMIF($AD$22:$AD$71,AD44,$AI$22:$AI$71)</f>
        <v>0</v>
      </c>
      <c r="AP40" s="99">
        <f>SUMIF($O$22:$O$71,AD44,$T$22:$T$71)+SUMIF($AD$22:$AD$71,AD44,$AJ$22:$AJ$71)</f>
        <v>0</v>
      </c>
      <c r="AQ40" s="103">
        <f>SUMIF($O$22:$O$71,AD44,$U$22:$U$71)+SUMIF($AD$22:$AD$71,AD44,$AK$22:$AK$71)</f>
        <v>0</v>
      </c>
      <c r="AR40" s="43"/>
      <c r="AS40" s="191">
        <f t="shared" si="6"/>
        <v>19</v>
      </c>
      <c r="AT40" s="72" t="s">
        <v>62</v>
      </c>
      <c r="AU40" s="72">
        <v>362</v>
      </c>
      <c r="AV40" s="73">
        <v>1.3277777777777777</v>
      </c>
      <c r="AW40" s="26">
        <f t="shared" si="24"/>
        <v>12</v>
      </c>
      <c r="AX40" s="96">
        <f>IF(ISNUMBER(AS40)=FALSE,"",SUM(BA40:BA$51))</f>
        <v>12</v>
      </c>
      <c r="AY40" s="100"/>
      <c r="AZ40" s="104"/>
      <c r="BA40" s="107">
        <f t="shared" si="7"/>
        <v>1</v>
      </c>
      <c r="BB40" s="137">
        <f>IF(ISNUMBER(AS40)=FALSE,"",SUMIF($E$22:$E$71,AT40,$D$22:$D$71))</f>
        <v>20</v>
      </c>
      <c r="BC40" s="139">
        <f>IF(ISNUMBER(AS40)=FALSE,"",SUMIF($E$22:$E$71,AT40,$I$22:$I$71))</f>
        <v>4</v>
      </c>
      <c r="BD40" s="95">
        <f>SUMIF($O$22:$O$71,AT40,$S$22:$S$71)+SUMIF($AD$22:$AD$71,AT40,$AI$22:$AI$71)+SUMIF($AT$22:$AT$71,AT40,$AX$22:$AX$71)</f>
        <v>12</v>
      </c>
      <c r="BE40" s="99">
        <f>SUMIF($O$22:$O$71,AT40,$T$22:$T$71)+SUMIF($AD$22:$AD$71,AT40,$AJ$22:$AJ$71)+SUMIF($AT$22:$AT$71,AT40,$AY$22:$AY$71)</f>
        <v>0</v>
      </c>
      <c r="BF40" s="103">
        <f>SUMIF($O$22:$O$71,AT40,$U$22:$U$71)+SUMIF($AD$22:$AD$71,AT40,$AK$22:$AK$71)+SUMIF($AT$22:$AT$71,AT40,$AZ$22:$AZ$71)</f>
        <v>0</v>
      </c>
      <c r="BG40" s="43"/>
      <c r="BH40" s="186" t="str">
        <f t="shared" si="8"/>
        <v/>
      </c>
      <c r="BI40" s="77"/>
      <c r="BJ40" s="50"/>
      <c r="BK40" s="28" t="str">
        <f t="shared" si="25"/>
        <v/>
      </c>
      <c r="BL40" s="96" t="str">
        <f>IF(ISNUMBER(BH40)=FALSE,"",SUM(BO40:BO$51))</f>
        <v/>
      </c>
      <c r="BM40" s="100"/>
      <c r="BN40" s="104"/>
      <c r="BO40" s="107" t="str">
        <f t="shared" si="9"/>
        <v/>
      </c>
      <c r="BP40" s="138" t="str">
        <f>IF(ISNUMBER(BH40)=FALSE,"",SUMIF($E$22:$E$71,BI40,$D$22:$D$71))</f>
        <v/>
      </c>
      <c r="BQ40" s="140" t="str">
        <f>IF(ISNUMBER(BH40)=FALSE,"",SUMIF($E$22:$E$71,BI40,$I$22:$I$71))</f>
        <v/>
      </c>
      <c r="BR40" s="95">
        <f>SUMIF($O$22:$O$71,BI40,$S$22:$S$71)+SUMIF($AD$22:$AD$71,BI40,$AI$22:$AI$71)+SUMIF($AT$22:$AT$71,BI40,$AX$22:$AX$71)+SUMIF($BI$22:$BI$71,BI40,$BL$22:$BL$71)</f>
        <v>0</v>
      </c>
      <c r="BS40" s="99">
        <f>SUMIF($O$22:$O$71,BI40,$T$22:$T$71)+SUMIF($AD$22:$AD$71,BI40,$AJ$22:$AJ$71)+SUMIF($AT$22:$AT$71,BI40,$AY$22:$AY$71)+SUMIF($BI$22:$BI$71,BI40,$BM$22:$BM$71)</f>
        <v>0</v>
      </c>
      <c r="BT40" s="103">
        <f>SUMIF($O$22:$O$71,BI40,$U$22:$U$71)+SUMIF($AD$22:$AD$71,BI40,$AK$22:$AK$71)+SUMIF($AT$22:$AT$71,BI40,$AZ$22:$AZ$71)+SUMIF($BI$22:$BI$71,BI40,$BN$22:$BN$71)</f>
        <v>0</v>
      </c>
      <c r="BU40" s="43"/>
      <c r="BV40" s="191" t="str">
        <f t="shared" si="10"/>
        <v/>
      </c>
      <c r="BW40" s="72"/>
      <c r="BX40" s="73"/>
      <c r="BY40" s="26" t="str">
        <f t="shared" si="26"/>
        <v/>
      </c>
      <c r="BZ40" s="96" t="str">
        <f>IF(ISNUMBER(BV40)=FALSE,"",SUM(CC40:CC$51))</f>
        <v/>
      </c>
      <c r="CA40" s="100"/>
      <c r="CB40" s="104"/>
      <c r="CC40" s="107" t="str">
        <f t="shared" si="11"/>
        <v/>
      </c>
      <c r="CD40" s="137" t="str">
        <f>IF(ISNUMBER(BV40)=FALSE,"",SUMIF($E$22:$E$71,BW40,$D$22:$D$71))</f>
        <v/>
      </c>
      <c r="CE40" s="139" t="str">
        <f>IF(ISNUMBER(BV40)=FALSE,"",SUMIF($E$22:$E$71,BW40,$I$22:$I$71))</f>
        <v/>
      </c>
      <c r="CF40" s="95">
        <f>SUMIF($O$22:$O$71,BW40,$S$22:$S$71)+SUMIF($AD$22:$AD$71,BW40,$AI$22:$AI$71)+SUMIF($AT$22:$AT$71,BW40,$AX$22:$AX$71)+SUMIF($BI$22:$BI$71,BW40,$BL$22:$BL$71)+SUMIF($BW$22:$BW$71,BW40,$BZ$22:$BZ$71)</f>
        <v>0</v>
      </c>
      <c r="CG40" s="99">
        <f>SUMIF($O$22:$O$71,BW40,$T$22:$T$71)+SUMIF($AD$22:$AD$71,BW40,$AJ$22:$AJ$71)+SUMIF($AT$22:$AT$71,BW40,$AY$22:$AY$71)+SUMIF($BI$22:$BI$71,BW40,$BM$22:$BM$71)+SUMIF($BW$22:$BW$71,BW40,$CA$22:$CA$71)</f>
        <v>0</v>
      </c>
      <c r="CH40" s="103">
        <f>SUMIF($O$22:$O$71,BW40,$U$22:$U$71)+SUMIF($AD$22:$AD$71,BW40,$AK$22:$AK$71)+SUMIF($AT$22:$AT$71,BW40,$AZ$22:$AZ$71)+SUMIF($BI$22:$BI$71,BW40,$BN$22:$BN$71)+SUMIF($BW$22:$BW$71,BW40,$CB$22:$CB$71)</f>
        <v>0</v>
      </c>
      <c r="CI40" s="43"/>
      <c r="CJ40" s="195" t="str">
        <f t="shared" si="13"/>
        <v/>
      </c>
      <c r="CK40" s="77"/>
      <c r="CL40" s="50"/>
      <c r="CM40" s="28" t="str">
        <f t="shared" si="27"/>
        <v/>
      </c>
      <c r="CN40" s="96" t="str">
        <f>IF(ISNUMBER(CJ40)=FALSE,"",SUM(CQ40:CQ$51))</f>
        <v/>
      </c>
      <c r="CO40" s="100"/>
      <c r="CP40" s="104"/>
      <c r="CQ40" s="107" t="str">
        <f t="shared" si="12"/>
        <v/>
      </c>
      <c r="CR40" s="138" t="str">
        <f>IF(ISNUMBER(CJ40)=FALSE,"",SUMIF($E$22:$E$71,CK40,$D$22:$D$71))</f>
        <v/>
      </c>
      <c r="CS40" s="140" t="str">
        <f>IF(ISNUMBER(CJ40)=FALSE,"",SUMIF($E$22:$E$71,CK40,$I$22:$I$71))</f>
        <v/>
      </c>
      <c r="CT40" s="95">
        <f>SUMIF($O$22:$O$71,CK40,$S$22:$S$71)+SUMIF($AD$22:$AD$71,CK40,$AI$22:$AI$71)+SUMIF($AT$22:$AT$71,CK40,$AX$22:$AX$71)+SUMIF($BI$22:$BI$71,CK40,$BL$22:$BL$71)+SUMIF($BW$22:$BW$71,CK40,$BZ$22:$BZ$71)+SUMIF($CK$22:$CK$71,CK40,$CN$22:$CN$71)</f>
        <v>0</v>
      </c>
      <c r="CU40" s="99">
        <f>SUMIF($O$22:$O$71,CK40,$T$22:$T$71)+SUMIF($AD$22:$AD$71,CK40,$AJ$22:$AJ$71)+SUMIF($AT$22:$AT$71,CK40,$AY$22:$AY$71)+SUMIF($BI$22:$BI$71,CK40,$BM$22:$BM$71)+SUMIF($BW$22:$BW$71,CK40,$CA$22:$CA$71)+SUMIF($CK$22:$CK$71,CK40,$CO$22:$CO$71)</f>
        <v>0</v>
      </c>
      <c r="CV40" s="103">
        <f>SUMIF($O$22:$O$71,CK40,$U$22:$U$71)+SUMIF($AD$22:$AD$71,CK40,$AK$22:$AK$71)+SUMIF($AT$22:$AT$71,CK40,$AZ$22:$AZ$71)+SUMIF($BI$22:$BI$71,CK40,$BN$22:$BN$71)+SUMIF($BW$22:$BW$71,CK40,$CB$22:$CB$71)+SUMIF($CK$22:$CK$71,CK40,$CP$22:$CP$71)</f>
        <v>0</v>
      </c>
      <c r="CW40" s="43"/>
    </row>
    <row r="41" spans="1:101" ht="15" customHeight="1">
      <c r="A41" s="45"/>
      <c r="B41" s="344"/>
      <c r="C41" s="207">
        <v>20</v>
      </c>
      <c r="D41" s="242">
        <f t="shared" si="21"/>
        <v>20</v>
      </c>
      <c r="E41" s="243" t="s">
        <v>62</v>
      </c>
      <c r="F41" s="244">
        <v>1989</v>
      </c>
      <c r="G41" s="244">
        <f>SUMIF($O$22:$O$71,E41,$V$22:$V$71)+SUMIF($AD$22:$AD$71,E41,$AL$22:$AL$71)+SUMIF($AT$22:$AT$71,E41,$BA$22:$BA$71)+SUMIF($BI$22:$BI$71,E41,$BO$22:$BO$71)+SUMIF($BW$22:$BW$71,E41,$CC$22:$CC$71)+SUMIF($CK$22:$CK$71,E41,$CQ$22:$CQ$71)</f>
        <v>2</v>
      </c>
      <c r="H41" s="244"/>
      <c r="I41" s="207">
        <f t="shared" si="22"/>
        <v>4</v>
      </c>
      <c r="J41" s="246">
        <f>SUMIF($O$22:$O$71,E41,$S$22:$S$71)+SUMIF($AD$22:$AD$71,E41,$AI$22:$AI$71)+SUMIF($AT$22:$AT$71,E41,$AX$22:$AX$71)+SUMIF($BI$22:$BI$71,E41,$BL$22:$BL$71)+SUMIF($BW$22:$BW$71,E41,$BZ$22:$BZ$71)+SUMIF($CK$22:$CK$71,E41,$CN$22:$CN$71)</f>
        <v>12</v>
      </c>
      <c r="K41" s="247">
        <f>SUMIF($O$22:$O$71,E41,$T$22:$T$71)+SUMIF($AD$22:$AD$71,E41,$AJ$22:$AJ$71)+SUMIF($AT$22:$AT$71,E41,$AY$22:$AY$71)+SUMIF($BI$22:$BI$71,E41,$BM$22:$BM$71)+SUMIF($BW$22:$BW$71,E41,$CA$22:$CA$71)+SUMIF($CK$22:$CK$71,E41,$CO$22:$CO$71)</f>
        <v>0</v>
      </c>
      <c r="L41" s="248">
        <f>SUMIF($O$22:$O$71,E41,$U$22:$U$71)+SUMIF($AD$22:$AD$71,E41,$AK$22:$AK$71)+SUMIF($AT$22:$AT$71,E41,$AZ$22:$AZ$71)+SUMIF($BI$22:$BI$71,E41,$BN$22:$BN$71)+SUMIF($BW$22:$BW$71,E41,$CB$22:$CB$71)+SUMIF($CK$22:$CK$71,E41,$CP$22:$CP$71)</f>
        <v>0</v>
      </c>
      <c r="M41" s="69"/>
      <c r="N41" s="178" t="str">
        <f t="shared" si="2"/>
        <v/>
      </c>
      <c r="O41" s="72"/>
      <c r="P41" s="293"/>
      <c r="Q41" s="73"/>
      <c r="R41" s="26" t="str">
        <f t="shared" si="23"/>
        <v/>
      </c>
      <c r="S41" s="96" t="str">
        <f>IF(ISNUMBER(N41)=FALSE,"",SUM(V41:$V$51))</f>
        <v/>
      </c>
      <c r="T41" s="100"/>
      <c r="U41" s="104"/>
      <c r="V41" s="107" t="str">
        <f t="shared" si="3"/>
        <v/>
      </c>
      <c r="W41" s="137" t="str">
        <f>IF(ISNUMBER(N41)=FALSE,"",SUMIF($E$22:$E$71,O41,$D$22:$D$71))</f>
        <v/>
      </c>
      <c r="X41" s="139" t="str">
        <f>IF(ISNUMBER(N41)=FALSE,"",SUMIF($E$22:$E$71,O41,$I$22:$I$71))</f>
        <v/>
      </c>
      <c r="Y41" s="95">
        <f>SUMIF($O$22:$O$71,O41,$S$22:$S$71)</f>
        <v>0</v>
      </c>
      <c r="Z41" s="99">
        <f>SUMIF($O$22:$O$71,O41,$T$22:$T$71)</f>
        <v>0</v>
      </c>
      <c r="AA41" s="103">
        <f>SUMIF($O$22:$O$71,O41,$U$22:$U$71)</f>
        <v>0</v>
      </c>
      <c r="AB41" s="43"/>
      <c r="AC41" s="256">
        <f t="shared" si="4"/>
        <v>20</v>
      </c>
      <c r="AD41" s="208" t="s">
        <v>68</v>
      </c>
      <c r="AE41" s="299" t="s">
        <v>71</v>
      </c>
      <c r="AF41" s="299">
        <v>0.25697916666666665</v>
      </c>
      <c r="AG41" s="299"/>
      <c r="AH41" s="28"/>
      <c r="AI41" s="96">
        <f>IF(ISNUMBER(AC41)=FALSE,"",SUM(AL41:AL$51))</f>
        <v>0</v>
      </c>
      <c r="AJ41" s="100"/>
      <c r="AK41" s="104"/>
      <c r="AL41" s="107"/>
      <c r="AM41" s="138"/>
      <c r="AN41" s="140"/>
      <c r="AO41" s="95">
        <f>SUMIF($O$22:$O$71,AD45,$S$22:$S$71)+SUMIF($AD$22:$AD$71,AD45,$AI$22:$AI$71)</f>
        <v>0</v>
      </c>
      <c r="AP41" s="99">
        <f>SUMIF($O$22:$O$71,AD45,$T$22:$T$71)+SUMIF($AD$22:$AD$71,AD45,$AJ$22:$AJ$71)</f>
        <v>0</v>
      </c>
      <c r="AQ41" s="103">
        <f>SUMIF($O$22:$O$71,AD45,$U$22:$U$71)+SUMIF($AD$22:$AD$71,AD45,$AK$22:$AK$71)</f>
        <v>0</v>
      </c>
      <c r="AR41" s="43"/>
      <c r="AS41" s="191">
        <f t="shared" si="6"/>
        <v>20</v>
      </c>
      <c r="AT41" s="72" t="s">
        <v>93</v>
      </c>
      <c r="AU41" s="72">
        <v>366</v>
      </c>
      <c r="AV41" s="73">
        <v>1.3409722222222222</v>
      </c>
      <c r="AW41" s="26">
        <f t="shared" si="24"/>
        <v>11</v>
      </c>
      <c r="AX41" s="96">
        <f>IF(ISNUMBER(AS41)=FALSE,"",SUM(BA41:BA$51))</f>
        <v>11</v>
      </c>
      <c r="AY41" s="100"/>
      <c r="AZ41" s="104"/>
      <c r="BA41" s="107">
        <f t="shared" si="7"/>
        <v>1</v>
      </c>
      <c r="BB41" s="137">
        <f>IF(ISNUMBER(AS41)=FALSE,"",SUMIF($E$22:$E$71,AT41,$D$22:$D$71))</f>
        <v>28</v>
      </c>
      <c r="BC41" s="322">
        <v>11</v>
      </c>
      <c r="BD41" s="95">
        <f>SUMIF($O$22:$O$71,AT41,$S$22:$S$71)+SUMIF($AD$22:$AD$71,AT41,$AI$22:$AI$71)+SUMIF($AT$22:$AT$71,AT41,$AX$22:$AX$71)</f>
        <v>11</v>
      </c>
      <c r="BE41" s="99">
        <f>SUMIF($O$22:$O$71,AT41,$T$22:$T$71)+SUMIF($AD$22:$AD$71,AT41,$AJ$22:$AJ$71)+SUMIF($AT$22:$AT$71,AT41,$AY$22:$AY$71)</f>
        <v>0</v>
      </c>
      <c r="BF41" s="103">
        <f>SUMIF($O$22:$O$71,AT41,$U$22:$U$71)+SUMIF($AD$22:$AD$71,AT41,$AK$22:$AK$71)+SUMIF($AT$22:$AT$71,AT41,$AZ$22:$AZ$71)</f>
        <v>0</v>
      </c>
      <c r="BG41" s="43"/>
      <c r="BH41" s="186" t="str">
        <f t="shared" si="8"/>
        <v/>
      </c>
      <c r="BI41" s="77"/>
      <c r="BJ41" s="50"/>
      <c r="BK41" s="28" t="str">
        <f t="shared" si="25"/>
        <v/>
      </c>
      <c r="BL41" s="96" t="str">
        <f>IF(ISNUMBER(BH41)=FALSE,"",SUM(BO41:BO$51))</f>
        <v/>
      </c>
      <c r="BM41" s="100"/>
      <c r="BN41" s="104"/>
      <c r="BO41" s="107" t="str">
        <f t="shared" si="9"/>
        <v/>
      </c>
      <c r="BP41" s="138" t="str">
        <f>IF(ISNUMBER(BH41)=FALSE,"",SUMIF($E$22:$E$71,BI41,$D$22:$D$71))</f>
        <v/>
      </c>
      <c r="BQ41" s="140" t="str">
        <f>IF(ISNUMBER(BH41)=FALSE,"",SUMIF($E$22:$E$71,BI41,$I$22:$I$71))</f>
        <v/>
      </c>
      <c r="BR41" s="95">
        <f>SUMIF($O$22:$O$71,BI41,$S$22:$S$71)+SUMIF($AD$22:$AD$71,BI41,$AI$22:$AI$71)+SUMIF($AT$22:$AT$71,BI41,$AX$22:$AX$71)+SUMIF($BI$22:$BI$71,BI41,$BL$22:$BL$71)</f>
        <v>0</v>
      </c>
      <c r="BS41" s="99">
        <f>SUMIF($O$22:$O$71,BI41,$T$22:$T$71)+SUMIF($AD$22:$AD$71,BI41,$AJ$22:$AJ$71)+SUMIF($AT$22:$AT$71,BI41,$AY$22:$AY$71)+SUMIF($BI$22:$BI$71,BI41,$BM$22:$BM$71)</f>
        <v>0</v>
      </c>
      <c r="BT41" s="103">
        <f>SUMIF($O$22:$O$71,BI41,$U$22:$U$71)+SUMIF($AD$22:$AD$71,BI41,$AK$22:$AK$71)+SUMIF($AT$22:$AT$71,BI41,$AZ$22:$AZ$71)+SUMIF($BI$22:$BI$71,BI41,$BN$22:$BN$71)</f>
        <v>0</v>
      </c>
      <c r="BU41" s="43"/>
      <c r="BV41" s="191" t="str">
        <f t="shared" si="10"/>
        <v/>
      </c>
      <c r="BW41" s="72"/>
      <c r="BX41" s="73"/>
      <c r="BY41" s="26" t="str">
        <f t="shared" si="26"/>
        <v/>
      </c>
      <c r="BZ41" s="96" t="str">
        <f>IF(ISNUMBER(BV41)=FALSE,"",SUM(CC41:CC$51))</f>
        <v/>
      </c>
      <c r="CA41" s="100"/>
      <c r="CB41" s="104"/>
      <c r="CC41" s="107" t="str">
        <f t="shared" si="11"/>
        <v/>
      </c>
      <c r="CD41" s="137" t="str">
        <f>IF(ISNUMBER(BV41)=FALSE,"",SUMIF($E$22:$E$71,BW41,$D$22:$D$71))</f>
        <v/>
      </c>
      <c r="CE41" s="139" t="str">
        <f>IF(ISNUMBER(BV41)=FALSE,"",SUMIF($E$22:$E$71,BW41,$I$22:$I$71))</f>
        <v/>
      </c>
      <c r="CF41" s="95">
        <f>SUMIF($O$22:$O$71,BW41,$S$22:$S$71)+SUMIF($AD$22:$AD$71,BW41,$AI$22:$AI$71)+SUMIF($AT$22:$AT$71,BW41,$AX$22:$AX$71)+SUMIF($BI$22:$BI$71,BW41,$BL$22:$BL$71)+SUMIF($BW$22:$BW$71,BW41,$BZ$22:$BZ$71)</f>
        <v>0</v>
      </c>
      <c r="CG41" s="99">
        <f>SUMIF($O$22:$O$71,BW41,$T$22:$T$71)+SUMIF($AD$22:$AD$71,BW41,$AJ$22:$AJ$71)+SUMIF($AT$22:$AT$71,BW41,$AY$22:$AY$71)+SUMIF($BI$22:$BI$71,BW41,$BM$22:$BM$71)+SUMIF($BW$22:$BW$71,BW41,$CA$22:$CA$71)</f>
        <v>0</v>
      </c>
      <c r="CH41" s="103">
        <f>SUMIF($O$22:$O$71,BW41,$U$22:$U$71)+SUMIF($AD$22:$AD$71,BW41,$AK$22:$AK$71)+SUMIF($AT$22:$AT$71,BW41,$AZ$22:$AZ$71)+SUMIF($BI$22:$BI$71,BW41,$BN$22:$BN$71)+SUMIF($BW$22:$BW$71,BW41,$CB$22:$CB$71)</f>
        <v>0</v>
      </c>
      <c r="CI41" s="43"/>
      <c r="CJ41" s="195" t="str">
        <f t="shared" si="13"/>
        <v/>
      </c>
      <c r="CK41" s="77"/>
      <c r="CL41" s="50"/>
      <c r="CM41" s="28" t="str">
        <f t="shared" si="27"/>
        <v/>
      </c>
      <c r="CN41" s="96" t="str">
        <f>IF(ISNUMBER(CJ41)=FALSE,"",SUM(CQ41:CQ$51))</f>
        <v/>
      </c>
      <c r="CO41" s="100"/>
      <c r="CP41" s="104"/>
      <c r="CQ41" s="107" t="str">
        <f t="shared" si="12"/>
        <v/>
      </c>
      <c r="CR41" s="138" t="str">
        <f>IF(ISNUMBER(CJ41)=FALSE,"",SUMIF($E$22:$E$71,CK41,$D$22:$D$71))</f>
        <v/>
      </c>
      <c r="CS41" s="140" t="str">
        <f>IF(ISNUMBER(CJ41)=FALSE,"",SUMIF($E$22:$E$71,CK41,$I$22:$I$71))</f>
        <v/>
      </c>
      <c r="CT41" s="95">
        <f>SUMIF($O$22:$O$71,CK41,$S$22:$S$71)+SUMIF($AD$22:$AD$71,CK41,$AI$22:$AI$71)+SUMIF($AT$22:$AT$71,CK41,$AX$22:$AX$71)+SUMIF($BI$22:$BI$71,CK41,$BL$22:$BL$71)+SUMIF($BW$22:$BW$71,CK41,$BZ$22:$BZ$71)+SUMIF($CK$22:$CK$71,CK41,$CN$22:$CN$71)</f>
        <v>0</v>
      </c>
      <c r="CU41" s="99">
        <f>SUMIF($O$22:$O$71,CK41,$T$22:$T$71)+SUMIF($AD$22:$AD$71,CK41,$AJ$22:$AJ$71)+SUMIF($AT$22:$AT$71,CK41,$AY$22:$AY$71)+SUMIF($BI$22:$BI$71,CK41,$BM$22:$BM$71)+SUMIF($BW$22:$BW$71,CK41,$CA$22:$CA$71)+SUMIF($CK$22:$CK$71,CK41,$CO$22:$CO$71)</f>
        <v>0</v>
      </c>
      <c r="CV41" s="103">
        <f>SUMIF($O$22:$O$71,CK41,$U$22:$U$71)+SUMIF($AD$22:$AD$71,CK41,$AK$22:$AK$71)+SUMIF($AT$22:$AT$71,CK41,$AZ$22:$AZ$71)+SUMIF($BI$22:$BI$71,CK41,$BN$22:$BN$71)+SUMIF($BW$22:$BW$71,CK41,$CB$22:$CB$71)+SUMIF($CK$22:$CK$71,CK41,$CP$22:$CP$71)</f>
        <v>0</v>
      </c>
      <c r="CW41" s="43"/>
    </row>
    <row r="42" spans="1:101" ht="15" customHeight="1">
      <c r="A42" s="45"/>
      <c r="B42" s="344"/>
      <c r="C42" s="207">
        <v>21</v>
      </c>
      <c r="D42" s="242">
        <f t="shared" si="21"/>
        <v>21</v>
      </c>
      <c r="E42" s="295" t="s">
        <v>32</v>
      </c>
      <c r="F42" s="244">
        <v>1972</v>
      </c>
      <c r="G42" s="244">
        <f>SUMIF($O$22:$O$71,E42,$V$22:$V$71)+SUMIF($AD$22:$AD$71,E42,$AL$22:$AL$71)+SUMIF($AT$22:$AT$71,E42,$BA$22:$BA$71)+SUMIF($BI$22:$BI$71,E42,$BO$22:$BO$71)+SUMIF($BW$22:$BW$71,E42,$CC$22:$CC$71)+SUMIF($CK$22:$CK$71,E42,$CQ$22:$CQ$71)</f>
        <v>2</v>
      </c>
      <c r="H42" s="244"/>
      <c r="I42" s="207">
        <f t="shared" si="22"/>
        <v>3</v>
      </c>
      <c r="J42" s="246">
        <f>SUMIF($O$22:$O$71,E42,$S$22:$S$71)+SUMIF($AD$22:$AD$71,E42,$AI$22:$AI$71)+SUMIF($AT$22:$AT$71,E42,$AX$22:$AX$71)+SUMIF($BI$22:$BI$71,E42,$BL$22:$BL$71)+SUMIF($BW$22:$BW$71,E42,$BZ$22:$BZ$71)+SUMIF($CK$22:$CK$71,E42,$CN$22:$CN$71)</f>
        <v>0</v>
      </c>
      <c r="K42" s="247">
        <f>SUMIF($O$22:$O$71,E42,$T$22:$T$71)+SUMIF($AD$22:$AD$71,E42,$AJ$22:$AJ$71)+SUMIF($AT$22:$AT$71,E42,$AY$22:$AY$71)+SUMIF($BI$22:$BI$71,E42,$BM$22:$BM$71)+SUMIF($BW$22:$BW$71,E42,$CA$22:$CA$71)+SUMIF($CK$22:$CK$71,E42,$CO$22:$CO$71)</f>
        <v>0</v>
      </c>
      <c r="L42" s="248">
        <f>SUMIF($O$22:$O$71,E42,$U$22:$U$71)+SUMIF($AD$22:$AD$71,E42,$AK$22:$AK$71)+SUMIF($AT$22:$AT$71,E42,$AZ$22:$AZ$71)+SUMIF($BI$22:$BI$71,E42,$BN$22:$BN$71)+SUMIF($BW$22:$BW$71,E42,$CB$22:$CB$71)+SUMIF($CK$22:$CK$71,E42,$CP$22:$CP$71)</f>
        <v>0</v>
      </c>
      <c r="M42" s="69"/>
      <c r="N42" s="178" t="str">
        <f t="shared" si="2"/>
        <v/>
      </c>
      <c r="O42" s="72"/>
      <c r="P42" s="293"/>
      <c r="Q42" s="73"/>
      <c r="R42" s="26" t="str">
        <f t="shared" si="23"/>
        <v/>
      </c>
      <c r="S42" s="96" t="str">
        <f>IF(ISNUMBER(N42)=FALSE,"",SUM(V42:$V$51))</f>
        <v/>
      </c>
      <c r="T42" s="100"/>
      <c r="U42" s="104"/>
      <c r="V42" s="107" t="str">
        <f t="shared" si="3"/>
        <v/>
      </c>
      <c r="W42" s="137" t="str">
        <f>IF(ISNUMBER(N42)=FALSE,"",SUMIF($E$22:$E$71,O42,$D$22:$D$71))</f>
        <v/>
      </c>
      <c r="X42" s="139" t="str">
        <f>IF(ISNUMBER(N42)=FALSE,"",SUMIF($E$22:$E$71,O42,$I$22:$I$71))</f>
        <v/>
      </c>
      <c r="Y42" s="95">
        <f>SUMIF($O$22:$O$71,O42,$S$22:$S$71)</f>
        <v>0</v>
      </c>
      <c r="Z42" s="99">
        <f>SUMIF($O$22:$O$71,O42,$T$22:$T$71)</f>
        <v>0</v>
      </c>
      <c r="AA42" s="103">
        <f>SUMIF($O$22:$O$71,O42,$U$22:$U$71)</f>
        <v>0</v>
      </c>
      <c r="AB42" s="43"/>
      <c r="AC42" s="256">
        <f t="shared" si="4"/>
        <v>21</v>
      </c>
      <c r="AD42" s="208" t="s">
        <v>39</v>
      </c>
      <c r="AE42" s="299" t="s">
        <v>70</v>
      </c>
      <c r="AF42" s="299" t="s">
        <v>71</v>
      </c>
      <c r="AG42" s="299"/>
      <c r="AH42" s="28"/>
      <c r="AI42" s="96">
        <f>IF(ISNUMBER(AC42)=FALSE,"",SUM(AL42:AL$51))</f>
        <v>0</v>
      </c>
      <c r="AJ42" s="100"/>
      <c r="AK42" s="104"/>
      <c r="AL42" s="107"/>
      <c r="AM42" s="138"/>
      <c r="AN42" s="140"/>
      <c r="AO42" s="95">
        <f>SUMIF($O$22:$O$71,AD42,$S$22:$S$71)+SUMIF($AD$22:$AD$71,AD42,$AI$22:$AI$71)</f>
        <v>0</v>
      </c>
      <c r="AP42" s="99">
        <f>SUMIF($O$22:$O$71,AD42,$T$22:$T$71)+SUMIF($AD$22:$AD$71,AD42,$AJ$22:$AJ$71)</f>
        <v>0</v>
      </c>
      <c r="AQ42" s="103">
        <f>SUMIF($O$22:$O$71,AD42,$U$22:$U$71)+SUMIF($AD$22:$AD$71,AD42,$AK$22:$AK$71)</f>
        <v>0</v>
      </c>
      <c r="AR42" s="43"/>
      <c r="AS42" s="191">
        <f t="shared" si="6"/>
        <v>21</v>
      </c>
      <c r="AT42" s="72" t="s">
        <v>94</v>
      </c>
      <c r="AU42" s="72">
        <v>365</v>
      </c>
      <c r="AV42" s="73">
        <v>1.3701388888888888</v>
      </c>
      <c r="AW42" s="26">
        <f t="shared" si="24"/>
        <v>10</v>
      </c>
      <c r="AX42" s="96">
        <f>IF(ISNUMBER(AS42)=FALSE,"",SUM(BA42:BA$51))</f>
        <v>10</v>
      </c>
      <c r="AY42" s="100"/>
      <c r="AZ42" s="104"/>
      <c r="BA42" s="107">
        <f t="shared" si="7"/>
        <v>1</v>
      </c>
      <c r="BB42" s="137">
        <f>IF(ISNUMBER(AS42)=FALSE,"",SUMIF($E$22:$E$71,AT42,$D$22:$D$71))</f>
        <v>29</v>
      </c>
      <c r="BC42" s="322">
        <v>10</v>
      </c>
      <c r="BD42" s="95">
        <f>SUMIF($O$22:$O$71,AT42,$S$22:$S$71)+SUMIF($AD$22:$AD$71,AT42,$AI$22:$AI$71)+SUMIF($AT$22:$AT$71,AT42,$AX$22:$AX$71)</f>
        <v>10</v>
      </c>
      <c r="BE42" s="99">
        <f>SUMIF($O$22:$O$71,AT42,$T$22:$T$71)+SUMIF($AD$22:$AD$71,AT42,$AJ$22:$AJ$71)+SUMIF($AT$22:$AT$71,AT42,$AY$22:$AY$71)</f>
        <v>0</v>
      </c>
      <c r="BF42" s="103">
        <f>SUMIF($O$22:$O$71,AT42,$U$22:$U$71)+SUMIF($AD$22:$AD$71,AT42,$AK$22:$AK$71)+SUMIF($AT$22:$AT$71,AT42,$AZ$22:$AZ$71)</f>
        <v>0</v>
      </c>
      <c r="BG42" s="43"/>
      <c r="BH42" s="186" t="str">
        <f t="shared" si="8"/>
        <v/>
      </c>
      <c r="BI42" s="77"/>
      <c r="BJ42" s="50"/>
      <c r="BK42" s="28" t="str">
        <f t="shared" si="25"/>
        <v/>
      </c>
      <c r="BL42" s="96" t="str">
        <f>IF(ISNUMBER(BH42)=FALSE,"",SUM(BO42:BO$51))</f>
        <v/>
      </c>
      <c r="BM42" s="100"/>
      <c r="BN42" s="104"/>
      <c r="BO42" s="107" t="str">
        <f t="shared" si="9"/>
        <v/>
      </c>
      <c r="BP42" s="138" t="str">
        <f>IF(ISNUMBER(BH42)=FALSE,"",SUMIF($E$22:$E$71,BI42,$D$22:$D$71))</f>
        <v/>
      </c>
      <c r="BQ42" s="140" t="str">
        <f>IF(ISNUMBER(BH42)=FALSE,"",SUMIF($E$22:$E$71,BI42,$I$22:$I$71))</f>
        <v/>
      </c>
      <c r="BR42" s="95">
        <f>SUMIF($O$22:$O$71,BI42,$S$22:$S$71)+SUMIF($AD$22:$AD$71,BI42,$AI$22:$AI$71)+SUMIF($AT$22:$AT$71,BI42,$AX$22:$AX$71)+SUMIF($BI$22:$BI$71,BI42,$BL$22:$BL$71)</f>
        <v>0</v>
      </c>
      <c r="BS42" s="99">
        <f>SUMIF($O$22:$O$71,BI42,$T$22:$T$71)+SUMIF($AD$22:$AD$71,BI42,$AJ$22:$AJ$71)+SUMIF($AT$22:$AT$71,BI42,$AY$22:$AY$71)+SUMIF($BI$22:$BI$71,BI42,$BM$22:$BM$71)</f>
        <v>0</v>
      </c>
      <c r="BT42" s="103">
        <f>SUMIF($O$22:$O$71,BI42,$U$22:$U$71)+SUMIF($AD$22:$AD$71,BI42,$AK$22:$AK$71)+SUMIF($AT$22:$AT$71,BI42,$AZ$22:$AZ$71)+SUMIF($BI$22:$BI$71,BI42,$BN$22:$BN$71)</f>
        <v>0</v>
      </c>
      <c r="BU42" s="43"/>
      <c r="BV42" s="191" t="str">
        <f t="shared" si="10"/>
        <v/>
      </c>
      <c r="BW42" s="72"/>
      <c r="BX42" s="73"/>
      <c r="BY42" s="26" t="str">
        <f t="shared" si="26"/>
        <v/>
      </c>
      <c r="BZ42" s="96" t="str">
        <f>IF(ISNUMBER(BV42)=FALSE,"",SUM(CC42:CC$51))</f>
        <v/>
      </c>
      <c r="CA42" s="100"/>
      <c r="CB42" s="104"/>
      <c r="CC42" s="107" t="str">
        <f t="shared" si="11"/>
        <v/>
      </c>
      <c r="CD42" s="137" t="str">
        <f>IF(ISNUMBER(BV42)=FALSE,"",SUMIF($E$22:$E$71,BW42,$D$22:$D$71))</f>
        <v/>
      </c>
      <c r="CE42" s="139" t="str">
        <f>IF(ISNUMBER(BV42)=FALSE,"",SUMIF($E$22:$E$71,BW42,$I$22:$I$71))</f>
        <v/>
      </c>
      <c r="CF42" s="95">
        <f>SUMIF($O$22:$O$71,BW42,$S$22:$S$71)+SUMIF($AD$22:$AD$71,BW42,$AI$22:$AI$71)+SUMIF($AT$22:$AT$71,BW42,$AX$22:$AX$71)+SUMIF($BI$22:$BI$71,BW42,$BL$22:$BL$71)+SUMIF($BW$22:$BW$71,BW42,$BZ$22:$BZ$71)</f>
        <v>0</v>
      </c>
      <c r="CG42" s="99">
        <f>SUMIF($O$22:$O$71,BW42,$T$22:$T$71)+SUMIF($AD$22:$AD$71,BW42,$AJ$22:$AJ$71)+SUMIF($AT$22:$AT$71,BW42,$AY$22:$AY$71)+SUMIF($BI$22:$BI$71,BW42,$BM$22:$BM$71)+SUMIF($BW$22:$BW$71,BW42,$CA$22:$CA$71)</f>
        <v>0</v>
      </c>
      <c r="CH42" s="103">
        <f>SUMIF($O$22:$O$71,BW42,$U$22:$U$71)+SUMIF($AD$22:$AD$71,BW42,$AK$22:$AK$71)+SUMIF($AT$22:$AT$71,BW42,$AZ$22:$AZ$71)+SUMIF($BI$22:$BI$71,BW42,$BN$22:$BN$71)+SUMIF($BW$22:$BW$71,BW42,$CB$22:$CB$71)</f>
        <v>0</v>
      </c>
      <c r="CI42" s="43"/>
      <c r="CJ42" s="195" t="str">
        <f t="shared" si="13"/>
        <v/>
      </c>
      <c r="CK42" s="77"/>
      <c r="CL42" s="50"/>
      <c r="CM42" s="28" t="str">
        <f t="shared" si="27"/>
        <v/>
      </c>
      <c r="CN42" s="96" t="str">
        <f>IF(ISNUMBER(CJ42)=FALSE,"",SUM(CQ42:CQ$51))</f>
        <v/>
      </c>
      <c r="CO42" s="100"/>
      <c r="CP42" s="104"/>
      <c r="CQ42" s="107" t="str">
        <f t="shared" si="12"/>
        <v/>
      </c>
      <c r="CR42" s="138" t="str">
        <f>IF(ISNUMBER(CJ42)=FALSE,"",SUMIF($E$22:$E$71,CK42,$D$22:$D$71))</f>
        <v/>
      </c>
      <c r="CS42" s="140" t="str">
        <f>IF(ISNUMBER(CJ42)=FALSE,"",SUMIF($E$22:$E$71,CK42,$I$22:$I$71))</f>
        <v/>
      </c>
      <c r="CT42" s="95">
        <f>SUMIF($O$22:$O$71,CK42,$S$22:$S$71)+SUMIF($AD$22:$AD$71,CK42,$AI$22:$AI$71)+SUMIF($AT$22:$AT$71,CK42,$AX$22:$AX$71)+SUMIF($BI$22:$BI$71,CK42,$BL$22:$BL$71)+SUMIF($BW$22:$BW$71,CK42,$BZ$22:$BZ$71)+SUMIF($CK$22:$CK$71,CK42,$CN$22:$CN$71)</f>
        <v>0</v>
      </c>
      <c r="CU42" s="99">
        <f>SUMIF($O$22:$O$71,CK42,$T$22:$T$71)+SUMIF($AD$22:$AD$71,CK42,$AJ$22:$AJ$71)+SUMIF($AT$22:$AT$71,CK42,$AY$22:$AY$71)+SUMIF($BI$22:$BI$71,CK42,$BM$22:$BM$71)+SUMIF($BW$22:$BW$71,CK42,$CA$22:$CA$71)+SUMIF($CK$22:$CK$71,CK42,$CO$22:$CO$71)</f>
        <v>0</v>
      </c>
      <c r="CV42" s="103">
        <f>SUMIF($O$22:$O$71,CK42,$U$22:$U$71)+SUMIF($AD$22:$AD$71,CK42,$AK$22:$AK$71)+SUMIF($AT$22:$AT$71,CK42,$AZ$22:$AZ$71)+SUMIF($BI$22:$BI$71,CK42,$BN$22:$BN$71)+SUMIF($BW$22:$BW$71,CK42,$CB$22:$CB$71)+SUMIF($CK$22:$CK$71,CK42,$CP$22:$CP$71)</f>
        <v>0</v>
      </c>
      <c r="CW42" s="43"/>
    </row>
    <row r="43" spans="1:101" ht="15" customHeight="1">
      <c r="A43" s="45"/>
      <c r="B43" s="344"/>
      <c r="C43" s="207">
        <v>22</v>
      </c>
      <c r="D43" s="242">
        <f t="shared" si="21"/>
        <v>22</v>
      </c>
      <c r="E43" s="295" t="s">
        <v>61</v>
      </c>
      <c r="F43" s="244">
        <v>1979</v>
      </c>
      <c r="G43" s="244">
        <f>SUMIF($O$22:$O$71,E43,$V$22:$V$71)+SUMIF($AD$22:$AD$71,E43,$AL$22:$AL$71)+SUMIF($AT$22:$AT$71,E43,$BA$22:$BA$71)+SUMIF($BI$22:$BI$71,E43,$BO$22:$BO$71)+SUMIF($BW$22:$BW$71,E43,$CC$22:$CC$71)+SUMIF($CK$22:$CK$71,E43,$CQ$22:$CQ$71)</f>
        <v>1</v>
      </c>
      <c r="H43" s="244"/>
      <c r="I43" s="207">
        <f t="shared" si="22"/>
        <v>3</v>
      </c>
      <c r="J43" s="246">
        <f>SUMIF($O$22:$O$71,E43,$S$22:$S$71)+SUMIF($AD$22:$AD$71,E43,$AI$22:$AI$71)+SUMIF($AT$22:$AT$71,E43,$AX$22:$AX$71)+SUMIF($BI$22:$BI$71,E43,$BL$22:$BL$71)+SUMIF($BW$22:$BW$71,E43,$BZ$22:$BZ$71)+SUMIF($CK$22:$CK$71,E43,$CN$22:$CN$71)</f>
        <v>0</v>
      </c>
      <c r="K43" s="247">
        <f>SUMIF($O$22:$O$71,E43,$T$22:$T$71)+SUMIF($AD$22:$AD$71,E43,$AJ$22:$AJ$71)+SUMIF($AT$22:$AT$71,E43,$AY$22:$AY$71)+SUMIF($BI$22:$BI$71,E43,$BM$22:$BM$71)+SUMIF($BW$22:$BW$71,E43,$CA$22:$CA$71)+SUMIF($CK$22:$CK$71,E43,$CO$22:$CO$71)</f>
        <v>0</v>
      </c>
      <c r="L43" s="248">
        <f>SUMIF($O$22:$O$71,E43,$U$22:$U$71)+SUMIF($AD$22:$AD$71,E43,$AK$22:$AK$71)+SUMIF($AT$22:$AT$71,E43,$AZ$22:$AZ$71)+SUMIF($BI$22:$BI$71,E43,$BN$22:$BN$71)+SUMIF($BW$22:$BW$71,E43,$CB$22:$CB$71)+SUMIF($CK$22:$CK$71,E43,$CP$22:$CP$71)</f>
        <v>0</v>
      </c>
      <c r="M43" s="69"/>
      <c r="N43" s="178" t="str">
        <f t="shared" si="2"/>
        <v/>
      </c>
      <c r="O43" s="72"/>
      <c r="P43" s="293"/>
      <c r="Q43" s="73"/>
      <c r="R43" s="26" t="str">
        <f t="shared" si="23"/>
        <v/>
      </c>
      <c r="S43" s="96" t="str">
        <f>IF(ISNUMBER(N43)=FALSE,"",SUM(V43:$V$51))</f>
        <v/>
      </c>
      <c r="T43" s="100"/>
      <c r="U43" s="104"/>
      <c r="V43" s="107" t="str">
        <f t="shared" si="3"/>
        <v/>
      </c>
      <c r="W43" s="137" t="str">
        <f>IF(ISNUMBER(N43)=FALSE,"",SUMIF($E$22:$E$71,O43,$D$22:$D$71))</f>
        <v/>
      </c>
      <c r="X43" s="139" t="str">
        <f>IF(ISNUMBER(N43)=FALSE,"",SUMIF($E$22:$E$71,O43,$I$22:$I$71))</f>
        <v/>
      </c>
      <c r="Y43" s="95">
        <f>SUMIF($O$22:$O$71,O43,$S$22:$S$71)</f>
        <v>0</v>
      </c>
      <c r="Z43" s="99">
        <f>SUMIF($O$22:$O$71,O43,$T$22:$T$71)</f>
        <v>0</v>
      </c>
      <c r="AA43" s="103">
        <f>SUMIF($O$22:$O$71,O43,$U$22:$U$71)</f>
        <v>0</v>
      </c>
      <c r="AB43" s="43"/>
      <c r="AC43" s="256">
        <f t="shared" si="4"/>
        <v>22</v>
      </c>
      <c r="AD43" s="208" t="s">
        <v>67</v>
      </c>
      <c r="AE43" s="299" t="s">
        <v>70</v>
      </c>
      <c r="AF43" s="299" t="s">
        <v>71</v>
      </c>
      <c r="AG43" s="299"/>
      <c r="AH43" s="28"/>
      <c r="AI43" s="96">
        <f>IF(ISNUMBER(AC43)=FALSE,"",SUM(AL43:AL$51))</f>
        <v>0</v>
      </c>
      <c r="AJ43" s="100"/>
      <c r="AK43" s="104"/>
      <c r="AL43" s="107"/>
      <c r="AM43" s="138"/>
      <c r="AN43" s="140"/>
      <c r="AO43" s="95">
        <f>SUMIF($O$22:$O$71,AD43,$S$22:$S$71)+SUMIF($AD$22:$AD$71,AD43,$AI$22:$AI$71)</f>
        <v>0</v>
      </c>
      <c r="AP43" s="99">
        <f>SUMIF($O$22:$O$71,AD43,$T$22:$T$71)+SUMIF($AD$22:$AD$71,AD43,$AJ$22:$AJ$71)</f>
        <v>0</v>
      </c>
      <c r="AQ43" s="103">
        <f>SUMIF($O$22:$O$71,AD43,$U$22:$U$71)+SUMIF($AD$22:$AD$71,AD43,$AK$22:$AK$71)</f>
        <v>0</v>
      </c>
      <c r="AR43" s="43"/>
      <c r="AS43" s="191">
        <f t="shared" si="6"/>
        <v>22</v>
      </c>
      <c r="AT43" s="72" t="s">
        <v>33</v>
      </c>
      <c r="AU43" s="72">
        <v>372</v>
      </c>
      <c r="AV43" s="73">
        <v>1.3833333333333333</v>
      </c>
      <c r="AW43" s="26">
        <f t="shared" si="24"/>
        <v>9</v>
      </c>
      <c r="AX43" s="96">
        <f>IF(ISNUMBER(AS43)=FALSE,"",SUM(BA43:BA$51))</f>
        <v>9</v>
      </c>
      <c r="AY43" s="100"/>
      <c r="AZ43" s="104"/>
      <c r="BA43" s="107">
        <f t="shared" si="7"/>
        <v>1</v>
      </c>
      <c r="BB43" s="137">
        <f>IF(ISNUMBER(AS43)=FALSE,"",SUMIF($E$22:$E$71,AT43,$D$22:$D$71))</f>
        <v>25</v>
      </c>
      <c r="BC43" s="139">
        <f>IF(ISNUMBER(AS43)=FALSE,"",SUMIF($E$22:$E$71,AT43,$I$22:$I$71))</f>
        <v>1</v>
      </c>
      <c r="BD43" s="95">
        <f>SUMIF($O$22:$O$71,AT43,$S$22:$S$71)+SUMIF($AD$22:$AD$71,AT43,$AI$22:$AI$71)+SUMIF($AT$22:$AT$71,AT43,$AX$22:$AX$71)</f>
        <v>10</v>
      </c>
      <c r="BE43" s="99">
        <f>SUMIF($O$22:$O$71,AT43,$T$22:$T$71)+SUMIF($AD$22:$AD$71,AT43,$AJ$22:$AJ$71)+SUMIF($AT$22:$AT$71,AT43,$AY$22:$AY$71)</f>
        <v>0</v>
      </c>
      <c r="BF43" s="103">
        <f>SUMIF($O$22:$O$71,AT43,$U$22:$U$71)+SUMIF($AD$22:$AD$71,AT43,$AK$22:$AK$71)+SUMIF($AT$22:$AT$71,AT43,$AZ$22:$AZ$71)</f>
        <v>0</v>
      </c>
      <c r="BG43" s="43"/>
      <c r="BH43" s="186" t="str">
        <f t="shared" si="8"/>
        <v/>
      </c>
      <c r="BI43" s="77"/>
      <c r="BJ43" s="50"/>
      <c r="BK43" s="28" t="str">
        <f t="shared" si="25"/>
        <v/>
      </c>
      <c r="BL43" s="96" t="str">
        <f>IF(ISNUMBER(BH43)=FALSE,"",SUM(BO43:BO$51))</f>
        <v/>
      </c>
      <c r="BM43" s="100"/>
      <c r="BN43" s="104"/>
      <c r="BO43" s="107" t="str">
        <f t="shared" si="9"/>
        <v/>
      </c>
      <c r="BP43" s="138" t="str">
        <f>IF(ISNUMBER(BH43)=FALSE,"",SUMIF($E$22:$E$71,BI43,$D$22:$D$71))</f>
        <v/>
      </c>
      <c r="BQ43" s="140" t="str">
        <f>IF(ISNUMBER(BH43)=FALSE,"",SUMIF($E$22:$E$71,BI43,$I$22:$I$71))</f>
        <v/>
      </c>
      <c r="BR43" s="95">
        <f>SUMIF($O$22:$O$71,BI43,$S$22:$S$71)+SUMIF($AD$22:$AD$71,BI43,$AI$22:$AI$71)+SUMIF($AT$22:$AT$71,BI43,$AX$22:$AX$71)+SUMIF($BI$22:$BI$71,BI43,$BL$22:$BL$71)</f>
        <v>0</v>
      </c>
      <c r="BS43" s="99">
        <f>SUMIF($O$22:$O$71,BI43,$T$22:$T$71)+SUMIF($AD$22:$AD$71,BI43,$AJ$22:$AJ$71)+SUMIF($AT$22:$AT$71,BI43,$AY$22:$AY$71)+SUMIF($BI$22:$BI$71,BI43,$BM$22:$BM$71)</f>
        <v>0</v>
      </c>
      <c r="BT43" s="103">
        <f>SUMIF($O$22:$O$71,BI43,$U$22:$U$71)+SUMIF($AD$22:$AD$71,BI43,$AK$22:$AK$71)+SUMIF($AT$22:$AT$71,BI43,$AZ$22:$AZ$71)+SUMIF($BI$22:$BI$71,BI43,$BN$22:$BN$71)</f>
        <v>0</v>
      </c>
      <c r="BU43" s="43"/>
      <c r="BV43" s="191" t="str">
        <f t="shared" si="10"/>
        <v/>
      </c>
      <c r="BW43" s="72"/>
      <c r="BX43" s="73"/>
      <c r="BY43" s="26" t="str">
        <f t="shared" si="26"/>
        <v/>
      </c>
      <c r="BZ43" s="96" t="str">
        <f>IF(ISNUMBER(BV43)=FALSE,"",SUM(CC43:CC$51))</f>
        <v/>
      </c>
      <c r="CA43" s="100"/>
      <c r="CB43" s="104"/>
      <c r="CC43" s="107" t="str">
        <f t="shared" si="11"/>
        <v/>
      </c>
      <c r="CD43" s="137" t="str">
        <f>IF(ISNUMBER(BV43)=FALSE,"",SUMIF($E$22:$E$71,BW43,$D$22:$D$71))</f>
        <v/>
      </c>
      <c r="CE43" s="139" t="str">
        <f>IF(ISNUMBER(BV43)=FALSE,"",SUMIF($E$22:$E$71,BW43,$I$22:$I$71))</f>
        <v/>
      </c>
      <c r="CF43" s="95">
        <f>SUMIF($O$22:$O$71,BW43,$S$22:$S$71)+SUMIF($AD$22:$AD$71,BW43,$AI$22:$AI$71)+SUMIF($AT$22:$AT$71,BW43,$AX$22:$AX$71)+SUMIF($BI$22:$BI$71,BW43,$BL$22:$BL$71)+SUMIF($BW$22:$BW$71,BW43,$BZ$22:$BZ$71)</f>
        <v>0</v>
      </c>
      <c r="CG43" s="99">
        <f>SUMIF($O$22:$O$71,BW43,$T$22:$T$71)+SUMIF($AD$22:$AD$71,BW43,$AJ$22:$AJ$71)+SUMIF($AT$22:$AT$71,BW43,$AY$22:$AY$71)+SUMIF($BI$22:$BI$71,BW43,$BM$22:$BM$71)+SUMIF($BW$22:$BW$71,BW43,$CA$22:$CA$71)</f>
        <v>0</v>
      </c>
      <c r="CH43" s="103">
        <f>SUMIF($O$22:$O$71,BW43,$U$22:$U$71)+SUMIF($AD$22:$AD$71,BW43,$AK$22:$AK$71)+SUMIF($AT$22:$AT$71,BW43,$AZ$22:$AZ$71)+SUMIF($BI$22:$BI$71,BW43,$BN$22:$BN$71)+SUMIF($BW$22:$BW$71,BW43,$CB$22:$CB$71)</f>
        <v>0</v>
      </c>
      <c r="CI43" s="43"/>
      <c r="CJ43" s="195" t="str">
        <f t="shared" si="13"/>
        <v/>
      </c>
      <c r="CK43" s="77"/>
      <c r="CL43" s="50"/>
      <c r="CM43" s="28" t="str">
        <f t="shared" si="27"/>
        <v/>
      </c>
      <c r="CN43" s="96" t="str">
        <f>IF(ISNUMBER(CJ43)=FALSE,"",SUM(CQ43:CQ$51))</f>
        <v/>
      </c>
      <c r="CO43" s="100"/>
      <c r="CP43" s="104"/>
      <c r="CQ43" s="107" t="str">
        <f t="shared" si="12"/>
        <v/>
      </c>
      <c r="CR43" s="138" t="str">
        <f>IF(ISNUMBER(CJ43)=FALSE,"",SUMIF($E$22:$E$71,CK43,$D$22:$D$71))</f>
        <v/>
      </c>
      <c r="CS43" s="140" t="str">
        <f>IF(ISNUMBER(CJ43)=FALSE,"",SUMIF($E$22:$E$71,CK43,$I$22:$I$71))</f>
        <v/>
      </c>
      <c r="CT43" s="95">
        <f>SUMIF($O$22:$O$71,CK43,$S$22:$S$71)+SUMIF($AD$22:$AD$71,CK43,$AI$22:$AI$71)+SUMIF($AT$22:$AT$71,CK43,$AX$22:$AX$71)+SUMIF($BI$22:$BI$71,CK43,$BL$22:$BL$71)+SUMIF($BW$22:$BW$71,CK43,$BZ$22:$BZ$71)+SUMIF($CK$22:$CK$71,CK43,$CN$22:$CN$71)</f>
        <v>0</v>
      </c>
      <c r="CU43" s="99">
        <f>SUMIF($O$22:$O$71,CK43,$T$22:$T$71)+SUMIF($AD$22:$AD$71,CK43,$AJ$22:$AJ$71)+SUMIF($AT$22:$AT$71,CK43,$AY$22:$AY$71)+SUMIF($BI$22:$BI$71,CK43,$BM$22:$BM$71)+SUMIF($BW$22:$BW$71,CK43,$CA$22:$CA$71)+SUMIF($CK$22:$CK$71,CK43,$CO$22:$CO$71)</f>
        <v>0</v>
      </c>
      <c r="CV43" s="103">
        <f>SUMIF($O$22:$O$71,CK43,$U$22:$U$71)+SUMIF($AD$22:$AD$71,CK43,$AK$22:$AK$71)+SUMIF($AT$22:$AT$71,CK43,$AZ$22:$AZ$71)+SUMIF($BI$22:$BI$71,CK43,$BN$22:$BN$71)+SUMIF($BW$22:$BW$71,CK43,$CB$22:$CB$71)+SUMIF($CK$22:$CK$71,CK43,$CP$22:$CP$71)</f>
        <v>0</v>
      </c>
      <c r="CW43" s="43"/>
    </row>
    <row r="44" spans="1:101" ht="15" customHeight="1">
      <c r="A44" s="45"/>
      <c r="B44" s="344"/>
      <c r="C44" s="207">
        <v>23</v>
      </c>
      <c r="D44" s="242">
        <f t="shared" si="21"/>
        <v>23</v>
      </c>
      <c r="E44" s="243" t="s">
        <v>89</v>
      </c>
      <c r="F44" s="244">
        <v>1984</v>
      </c>
      <c r="G44" s="244">
        <f>SUMIF($O$22:$O$71,E44,$V$22:$V$71)+SUMIF($AD$22:$AD$71,E44,$AL$22:$AL$71)+SUMIF($AT$22:$AT$71,E44,$BA$22:$BA$71)+SUMIF($BI$22:$BI$71,E44,$BO$22:$BO$71)+SUMIF($BW$22:$BW$71,E44,$CC$22:$CC$71)+SUMIF($CK$22:$CK$71,E44,$CQ$22:$CQ$71)</f>
        <v>1</v>
      </c>
      <c r="H44" s="244"/>
      <c r="I44" s="207">
        <f t="shared" si="22"/>
        <v>3</v>
      </c>
      <c r="J44" s="246">
        <f>SUMIF($O$22:$O$71,E44,$S$22:$S$71)+SUMIF($AD$22:$AD$71,E44,$AI$22:$AI$71)+SUMIF($AT$22:$AT$71,E44,$AX$22:$AX$71)+SUMIF($BI$22:$BI$71,E44,$BL$22:$BL$71)+SUMIF($BW$22:$BW$71,E44,$BZ$22:$BZ$71)+SUMIF($CK$22:$CK$71,E44,$CN$22:$CN$71)</f>
        <v>0</v>
      </c>
      <c r="K44" s="247">
        <f>SUMIF($O$22:$O$71,E44,$T$22:$T$71)+SUMIF($AD$22:$AD$71,E44,$AJ$22:$AJ$71)+SUMIF($AT$22:$AT$71,E44,$AY$22:$AY$71)+SUMIF($BI$22:$BI$71,E44,$BM$22:$BM$71)+SUMIF($BW$22:$BW$71,E44,$CA$22:$CA$71)+SUMIF($CK$22:$CK$71,E44,$CO$22:$CO$71)</f>
        <v>0</v>
      </c>
      <c r="L44" s="248">
        <f>SUMIF($O$22:$O$71,E44,$U$22:$U$71)+SUMIF($AD$22:$AD$71,E44,$AK$22:$AK$71)+SUMIF($AT$22:$AT$71,E44,$AZ$22:$AZ$71)+SUMIF($BI$22:$BI$71,E44,$BN$22:$BN$71)+SUMIF($BW$22:$BW$71,E44,$CB$22:$CB$71)+SUMIF($CK$22:$CK$71,E44,$CP$22:$CP$71)</f>
        <v>0</v>
      </c>
      <c r="M44" s="69"/>
      <c r="N44" s="178" t="str">
        <f t="shared" si="2"/>
        <v/>
      </c>
      <c r="O44" s="72"/>
      <c r="P44" s="293"/>
      <c r="Q44" s="73"/>
      <c r="R44" s="26" t="str">
        <f t="shared" si="23"/>
        <v/>
      </c>
      <c r="S44" s="96" t="str">
        <f>IF(ISNUMBER(N44)=FALSE,"",SUM(V44:$V$51))</f>
        <v/>
      </c>
      <c r="T44" s="100"/>
      <c r="U44" s="104"/>
      <c r="V44" s="107" t="str">
        <f t="shared" si="3"/>
        <v/>
      </c>
      <c r="W44" s="137" t="str">
        <f>IF(ISNUMBER(N44)=FALSE,"",SUMIF($E$22:$E$71,O44,$D$22:$D$71))</f>
        <v/>
      </c>
      <c r="X44" s="139" t="str">
        <f>IF(ISNUMBER(N44)=FALSE,"",SUMIF($E$22:$E$71,O44,$I$22:$I$71))</f>
        <v/>
      </c>
      <c r="Y44" s="95">
        <f>SUMIF($O$22:$O$71,O44,$S$22:$S$71)</f>
        <v>0</v>
      </c>
      <c r="Z44" s="99">
        <f>SUMIF($O$22:$O$71,O44,$T$22:$T$71)</f>
        <v>0</v>
      </c>
      <c r="AA44" s="103">
        <f>SUMIF($O$22:$O$71,O44,$U$22:$U$71)</f>
        <v>0</v>
      </c>
      <c r="AB44" s="43"/>
      <c r="AC44" s="186"/>
      <c r="AD44" s="24"/>
      <c r="AE44" s="299"/>
      <c r="AF44" s="299"/>
      <c r="AG44" s="24"/>
      <c r="AH44" s="28" t="str">
        <f t="shared" ref="AH44:AH70" si="28">IF(AI44&gt;0,AI44,IF(AJ44&gt;0,AJ44,IF(AK44&gt;0,AK44,"")))</f>
        <v/>
      </c>
      <c r="AI44" s="96" t="str">
        <f>IF(ISNUMBER(AC44)=FALSE,"",SUM(AL44:AL$51))</f>
        <v/>
      </c>
      <c r="AJ44" s="100"/>
      <c r="AK44" s="104"/>
      <c r="AL44" s="107" t="str">
        <f t="shared" si="5"/>
        <v/>
      </c>
      <c r="AM44" s="138" t="str">
        <f>IF(ISNUMBER(AC44)=FALSE,"",SUMIF($E$22:$E$71,#REF!,$D$22:$D$71))</f>
        <v/>
      </c>
      <c r="AN44" s="140" t="str">
        <f>IF(ISNUMBER(AC44)=FALSE,"",SUMIF($E$22:$E$71,#REF!,$I$22:$I$71))</f>
        <v/>
      </c>
      <c r="AO44" s="95">
        <f>SUMIF($O$22:$O$71,#REF!,$S$22:$S$71)+SUMIF($AD$22:$AD$71,#REF!,$AI$22:$AI$71)</f>
        <v>0</v>
      </c>
      <c r="AP44" s="99">
        <f>SUMIF($O$22:$O$71,#REF!,$T$22:$T$71)+SUMIF($AD$22:$AD$71,#REF!,$AJ$22:$AJ$71)</f>
        <v>0</v>
      </c>
      <c r="AQ44" s="103">
        <f>SUMIF($O$22:$O$71,#REF!,$U$22:$U$71)+SUMIF($AD$22:$AD$71,#REF!,$AK$22:$AK$71)</f>
        <v>0</v>
      </c>
      <c r="AR44" s="43"/>
      <c r="AS44" s="191">
        <f t="shared" si="6"/>
        <v>23</v>
      </c>
      <c r="AT44" s="72" t="s">
        <v>95</v>
      </c>
      <c r="AU44" s="72">
        <v>381</v>
      </c>
      <c r="AV44" s="73">
        <v>1.4159722222222222</v>
      </c>
      <c r="AW44" s="26">
        <f t="shared" si="24"/>
        <v>8</v>
      </c>
      <c r="AX44" s="96">
        <f>IF(ISNUMBER(AS44)=FALSE,"",SUM(BA44:BA$51))</f>
        <v>8</v>
      </c>
      <c r="AY44" s="100"/>
      <c r="AZ44" s="104"/>
      <c r="BA44" s="107">
        <f t="shared" si="7"/>
        <v>1</v>
      </c>
      <c r="BB44" s="137">
        <f>IF(ISNUMBER(AS44)=FALSE,"",SUMIF($E$22:$E$71,AT44,$D$22:$D$71))</f>
        <v>30</v>
      </c>
      <c r="BC44" s="209">
        <f t="shared" ref="BC44:BC60" si="29">IF(BD44&gt;0,BD44,IF(BE44&gt;0,BE44,IF(BF44&gt;0,BF44,"")))</f>
        <v>8</v>
      </c>
      <c r="BD44" s="95">
        <f>SUMIF($O$22:$O$71,AT44,$S$22:$S$71)+SUMIF($AD$22:$AD$71,AT44,$AI$22:$AI$71)+SUMIF($AT$22:$AT$71,AT44,$AX$22:$AX$71)</f>
        <v>8</v>
      </c>
      <c r="BE44" s="99">
        <f>SUMIF($O$22:$O$71,AT44,$T$22:$T$71)+SUMIF($AD$22:$AD$71,AT44,$AJ$22:$AJ$71)+SUMIF($AT$22:$AT$71,AT44,$AY$22:$AY$71)</f>
        <v>0</v>
      </c>
      <c r="BF44" s="103">
        <f>SUMIF($O$22:$O$71,AT44,$U$22:$U$71)+SUMIF($AD$22:$AD$71,AT44,$AK$22:$AK$71)+SUMIF($AT$22:$AT$71,AT44,$AZ$22:$AZ$71)</f>
        <v>0</v>
      </c>
      <c r="BG44" s="43"/>
      <c r="BH44" s="186" t="str">
        <f t="shared" si="8"/>
        <v/>
      </c>
      <c r="BI44" s="77"/>
      <c r="BJ44" s="50"/>
      <c r="BK44" s="28" t="str">
        <f t="shared" si="25"/>
        <v/>
      </c>
      <c r="BL44" s="96" t="str">
        <f>IF(ISNUMBER(BH44)=FALSE,"",SUM(BO44:BO$51))</f>
        <v/>
      </c>
      <c r="BM44" s="100"/>
      <c r="BN44" s="104"/>
      <c r="BO44" s="107" t="str">
        <f t="shared" si="9"/>
        <v/>
      </c>
      <c r="BP44" s="138" t="str">
        <f>IF(ISNUMBER(BH44)=FALSE,"",SUMIF($E$22:$E$71,BI44,$D$22:$D$71))</f>
        <v/>
      </c>
      <c r="BQ44" s="140" t="str">
        <f>IF(ISNUMBER(BH44)=FALSE,"",SUMIF($E$22:$E$71,BI44,$I$22:$I$71))</f>
        <v/>
      </c>
      <c r="BR44" s="95">
        <f>SUMIF($O$22:$O$71,BI44,$S$22:$S$71)+SUMIF($AD$22:$AD$71,BI44,$AI$22:$AI$71)+SUMIF($AT$22:$AT$71,BI44,$AX$22:$AX$71)+SUMIF($BI$22:$BI$71,BI44,$BL$22:$BL$71)</f>
        <v>0</v>
      </c>
      <c r="BS44" s="99">
        <f>SUMIF($O$22:$O$71,BI44,$T$22:$T$71)+SUMIF($AD$22:$AD$71,BI44,$AJ$22:$AJ$71)+SUMIF($AT$22:$AT$71,BI44,$AY$22:$AY$71)+SUMIF($BI$22:$BI$71,BI44,$BM$22:$BM$71)</f>
        <v>0</v>
      </c>
      <c r="BT44" s="103">
        <f>SUMIF($O$22:$O$71,BI44,$U$22:$U$71)+SUMIF($AD$22:$AD$71,BI44,$AK$22:$AK$71)+SUMIF($AT$22:$AT$71,BI44,$AZ$22:$AZ$71)+SUMIF($BI$22:$BI$71,BI44,$BN$22:$BN$71)</f>
        <v>0</v>
      </c>
      <c r="BU44" s="43"/>
      <c r="BV44" s="191" t="str">
        <f t="shared" si="10"/>
        <v/>
      </c>
      <c r="BW44" s="72"/>
      <c r="BX44" s="73"/>
      <c r="BY44" s="26" t="str">
        <f t="shared" si="26"/>
        <v/>
      </c>
      <c r="BZ44" s="96" t="str">
        <f>IF(ISNUMBER(BV44)=FALSE,"",SUM(CC44:CC$51))</f>
        <v/>
      </c>
      <c r="CA44" s="100"/>
      <c r="CB44" s="104"/>
      <c r="CC44" s="107" t="str">
        <f t="shared" si="11"/>
        <v/>
      </c>
      <c r="CD44" s="137" t="str">
        <f>IF(ISNUMBER(BV44)=FALSE,"",SUMIF($E$22:$E$71,BW44,$D$22:$D$71))</f>
        <v/>
      </c>
      <c r="CE44" s="139" t="str">
        <f>IF(ISNUMBER(BV44)=FALSE,"",SUMIF($E$22:$E$71,BW44,$I$22:$I$71))</f>
        <v/>
      </c>
      <c r="CF44" s="95">
        <f>SUMIF($O$22:$O$71,BW44,$S$22:$S$71)+SUMIF($AD$22:$AD$71,BW44,$AI$22:$AI$71)+SUMIF($AT$22:$AT$71,BW44,$AX$22:$AX$71)+SUMIF($BI$22:$BI$71,BW44,$BL$22:$BL$71)+SUMIF($BW$22:$BW$71,BW44,$BZ$22:$BZ$71)</f>
        <v>0</v>
      </c>
      <c r="CG44" s="99">
        <f>SUMIF($O$22:$O$71,BW44,$T$22:$T$71)+SUMIF($AD$22:$AD$71,BW44,$AJ$22:$AJ$71)+SUMIF($AT$22:$AT$71,BW44,$AY$22:$AY$71)+SUMIF($BI$22:$BI$71,BW44,$BM$22:$BM$71)+SUMIF($BW$22:$BW$71,BW44,$CA$22:$CA$71)</f>
        <v>0</v>
      </c>
      <c r="CH44" s="103">
        <f>SUMIF($O$22:$O$71,BW44,$U$22:$U$71)+SUMIF($AD$22:$AD$71,BW44,$AK$22:$AK$71)+SUMIF($AT$22:$AT$71,BW44,$AZ$22:$AZ$71)+SUMIF($BI$22:$BI$71,BW44,$BN$22:$BN$71)+SUMIF($BW$22:$BW$71,BW44,$CB$22:$CB$71)</f>
        <v>0</v>
      </c>
      <c r="CI44" s="43"/>
      <c r="CJ44" s="195" t="str">
        <f t="shared" si="13"/>
        <v/>
      </c>
      <c r="CK44" s="77"/>
      <c r="CL44" s="50"/>
      <c r="CM44" s="28" t="str">
        <f t="shared" si="27"/>
        <v/>
      </c>
      <c r="CN44" s="96" t="str">
        <f>IF(ISNUMBER(CJ44)=FALSE,"",SUM(CQ44:CQ$51))</f>
        <v/>
      </c>
      <c r="CO44" s="100"/>
      <c r="CP44" s="104"/>
      <c r="CQ44" s="107" t="str">
        <f t="shared" si="12"/>
        <v/>
      </c>
      <c r="CR44" s="138" t="str">
        <f>IF(ISNUMBER(CJ44)=FALSE,"",SUMIF($E$22:$E$71,CK44,$D$22:$D$71))</f>
        <v/>
      </c>
      <c r="CS44" s="140" t="str">
        <f>IF(ISNUMBER(CJ44)=FALSE,"",SUMIF($E$22:$E$71,CK44,$I$22:$I$71))</f>
        <v/>
      </c>
      <c r="CT44" s="95">
        <f>SUMIF($O$22:$O$71,CK44,$S$22:$S$71)+SUMIF($AD$22:$AD$71,CK44,$AI$22:$AI$71)+SUMIF($AT$22:$AT$71,CK44,$AX$22:$AX$71)+SUMIF($BI$22:$BI$71,CK44,$BL$22:$BL$71)+SUMIF($BW$22:$BW$71,CK44,$BZ$22:$BZ$71)+SUMIF($CK$22:$CK$71,CK44,$CN$22:$CN$71)</f>
        <v>0</v>
      </c>
      <c r="CU44" s="99">
        <f>SUMIF($O$22:$O$71,CK44,$T$22:$T$71)+SUMIF($AD$22:$AD$71,CK44,$AJ$22:$AJ$71)+SUMIF($AT$22:$AT$71,CK44,$AY$22:$AY$71)+SUMIF($BI$22:$BI$71,CK44,$BM$22:$BM$71)+SUMIF($BW$22:$BW$71,CK44,$CA$22:$CA$71)+SUMIF($CK$22:$CK$71,CK44,$CO$22:$CO$71)</f>
        <v>0</v>
      </c>
      <c r="CV44" s="103">
        <f>SUMIF($O$22:$O$71,CK44,$U$22:$U$71)+SUMIF($AD$22:$AD$71,CK44,$AK$22:$AK$71)+SUMIF($AT$22:$AT$71,CK44,$AZ$22:$AZ$71)+SUMIF($BI$22:$BI$71,CK44,$BN$22:$BN$71)+SUMIF($BW$22:$BW$71,CK44,$CB$22:$CB$71)+SUMIF($CK$22:$CK$71,CK44,$CP$22:$CP$71)</f>
        <v>0</v>
      </c>
      <c r="CW44" s="43"/>
    </row>
    <row r="45" spans="1:101" ht="15" customHeight="1">
      <c r="A45" s="45"/>
      <c r="B45" s="344"/>
      <c r="C45" s="207">
        <v>24</v>
      </c>
      <c r="D45" s="242">
        <f t="shared" si="21"/>
        <v>24</v>
      </c>
      <c r="E45" s="243" t="s">
        <v>90</v>
      </c>
      <c r="F45" s="244">
        <v>1998</v>
      </c>
      <c r="G45" s="244">
        <f>SUMIF($O$22:$O$71,E45,$V$22:$V$71)+SUMIF($AD$22:$AD$71,E45,$AL$22:$AL$71)+SUMIF($AT$22:$AT$71,E45,$BA$22:$BA$71)+SUMIF($BI$22:$BI$71,E45,$BO$22:$BO$71)+SUMIF($BW$22:$BW$71,E45,$CC$22:$CC$71)+SUMIF($CK$22:$CK$71,E45,$CQ$22:$CQ$71)</f>
        <v>1</v>
      </c>
      <c r="H45" s="244"/>
      <c r="I45" s="207">
        <f t="shared" si="22"/>
        <v>2</v>
      </c>
      <c r="J45" s="246">
        <f>SUMIF($O$22:$O$71,E45,$S$22:$S$71)+SUMIF($AD$22:$AD$71,E45,$AI$22:$AI$71)+SUMIF($AT$22:$AT$71,E45,$AX$22:$AX$71)+SUMIF($BI$22:$BI$71,E45,$BL$22:$BL$71)+SUMIF($BW$22:$BW$71,E45,$BZ$22:$BZ$71)+SUMIF($CK$22:$CK$71,E45,$CN$22:$CN$71)</f>
        <v>0</v>
      </c>
      <c r="K45" s="247">
        <f>SUMIF($O$22:$O$71,E45,$T$22:$T$71)+SUMIF($AD$22:$AD$71,E45,$AJ$22:$AJ$71)+SUMIF($AT$22:$AT$71,E45,$AY$22:$AY$71)+SUMIF($BI$22:$BI$71,E45,$BM$22:$BM$71)+SUMIF($BW$22:$BW$71,E45,$CA$22:$CA$71)+SUMIF($CK$22:$CK$71,E45,$CO$22:$CO$71)</f>
        <v>0</v>
      </c>
      <c r="L45" s="248">
        <f>SUMIF($O$22:$O$71,E45,$U$22:$U$71)+SUMIF($AD$22:$AD$71,E45,$AK$22:$AK$71)+SUMIF($AT$22:$AT$71,E45,$AZ$22:$AZ$71)+SUMIF($BI$22:$BI$71,E45,$BN$22:$BN$71)+SUMIF($BW$22:$BW$71,E45,$CB$22:$CB$71)+SUMIF($CK$22:$CK$71,E45,$CP$22:$CP$71)</f>
        <v>0</v>
      </c>
      <c r="M45" s="69"/>
      <c r="N45" s="178" t="str">
        <f t="shared" si="2"/>
        <v/>
      </c>
      <c r="O45" s="72"/>
      <c r="P45" s="293"/>
      <c r="Q45" s="73"/>
      <c r="R45" s="26" t="str">
        <f t="shared" si="23"/>
        <v/>
      </c>
      <c r="S45" s="96" t="str">
        <f>IF(ISNUMBER(N45)=FALSE,"",SUM(V45:$V$51))</f>
        <v/>
      </c>
      <c r="T45" s="100"/>
      <c r="U45" s="104"/>
      <c r="V45" s="107" t="str">
        <f t="shared" si="3"/>
        <v/>
      </c>
      <c r="W45" s="137" t="str">
        <f>IF(ISNUMBER(N45)=FALSE,"",SUMIF($E$22:$E$71,O45,$D$22:$D$71))</f>
        <v/>
      </c>
      <c r="X45" s="139" t="str">
        <f>IF(ISNUMBER(N45)=FALSE,"",SUMIF($E$22:$E$71,O45,$I$22:$I$71))</f>
        <v/>
      </c>
      <c r="Y45" s="95">
        <f>SUMIF($O$22:$O$71,O45,$S$22:$S$71)</f>
        <v>0</v>
      </c>
      <c r="Z45" s="99">
        <f>SUMIF($O$22:$O$71,O45,$T$22:$T$71)</f>
        <v>0</v>
      </c>
      <c r="AA45" s="103">
        <f>SUMIF($O$22:$O$71,O45,$U$22:$U$71)</f>
        <v>0</v>
      </c>
      <c r="AB45" s="43"/>
      <c r="AC45" s="186"/>
      <c r="AD45" s="24"/>
      <c r="AE45" s="299"/>
      <c r="AF45" s="299"/>
      <c r="AG45" s="299"/>
      <c r="AH45" s="28" t="str">
        <f t="shared" si="28"/>
        <v/>
      </c>
      <c r="AI45" s="96" t="str">
        <f>IF(ISNUMBER(AC45)=FALSE,"",SUM(AL45:AL$51))</f>
        <v/>
      </c>
      <c r="AJ45" s="100"/>
      <c r="AK45" s="104"/>
      <c r="AL45" s="107" t="str">
        <f t="shared" si="5"/>
        <v/>
      </c>
      <c r="AM45" s="138" t="str">
        <f>IF(ISNUMBER(AC45)=FALSE,"",SUMIF($E$22:$E$71,#REF!,$D$22:$D$71))</f>
        <v/>
      </c>
      <c r="AN45" s="140" t="str">
        <f>IF(ISNUMBER(AC45)=FALSE,"",SUMIF($E$22:$E$71,#REF!,$I$22:$I$71))</f>
        <v/>
      </c>
      <c r="AO45" s="95">
        <f>SUMIF($O$22:$O$71,#REF!,$S$22:$S$71)+SUMIF($AD$22:$AD$71,#REF!,$AI$22:$AI$71)</f>
        <v>0</v>
      </c>
      <c r="AP45" s="99">
        <f>SUMIF($O$22:$O$71,#REF!,$T$22:$T$71)+SUMIF($AD$22:$AD$71,#REF!,$AJ$22:$AJ$71)</f>
        <v>0</v>
      </c>
      <c r="AQ45" s="103">
        <f>SUMIF($O$22:$O$71,#REF!,$U$22:$U$71)+SUMIF($AD$22:$AD$71,#REF!,$AK$22:$AK$71)</f>
        <v>0</v>
      </c>
      <c r="AR45" s="43"/>
      <c r="AS45" s="191">
        <f t="shared" si="6"/>
        <v>24</v>
      </c>
      <c r="AT45" s="72" t="s">
        <v>96</v>
      </c>
      <c r="AU45" s="72">
        <v>380</v>
      </c>
      <c r="AV45" s="73">
        <v>1.4388888888888889</v>
      </c>
      <c r="AW45" s="26">
        <f t="shared" si="24"/>
        <v>7</v>
      </c>
      <c r="AX45" s="96">
        <f>IF(ISNUMBER(AS45)=FALSE,"",SUM(BA45:BA$51))</f>
        <v>7</v>
      </c>
      <c r="AY45" s="100"/>
      <c r="AZ45" s="104"/>
      <c r="BA45" s="107">
        <f t="shared" si="7"/>
        <v>1</v>
      </c>
      <c r="BB45" s="137">
        <f>IF(ISNUMBER(AS45)=FALSE,"",SUMIF($E$22:$E$71,AT45,$D$22:$D$71))</f>
        <v>31</v>
      </c>
      <c r="BC45" s="209">
        <f t="shared" si="29"/>
        <v>7</v>
      </c>
      <c r="BD45" s="95">
        <f>SUMIF($O$22:$O$71,AT45,$S$22:$S$71)+SUMIF($AD$22:$AD$71,AT45,$AI$22:$AI$71)+SUMIF($AT$22:$AT$71,AT45,$AX$22:$AX$71)</f>
        <v>7</v>
      </c>
      <c r="BE45" s="99">
        <f>SUMIF($O$22:$O$71,AT45,$T$22:$T$71)+SUMIF($AD$22:$AD$71,AT45,$AJ$22:$AJ$71)+SUMIF($AT$22:$AT$71,AT45,$AY$22:$AY$71)</f>
        <v>0</v>
      </c>
      <c r="BF45" s="103">
        <f>SUMIF($O$22:$O$71,AT45,$U$22:$U$71)+SUMIF($AD$22:$AD$71,AT45,$AK$22:$AK$71)+SUMIF($AT$22:$AT$71,AT45,$AZ$22:$AZ$71)</f>
        <v>0</v>
      </c>
      <c r="BG45" s="43"/>
      <c r="BH45" s="186" t="str">
        <f t="shared" si="8"/>
        <v/>
      </c>
      <c r="BI45" s="77"/>
      <c r="BJ45" s="50"/>
      <c r="BK45" s="28" t="str">
        <f t="shared" si="25"/>
        <v/>
      </c>
      <c r="BL45" s="96" t="str">
        <f>IF(ISNUMBER(BH45)=FALSE,"",SUM(BO45:BO$51))</f>
        <v/>
      </c>
      <c r="BM45" s="100"/>
      <c r="BN45" s="104"/>
      <c r="BO45" s="107" t="str">
        <f t="shared" si="9"/>
        <v/>
      </c>
      <c r="BP45" s="138" t="str">
        <f>IF(ISNUMBER(BH45)=FALSE,"",SUMIF($E$22:$E$71,BI45,$D$22:$D$71))</f>
        <v/>
      </c>
      <c r="BQ45" s="140" t="str">
        <f>IF(ISNUMBER(BH45)=FALSE,"",SUMIF($E$22:$E$71,BI45,$I$22:$I$71))</f>
        <v/>
      </c>
      <c r="BR45" s="95">
        <f>SUMIF($O$22:$O$71,BI45,$S$22:$S$71)+SUMIF($AD$22:$AD$71,BI45,$AI$22:$AI$71)+SUMIF($AT$22:$AT$71,BI45,$AX$22:$AX$71)+SUMIF($BI$22:$BI$71,BI45,$BL$22:$BL$71)</f>
        <v>0</v>
      </c>
      <c r="BS45" s="99">
        <f>SUMIF($O$22:$O$71,BI45,$T$22:$T$71)+SUMIF($AD$22:$AD$71,BI45,$AJ$22:$AJ$71)+SUMIF($AT$22:$AT$71,BI45,$AY$22:$AY$71)+SUMIF($BI$22:$BI$71,BI45,$BM$22:$BM$71)</f>
        <v>0</v>
      </c>
      <c r="BT45" s="103">
        <f>SUMIF($O$22:$O$71,BI45,$U$22:$U$71)+SUMIF($AD$22:$AD$71,BI45,$AK$22:$AK$71)+SUMIF($AT$22:$AT$71,BI45,$AZ$22:$AZ$71)+SUMIF($BI$22:$BI$71,BI45,$BN$22:$BN$71)</f>
        <v>0</v>
      </c>
      <c r="BU45" s="43"/>
      <c r="BV45" s="191" t="str">
        <f t="shared" si="10"/>
        <v/>
      </c>
      <c r="BW45" s="72"/>
      <c r="BX45" s="73"/>
      <c r="BY45" s="26" t="str">
        <f t="shared" si="26"/>
        <v/>
      </c>
      <c r="BZ45" s="96" t="str">
        <f>IF(ISNUMBER(BV45)=FALSE,"",SUM(CC45:CC$51))</f>
        <v/>
      </c>
      <c r="CA45" s="100"/>
      <c r="CB45" s="104"/>
      <c r="CC45" s="107" t="str">
        <f t="shared" si="11"/>
        <v/>
      </c>
      <c r="CD45" s="137" t="str">
        <f>IF(ISNUMBER(BV45)=FALSE,"",SUMIF($E$22:$E$71,BW45,$D$22:$D$71))</f>
        <v/>
      </c>
      <c r="CE45" s="139" t="str">
        <f>IF(ISNUMBER(BV45)=FALSE,"",SUMIF($E$22:$E$71,BW45,$I$22:$I$71))</f>
        <v/>
      </c>
      <c r="CF45" s="95">
        <f>SUMIF($O$22:$O$71,BW45,$S$22:$S$71)+SUMIF($AD$22:$AD$71,BW45,$AI$22:$AI$71)+SUMIF($AT$22:$AT$71,BW45,$AX$22:$AX$71)+SUMIF($BI$22:$BI$71,BW45,$BL$22:$BL$71)+SUMIF($BW$22:$BW$71,BW45,$BZ$22:$BZ$71)</f>
        <v>0</v>
      </c>
      <c r="CG45" s="99">
        <f>SUMIF($O$22:$O$71,BW45,$T$22:$T$71)+SUMIF($AD$22:$AD$71,BW45,$AJ$22:$AJ$71)+SUMIF($AT$22:$AT$71,BW45,$AY$22:$AY$71)+SUMIF($BI$22:$BI$71,BW45,$BM$22:$BM$71)+SUMIF($BW$22:$BW$71,BW45,$CA$22:$CA$71)</f>
        <v>0</v>
      </c>
      <c r="CH45" s="103">
        <f>SUMIF($O$22:$O$71,BW45,$U$22:$U$71)+SUMIF($AD$22:$AD$71,BW45,$AK$22:$AK$71)+SUMIF($AT$22:$AT$71,BW45,$AZ$22:$AZ$71)+SUMIF($BI$22:$BI$71,BW45,$BN$22:$BN$71)+SUMIF($BW$22:$BW$71,BW45,$CB$22:$CB$71)</f>
        <v>0</v>
      </c>
      <c r="CI45" s="43"/>
      <c r="CJ45" s="195" t="str">
        <f t="shared" si="13"/>
        <v/>
      </c>
      <c r="CK45" s="77"/>
      <c r="CL45" s="50"/>
      <c r="CM45" s="28" t="str">
        <f t="shared" si="27"/>
        <v/>
      </c>
      <c r="CN45" s="96" t="str">
        <f>IF(ISNUMBER(CJ45)=FALSE,"",SUM(CQ45:CQ$51))</f>
        <v/>
      </c>
      <c r="CO45" s="100"/>
      <c r="CP45" s="104"/>
      <c r="CQ45" s="107" t="str">
        <f t="shared" si="12"/>
        <v/>
      </c>
      <c r="CR45" s="138" t="str">
        <f>IF(ISNUMBER(CJ45)=FALSE,"",SUMIF($E$22:$E$71,CK45,$D$22:$D$71))</f>
        <v/>
      </c>
      <c r="CS45" s="140" t="str">
        <f>IF(ISNUMBER(CJ45)=FALSE,"",SUMIF($E$22:$E$71,CK45,$I$22:$I$71))</f>
        <v/>
      </c>
      <c r="CT45" s="95">
        <f>SUMIF($O$22:$O$71,CK45,$S$22:$S$71)+SUMIF($AD$22:$AD$71,CK45,$AI$22:$AI$71)+SUMIF($AT$22:$AT$71,CK45,$AX$22:$AX$71)+SUMIF($BI$22:$BI$71,CK45,$BL$22:$BL$71)+SUMIF($BW$22:$BW$71,CK45,$BZ$22:$BZ$71)+SUMIF($CK$22:$CK$71,CK45,$CN$22:$CN$71)</f>
        <v>0</v>
      </c>
      <c r="CU45" s="99">
        <f>SUMIF($O$22:$O$71,CK45,$T$22:$T$71)+SUMIF($AD$22:$AD$71,CK45,$AJ$22:$AJ$71)+SUMIF($AT$22:$AT$71,CK45,$AY$22:$AY$71)+SUMIF($BI$22:$BI$71,CK45,$BM$22:$BM$71)+SUMIF($BW$22:$BW$71,CK45,$CA$22:$CA$71)+SUMIF($CK$22:$CK$71,CK45,$CO$22:$CO$71)</f>
        <v>0</v>
      </c>
      <c r="CV45" s="103">
        <f>SUMIF($O$22:$O$71,CK45,$U$22:$U$71)+SUMIF($AD$22:$AD$71,CK45,$AK$22:$AK$71)+SUMIF($AT$22:$AT$71,CK45,$AZ$22:$AZ$71)+SUMIF($BI$22:$BI$71,CK45,$BN$22:$BN$71)+SUMIF($BW$22:$BW$71,CK45,$CB$22:$CB$71)+SUMIF($CK$22:$CK$71,CK45,$CP$22:$CP$71)</f>
        <v>0</v>
      </c>
      <c r="CW45" s="43"/>
    </row>
    <row r="46" spans="1:101" ht="15" customHeight="1">
      <c r="A46" s="45"/>
      <c r="B46" s="344"/>
      <c r="C46" s="207">
        <v>25</v>
      </c>
      <c r="D46" s="242">
        <f t="shared" si="21"/>
        <v>25</v>
      </c>
      <c r="E46" s="243" t="s">
        <v>33</v>
      </c>
      <c r="F46" s="244">
        <v>1976</v>
      </c>
      <c r="G46" s="244">
        <f>SUMIF($O$22:$O$71,E46,$V$22:$V$71)+SUMIF($AD$22:$AD$71,E46,$AL$22:$AL$71)+SUMIF($AT$22:$AT$71,E46,$BA$22:$BA$71)+SUMIF($BI$22:$BI$71,E46,$BO$22:$BO$71)+SUMIF($BW$22:$BW$71,E46,$CC$22:$CC$71)+SUMIF($CK$22:$CK$71,E46,$CQ$22:$CQ$71)</f>
        <v>3</v>
      </c>
      <c r="H46" s="244"/>
      <c r="I46" s="207">
        <f t="shared" si="22"/>
        <v>1</v>
      </c>
      <c r="J46" s="246">
        <f>SUMIF($O$22:$O$71,E46,$S$22:$S$71)+SUMIF($AD$22:$AD$71,E46,$AI$22:$AI$71)+SUMIF($AT$22:$AT$71,E46,$AX$22:$AX$71)+SUMIF($BI$22:$BI$71,E46,$BL$22:$BL$71)+SUMIF($BW$22:$BW$71,E46,$BZ$22:$BZ$71)+SUMIF($CK$22:$CK$71,E46,$CN$22:$CN$71)</f>
        <v>10</v>
      </c>
      <c r="K46" s="247">
        <f>SUMIF($O$22:$O$71,E46,$T$22:$T$71)+SUMIF($AD$22:$AD$71,E46,$AJ$22:$AJ$71)+SUMIF($AT$22:$AT$71,E46,$AY$22:$AY$71)+SUMIF($BI$22:$BI$71,E46,$BM$22:$BM$71)+SUMIF($BW$22:$BW$71,E46,$CA$22:$CA$71)+SUMIF($CK$22:$CK$71,E46,$CO$22:$CO$71)</f>
        <v>0</v>
      </c>
      <c r="L46" s="248">
        <f>SUMIF($O$22:$O$71,E46,$U$22:$U$71)+SUMIF($AD$22:$AD$71,E46,$AK$22:$AK$71)+SUMIF($AT$22:$AT$71,E46,$AZ$22:$AZ$71)+SUMIF($BI$22:$BI$71,E46,$BN$22:$BN$71)+SUMIF($BW$22:$BW$71,E46,$CB$22:$CB$71)+SUMIF($CK$22:$CK$71,E46,$CP$22:$CP$71)</f>
        <v>0</v>
      </c>
      <c r="M46" s="69"/>
      <c r="N46" s="178" t="str">
        <f t="shared" si="2"/>
        <v/>
      </c>
      <c r="O46" s="72"/>
      <c r="P46" s="293"/>
      <c r="Q46" s="73"/>
      <c r="R46" s="26" t="str">
        <f t="shared" si="23"/>
        <v/>
      </c>
      <c r="S46" s="96" t="str">
        <f>IF(ISNUMBER(N46)=FALSE,"",SUM(V46:$V$51))</f>
        <v/>
      </c>
      <c r="T46" s="101"/>
      <c r="U46" s="104"/>
      <c r="V46" s="107" t="str">
        <f t="shared" si="3"/>
        <v/>
      </c>
      <c r="W46" s="137" t="str">
        <f>IF(ISNUMBER(N46)=FALSE,"",SUMIF($E$22:$E$71,O46,$D$22:$D$71))</f>
        <v/>
      </c>
      <c r="X46" s="139" t="str">
        <f>IF(ISNUMBER(N46)=FALSE,"",SUMIF($E$22:$E$71,O46,$I$22:$I$71))</f>
        <v/>
      </c>
      <c r="Y46" s="95">
        <f>SUMIF($O$22:$O$71,O46,$S$22:$S$71)</f>
        <v>0</v>
      </c>
      <c r="Z46" s="99">
        <f>SUMIF($O$22:$O$71,O46,$T$22:$T$71)</f>
        <v>0</v>
      </c>
      <c r="AA46" s="103">
        <f>SUMIF($O$22:$O$71,O46,$U$22:$U$71)</f>
        <v>0</v>
      </c>
      <c r="AB46" s="43"/>
      <c r="AC46" s="186" t="str">
        <f t="shared" si="4"/>
        <v/>
      </c>
      <c r="AD46" s="24"/>
      <c r="AE46" s="50"/>
      <c r="AF46" s="50"/>
      <c r="AG46" s="50"/>
      <c r="AH46" s="28" t="str">
        <f t="shared" si="28"/>
        <v/>
      </c>
      <c r="AI46" s="96" t="str">
        <f>IF(ISNUMBER(AC46)=FALSE,"",SUM(AL46:AL$51))</f>
        <v/>
      </c>
      <c r="AJ46" s="101"/>
      <c r="AK46" s="104"/>
      <c r="AL46" s="107" t="str">
        <f t="shared" si="5"/>
        <v/>
      </c>
      <c r="AM46" s="138" t="str">
        <f>IF(ISNUMBER(AC46)=FALSE,"",SUMIF($E$22:$E$71,AD46,$D$22:$D$71))</f>
        <v/>
      </c>
      <c r="AN46" s="140" t="str">
        <f>IF(ISNUMBER(AC46)=FALSE,"",SUMIF($E$22:$E$71,AD46,$I$22:$I$71))</f>
        <v/>
      </c>
      <c r="AO46" s="95">
        <f>SUMIF($O$22:$O$71,AD46,$S$22:$S$71)+SUMIF($AD$22:$AD$71,AD46,$AI$22:$AI$71)</f>
        <v>0</v>
      </c>
      <c r="AP46" s="99">
        <f>SUMIF($O$22:$O$71,AD46,$T$22:$T$71)+SUMIF($AD$22:$AD$71,AD46,$AJ$22:$AJ$71)</f>
        <v>0</v>
      </c>
      <c r="AQ46" s="103">
        <f>SUMIF($O$22:$O$71,AD46,$U$22:$U$71)+SUMIF($AD$22:$AD$71,AD46,$AK$22:$AK$71)</f>
        <v>0</v>
      </c>
      <c r="AR46" s="43"/>
      <c r="AS46" s="191">
        <f t="shared" si="6"/>
        <v>25</v>
      </c>
      <c r="AT46" s="72" t="s">
        <v>97</v>
      </c>
      <c r="AU46" s="72">
        <v>380</v>
      </c>
      <c r="AV46" s="73">
        <v>1.4388888888888889</v>
      </c>
      <c r="AW46" s="26">
        <f t="shared" si="24"/>
        <v>6</v>
      </c>
      <c r="AX46" s="96">
        <f>IF(ISNUMBER(AS46)=FALSE,"",SUM(BA46:BA$51))</f>
        <v>6</v>
      </c>
      <c r="AY46" s="101"/>
      <c r="AZ46" s="104"/>
      <c r="BA46" s="107">
        <f t="shared" si="7"/>
        <v>1</v>
      </c>
      <c r="BB46" s="137">
        <f>IF(ISNUMBER(AS46)=FALSE,"",SUMIF($E$22:$E$71,AT46,$D$22:$D$71))</f>
        <v>32</v>
      </c>
      <c r="BC46" s="209">
        <f t="shared" si="29"/>
        <v>6</v>
      </c>
      <c r="BD46" s="95">
        <f>SUMIF($O$22:$O$71,AT46,$S$22:$S$71)+SUMIF($AD$22:$AD$71,AT46,$AI$22:$AI$71)+SUMIF($AT$22:$AT$71,AT46,$AX$22:$AX$71)</f>
        <v>6</v>
      </c>
      <c r="BE46" s="99">
        <f>SUMIF($O$22:$O$71,AT46,$T$22:$T$71)+SUMIF($AD$22:$AD$71,AT46,$AJ$22:$AJ$71)+SUMIF($AT$22:$AT$71,AT46,$AY$22:$AY$71)</f>
        <v>0</v>
      </c>
      <c r="BF46" s="103">
        <f>SUMIF($O$22:$O$71,AT46,$U$22:$U$71)+SUMIF($AD$22:$AD$71,AT46,$AK$22:$AK$71)+SUMIF($AT$22:$AT$71,AT46,$AZ$22:$AZ$71)</f>
        <v>0</v>
      </c>
      <c r="BG46" s="43"/>
      <c r="BH46" s="186" t="str">
        <f t="shared" si="8"/>
        <v/>
      </c>
      <c r="BI46" s="77"/>
      <c r="BJ46" s="50"/>
      <c r="BK46" s="28" t="str">
        <f t="shared" si="25"/>
        <v/>
      </c>
      <c r="BL46" s="96" t="str">
        <f>IF(ISNUMBER(BH46)=FALSE,"",SUM(BO46:BO$51))</f>
        <v/>
      </c>
      <c r="BM46" s="101"/>
      <c r="BN46" s="104"/>
      <c r="BO46" s="107" t="str">
        <f t="shared" si="9"/>
        <v/>
      </c>
      <c r="BP46" s="138" t="str">
        <f>IF(ISNUMBER(BH46)=FALSE,"",SUMIF($E$22:$E$71,BI46,$D$22:$D$71))</f>
        <v/>
      </c>
      <c r="BQ46" s="140" t="str">
        <f>IF(ISNUMBER(BH46)=FALSE,"",SUMIF($E$22:$E$71,BI46,$I$22:$I$71))</f>
        <v/>
      </c>
      <c r="BR46" s="95">
        <f>SUMIF($O$22:$O$71,BI46,$S$22:$S$71)+SUMIF($AD$22:$AD$71,BI46,$AI$22:$AI$71)+SUMIF($AT$22:$AT$71,BI46,$AX$22:$AX$71)+SUMIF($BI$22:$BI$71,BI46,$BL$22:$BL$71)</f>
        <v>0</v>
      </c>
      <c r="BS46" s="99">
        <f>SUMIF($O$22:$O$71,BI46,$T$22:$T$71)+SUMIF($AD$22:$AD$71,BI46,$AJ$22:$AJ$71)+SUMIF($AT$22:$AT$71,BI46,$AY$22:$AY$71)+SUMIF($BI$22:$BI$71,BI46,$BM$22:$BM$71)</f>
        <v>0</v>
      </c>
      <c r="BT46" s="103">
        <f>SUMIF($O$22:$O$71,BI46,$U$22:$U$71)+SUMIF($AD$22:$AD$71,BI46,$AK$22:$AK$71)+SUMIF($AT$22:$AT$71,BI46,$AZ$22:$AZ$71)+SUMIF($BI$22:$BI$71,BI46,$BN$22:$BN$71)</f>
        <v>0</v>
      </c>
      <c r="BU46" s="43"/>
      <c r="BV46" s="191" t="str">
        <f t="shared" si="10"/>
        <v/>
      </c>
      <c r="BW46" s="72"/>
      <c r="BX46" s="73"/>
      <c r="BY46" s="26" t="str">
        <f t="shared" si="26"/>
        <v/>
      </c>
      <c r="BZ46" s="96" t="str">
        <f>IF(ISNUMBER(BV46)=FALSE,"",SUM(CC46:CC$51))</f>
        <v/>
      </c>
      <c r="CA46" s="101"/>
      <c r="CB46" s="104"/>
      <c r="CC46" s="107" t="str">
        <f t="shared" si="11"/>
        <v/>
      </c>
      <c r="CD46" s="137" t="str">
        <f>IF(ISNUMBER(BV46)=FALSE,"",SUMIF($E$22:$E$71,BW46,$D$22:$D$71))</f>
        <v/>
      </c>
      <c r="CE46" s="139" t="str">
        <f>IF(ISNUMBER(BV46)=FALSE,"",SUMIF($E$22:$E$71,BW46,$I$22:$I$71))</f>
        <v/>
      </c>
      <c r="CF46" s="95">
        <f>SUMIF($O$22:$O$71,BW46,$S$22:$S$71)+SUMIF($AD$22:$AD$71,BW46,$AI$22:$AI$71)+SUMIF($AT$22:$AT$71,BW46,$AX$22:$AX$71)+SUMIF($BI$22:$BI$71,BW46,$BL$22:$BL$71)+SUMIF($BW$22:$BW$71,BW46,$BZ$22:$BZ$71)</f>
        <v>0</v>
      </c>
      <c r="CG46" s="99">
        <f>SUMIF($O$22:$O$71,BW46,$T$22:$T$71)+SUMIF($AD$22:$AD$71,BW46,$AJ$22:$AJ$71)+SUMIF($AT$22:$AT$71,BW46,$AY$22:$AY$71)+SUMIF($BI$22:$BI$71,BW46,$BM$22:$BM$71)+SUMIF($BW$22:$BW$71,BW46,$CA$22:$CA$71)</f>
        <v>0</v>
      </c>
      <c r="CH46" s="103">
        <f>SUMIF($O$22:$O$71,BW46,$U$22:$U$71)+SUMIF($AD$22:$AD$71,BW46,$AK$22:$AK$71)+SUMIF($AT$22:$AT$71,BW46,$AZ$22:$AZ$71)+SUMIF($BI$22:$BI$71,BW46,$BN$22:$BN$71)+SUMIF($BW$22:$BW$71,BW46,$CB$22:$CB$71)</f>
        <v>0</v>
      </c>
      <c r="CI46" s="43"/>
      <c r="CJ46" s="195" t="str">
        <f t="shared" si="13"/>
        <v/>
      </c>
      <c r="CK46" s="77"/>
      <c r="CL46" s="50"/>
      <c r="CM46" s="28" t="str">
        <f t="shared" si="27"/>
        <v/>
      </c>
      <c r="CN46" s="96" t="str">
        <f>IF(ISNUMBER(CJ46)=FALSE,"",SUM(CQ46:CQ$51))</f>
        <v/>
      </c>
      <c r="CO46" s="101"/>
      <c r="CP46" s="104"/>
      <c r="CQ46" s="107" t="str">
        <f t="shared" si="12"/>
        <v/>
      </c>
      <c r="CR46" s="138" t="str">
        <f>IF(ISNUMBER(CJ46)=FALSE,"",SUMIF($E$22:$E$71,CK46,$D$22:$D$71))</f>
        <v/>
      </c>
      <c r="CS46" s="140" t="str">
        <f>IF(ISNUMBER(CJ46)=FALSE,"",SUMIF($E$22:$E$71,CK46,$I$22:$I$71))</f>
        <v/>
      </c>
      <c r="CT46" s="95">
        <f>SUMIF($O$22:$O$71,CK46,$S$22:$S$71)+SUMIF($AD$22:$AD$71,CK46,$AI$22:$AI$71)+SUMIF($AT$22:$AT$71,CK46,$AX$22:$AX$71)+SUMIF($BI$22:$BI$71,CK46,$BL$22:$BL$71)+SUMIF($BW$22:$BW$71,CK46,$BZ$22:$BZ$71)+SUMIF($CK$22:$CK$71,CK46,$CN$22:$CN$71)</f>
        <v>0</v>
      </c>
      <c r="CU46" s="99">
        <f>SUMIF($O$22:$O$71,CK46,$T$22:$T$71)+SUMIF($AD$22:$AD$71,CK46,$AJ$22:$AJ$71)+SUMIF($AT$22:$AT$71,CK46,$AY$22:$AY$71)+SUMIF($BI$22:$BI$71,CK46,$BM$22:$BM$71)+SUMIF($BW$22:$BW$71,CK46,$CA$22:$CA$71)+SUMIF($CK$22:$CK$71,CK46,$CO$22:$CO$71)</f>
        <v>0</v>
      </c>
      <c r="CV46" s="103">
        <f>SUMIF($O$22:$O$71,CK46,$U$22:$U$71)+SUMIF($AD$22:$AD$71,CK46,$AK$22:$AK$71)+SUMIF($AT$22:$AT$71,CK46,$AZ$22:$AZ$71)+SUMIF($BI$22:$BI$71,CK46,$BN$22:$BN$71)+SUMIF($BW$22:$BW$71,CK46,$CB$22:$CB$71)+SUMIF($CK$22:$CK$71,CK46,$CP$22:$CP$71)</f>
        <v>0</v>
      </c>
      <c r="CW46" s="43"/>
    </row>
    <row r="47" spans="1:101" ht="15" customHeight="1">
      <c r="A47" s="45"/>
      <c r="B47" s="344"/>
      <c r="C47" s="207">
        <v>26</v>
      </c>
      <c r="D47" s="242">
        <f t="shared" si="21"/>
        <v>26</v>
      </c>
      <c r="E47" s="243" t="s">
        <v>91</v>
      </c>
      <c r="F47" s="244">
        <v>1973</v>
      </c>
      <c r="G47" s="244">
        <f>SUMIF($O$22:$O$71,E47,$V$22:$V$71)+SUMIF($AD$22:$AD$71,E47,$AL$22:$AL$71)+SUMIF($AT$22:$AT$71,E47,$BA$22:$BA$71)+SUMIF($BI$22:$BI$71,E47,$BO$22:$BO$71)+SUMIF($BW$22:$BW$71,E47,$CC$22:$CC$71)+SUMIF($CK$22:$CK$71,E47,$CQ$22:$CQ$71)</f>
        <v>1</v>
      </c>
      <c r="H47" s="244"/>
      <c r="I47" s="207">
        <f t="shared" si="22"/>
        <v>0</v>
      </c>
      <c r="J47" s="246">
        <f>SUMIF($O$22:$O$71,E47,$S$22:$S$71)+SUMIF($AD$22:$AD$71,E47,$AI$22:$AI$71)+SUMIF($AT$22:$AT$71,E47,$AX$22:$AX$71)+SUMIF($BI$22:$BI$71,E47,$BL$22:$BL$71)+SUMIF($BW$22:$BW$71,E47,$BZ$22:$BZ$71)+SUMIF($CK$22:$CK$71,E47,$CN$22:$CN$71)</f>
        <v>15</v>
      </c>
      <c r="K47" s="247">
        <f>SUMIF($O$22:$O$71,E47,$T$22:$T$71)+SUMIF($AD$22:$AD$71,E47,$AJ$22:$AJ$71)+SUMIF($AT$22:$AT$71,E47,$AY$22:$AY$71)+SUMIF($BI$22:$BI$71,E47,$BM$22:$BM$71)+SUMIF($BW$22:$BW$71,E47,$CA$22:$CA$71)+SUMIF($CK$22:$CK$71,E47,$CO$22:$CO$71)</f>
        <v>0</v>
      </c>
      <c r="L47" s="248">
        <f>SUMIF($O$22:$O$71,E47,$U$22:$U$71)+SUMIF($AD$22:$AD$71,E47,$AK$22:$AK$71)+SUMIF($AT$22:$AT$71,E47,$AZ$22:$AZ$71)+SUMIF($BI$22:$BI$71,E47,$BN$22:$BN$71)+SUMIF($BW$22:$BW$71,E47,$CB$22:$CB$71)+SUMIF($CK$22:$CK$71,E47,$CP$22:$CP$71)</f>
        <v>0</v>
      </c>
      <c r="M47" s="69"/>
      <c r="N47" s="178" t="str">
        <f t="shared" si="2"/>
        <v/>
      </c>
      <c r="O47" s="72"/>
      <c r="P47" s="293"/>
      <c r="Q47" s="73"/>
      <c r="R47" s="26" t="str">
        <f t="shared" ref="R47:R70" si="30">IF(S47&gt;0,S47,IF(T47&gt;0,T47,IF(U47&gt;0,U47,"")))</f>
        <v/>
      </c>
      <c r="S47" s="96" t="str">
        <f>IF(ISNUMBER(N47)=FALSE,"",SUM(V47:$V$51))</f>
        <v/>
      </c>
      <c r="T47" s="100"/>
      <c r="U47" s="104"/>
      <c r="V47" s="107" t="str">
        <f t="shared" si="3"/>
        <v/>
      </c>
      <c r="W47" s="137" t="str">
        <f>IF(ISNUMBER(N47)=FALSE,"",SUMIF($E$22:$E$71,O47,$D$22:$D$71))</f>
        <v/>
      </c>
      <c r="X47" s="139" t="str">
        <f>IF(ISNUMBER(N47)=FALSE,"",SUMIF($E$22:$E$71,O47,$I$22:$I$71))</f>
        <v/>
      </c>
      <c r="Y47" s="95">
        <f>SUMIF($O$22:$O$71,O47,$S$22:$S$71)</f>
        <v>0</v>
      </c>
      <c r="Z47" s="99">
        <f>SUMIF($O$22:$O$71,O47,$T$22:$T$71)</f>
        <v>0</v>
      </c>
      <c r="AA47" s="103">
        <f>SUMIF($O$22:$O$71,O47,$U$22:$U$71)</f>
        <v>0</v>
      </c>
      <c r="AB47" s="43"/>
      <c r="AC47" s="186" t="str">
        <f t="shared" si="4"/>
        <v/>
      </c>
      <c r="AD47" s="24"/>
      <c r="AE47" s="50"/>
      <c r="AF47" s="24"/>
      <c r="AG47" s="24"/>
      <c r="AH47" s="28" t="str">
        <f t="shared" si="28"/>
        <v/>
      </c>
      <c r="AI47" s="96" t="str">
        <f>IF(ISNUMBER(AC47)=FALSE,"",SUM(AL47:AL$51))</f>
        <v/>
      </c>
      <c r="AJ47" s="100"/>
      <c r="AK47" s="104"/>
      <c r="AL47" s="107" t="str">
        <f t="shared" si="5"/>
        <v/>
      </c>
      <c r="AM47" s="138" t="str">
        <f>IF(ISNUMBER(AC47)=FALSE,"",SUMIF($E$22:$E$71,AD47,$D$22:$D$71))</f>
        <v/>
      </c>
      <c r="AN47" s="140" t="str">
        <f>IF(ISNUMBER(AC47)=FALSE,"",SUMIF($E$22:$E$71,AD47,$I$22:$I$71))</f>
        <v/>
      </c>
      <c r="AO47" s="95">
        <f>SUMIF($O$22:$O$71,AD47,$S$22:$S$71)+SUMIF($AD$22:$AD$71,AD47,$AI$22:$AI$71)</f>
        <v>0</v>
      </c>
      <c r="AP47" s="99">
        <f>SUMIF($O$22:$O$71,AD47,$T$22:$T$71)+SUMIF($AD$22:$AD$71,AD47,$AJ$22:$AJ$71)</f>
        <v>0</v>
      </c>
      <c r="AQ47" s="103">
        <f>SUMIF($O$22:$O$71,AD47,$U$22:$U$71)+SUMIF($AD$22:$AD$71,AD47,$AK$22:$AK$71)</f>
        <v>0</v>
      </c>
      <c r="AR47" s="43"/>
      <c r="AS47" s="191">
        <f t="shared" si="6"/>
        <v>26</v>
      </c>
      <c r="AT47" s="72" t="s">
        <v>98</v>
      </c>
      <c r="AU47" s="72">
        <v>360</v>
      </c>
      <c r="AV47" s="73">
        <v>1.6069444444444445</v>
      </c>
      <c r="AW47" s="26">
        <f t="shared" si="24"/>
        <v>5</v>
      </c>
      <c r="AX47" s="96">
        <f>IF(ISNUMBER(AS47)=FALSE,"",SUM(BA47:BA$51))</f>
        <v>5</v>
      </c>
      <c r="AY47" s="100"/>
      <c r="AZ47" s="104"/>
      <c r="BA47" s="107">
        <f t="shared" si="7"/>
        <v>1</v>
      </c>
      <c r="BB47" s="137">
        <f>IF(ISNUMBER(AS47)=FALSE,"",SUMIF($E$22:$E$71,AT47,$D$22:$D$71))</f>
        <v>33</v>
      </c>
      <c r="BC47" s="209">
        <f t="shared" si="29"/>
        <v>5</v>
      </c>
      <c r="BD47" s="95">
        <f>SUMIF($O$22:$O$71,AT47,$S$22:$S$71)+SUMIF($AD$22:$AD$71,AT47,$AI$22:$AI$71)+SUMIF($AT$22:$AT$71,AT47,$AX$22:$AX$71)</f>
        <v>5</v>
      </c>
      <c r="BE47" s="99">
        <f>SUMIF($O$22:$O$71,AT47,$T$22:$T$71)+SUMIF($AD$22:$AD$71,AT47,$AJ$22:$AJ$71)+SUMIF($AT$22:$AT$71,AT47,$AY$22:$AY$71)</f>
        <v>0</v>
      </c>
      <c r="BF47" s="103">
        <f>SUMIF($O$22:$O$71,AT47,$U$22:$U$71)+SUMIF($AD$22:$AD$71,AT47,$AK$22:$AK$71)+SUMIF($AT$22:$AT$71,AT47,$AZ$22:$AZ$71)</f>
        <v>0</v>
      </c>
      <c r="BG47" s="43"/>
      <c r="BH47" s="186" t="str">
        <f t="shared" si="8"/>
        <v/>
      </c>
      <c r="BI47" s="77"/>
      <c r="BJ47" s="50"/>
      <c r="BK47" s="28" t="str">
        <f t="shared" si="25"/>
        <v/>
      </c>
      <c r="BL47" s="96" t="str">
        <f>IF(ISNUMBER(BH47)=FALSE,"",SUM(BO47:BO$51))</f>
        <v/>
      </c>
      <c r="BM47" s="100"/>
      <c r="BN47" s="104"/>
      <c r="BO47" s="107" t="str">
        <f t="shared" si="9"/>
        <v/>
      </c>
      <c r="BP47" s="138" t="str">
        <f>IF(ISNUMBER(BH47)=FALSE,"",SUMIF($E$22:$E$71,BI47,$D$22:$D$71))</f>
        <v/>
      </c>
      <c r="BQ47" s="140" t="str">
        <f>IF(ISNUMBER(BH47)=FALSE,"",SUMIF($E$22:$E$71,BI47,$I$22:$I$71))</f>
        <v/>
      </c>
      <c r="BR47" s="95">
        <f>SUMIF($O$22:$O$71,BI47,$S$22:$S$71)+SUMIF($AD$22:$AD$71,BI47,$AI$22:$AI$71)+SUMIF($AT$22:$AT$71,BI47,$AX$22:$AX$71)+SUMIF($BI$22:$BI$71,BI47,$BL$22:$BL$71)</f>
        <v>0</v>
      </c>
      <c r="BS47" s="99">
        <f>SUMIF($O$22:$O$71,BI47,$T$22:$T$71)+SUMIF($AD$22:$AD$71,BI47,$AJ$22:$AJ$71)+SUMIF($AT$22:$AT$71,BI47,$AY$22:$AY$71)+SUMIF($BI$22:$BI$71,BI47,$BM$22:$BM$71)</f>
        <v>0</v>
      </c>
      <c r="BT47" s="103">
        <f>SUMIF($O$22:$O$71,BI47,$U$22:$U$71)+SUMIF($AD$22:$AD$71,BI47,$AK$22:$AK$71)+SUMIF($AT$22:$AT$71,BI47,$AZ$22:$AZ$71)+SUMIF($BI$22:$BI$71,BI47,$BN$22:$BN$71)</f>
        <v>0</v>
      </c>
      <c r="BU47" s="43"/>
      <c r="BV47" s="191" t="str">
        <f t="shared" si="10"/>
        <v/>
      </c>
      <c r="BW47" s="72"/>
      <c r="BX47" s="73"/>
      <c r="BY47" s="26" t="str">
        <f t="shared" si="26"/>
        <v/>
      </c>
      <c r="BZ47" s="96" t="str">
        <f>IF(ISNUMBER(BV47)=FALSE,"",SUM(CC47:CC$51))</f>
        <v/>
      </c>
      <c r="CA47" s="100"/>
      <c r="CB47" s="104"/>
      <c r="CC47" s="107" t="str">
        <f t="shared" si="11"/>
        <v/>
      </c>
      <c r="CD47" s="137" t="str">
        <f>IF(ISNUMBER(BV47)=FALSE,"",SUMIF($E$22:$E$71,BW47,$D$22:$D$71))</f>
        <v/>
      </c>
      <c r="CE47" s="139" t="str">
        <f>IF(ISNUMBER(BV47)=FALSE,"",SUMIF($E$22:$E$71,BW47,$I$22:$I$71))</f>
        <v/>
      </c>
      <c r="CF47" s="95">
        <f>SUMIF($O$22:$O$71,BW47,$S$22:$S$71)+SUMIF($AD$22:$AD$71,BW47,$AI$22:$AI$71)+SUMIF($AT$22:$AT$71,BW47,$AX$22:$AX$71)+SUMIF($BI$22:$BI$71,BW47,$BL$22:$BL$71)+SUMIF($BW$22:$BW$71,BW47,$BZ$22:$BZ$71)</f>
        <v>0</v>
      </c>
      <c r="CG47" s="99">
        <f>SUMIF($O$22:$O$71,BW47,$T$22:$T$71)+SUMIF($AD$22:$AD$71,BW47,$AJ$22:$AJ$71)+SUMIF($AT$22:$AT$71,BW47,$AY$22:$AY$71)+SUMIF($BI$22:$BI$71,BW47,$BM$22:$BM$71)+SUMIF($BW$22:$BW$71,BW47,$CA$22:$CA$71)</f>
        <v>0</v>
      </c>
      <c r="CH47" s="103">
        <f>SUMIF($O$22:$O$71,BW47,$U$22:$U$71)+SUMIF($AD$22:$AD$71,BW47,$AK$22:$AK$71)+SUMIF($AT$22:$AT$71,BW47,$AZ$22:$AZ$71)+SUMIF($BI$22:$BI$71,BW47,$BN$22:$BN$71)+SUMIF($BW$22:$BW$71,BW47,$CB$22:$CB$71)</f>
        <v>0</v>
      </c>
      <c r="CI47" s="43"/>
      <c r="CJ47" s="195" t="str">
        <f t="shared" si="13"/>
        <v/>
      </c>
      <c r="CK47" s="77"/>
      <c r="CL47" s="50"/>
      <c r="CM47" s="28" t="str">
        <f t="shared" si="27"/>
        <v/>
      </c>
      <c r="CN47" s="96" t="str">
        <f>IF(ISNUMBER(CJ47)=FALSE,"",SUM(CQ47:CQ$51))</f>
        <v/>
      </c>
      <c r="CO47" s="100"/>
      <c r="CP47" s="104"/>
      <c r="CQ47" s="107" t="str">
        <f t="shared" si="12"/>
        <v/>
      </c>
      <c r="CR47" s="138" t="str">
        <f>IF(ISNUMBER(CJ47)=FALSE,"",SUMIF($E$22:$E$71,CK47,$D$22:$D$71))</f>
        <v/>
      </c>
      <c r="CS47" s="140" t="str">
        <f>IF(ISNUMBER(CJ47)=FALSE,"",SUMIF($E$22:$E$71,CK47,$I$22:$I$71))</f>
        <v/>
      </c>
      <c r="CT47" s="95">
        <f>SUMIF($O$22:$O$71,CK47,$S$22:$S$71)+SUMIF($AD$22:$AD$71,CK47,$AI$22:$AI$71)+SUMIF($AT$22:$AT$71,CK47,$AX$22:$AX$71)+SUMIF($BI$22:$BI$71,CK47,$BL$22:$BL$71)+SUMIF($BW$22:$BW$71,CK47,$BZ$22:$BZ$71)+SUMIF($CK$22:$CK$71,CK47,$CN$22:$CN$71)</f>
        <v>0</v>
      </c>
      <c r="CU47" s="99">
        <f>SUMIF($O$22:$O$71,CK47,$T$22:$T$71)+SUMIF($AD$22:$AD$71,CK47,$AJ$22:$AJ$71)+SUMIF($AT$22:$AT$71,CK47,$AY$22:$AY$71)+SUMIF($BI$22:$BI$71,CK47,$BM$22:$BM$71)+SUMIF($BW$22:$BW$71,CK47,$CA$22:$CA$71)+SUMIF($CK$22:$CK$71,CK47,$CO$22:$CO$71)</f>
        <v>0</v>
      </c>
      <c r="CV47" s="103">
        <f>SUMIF($O$22:$O$71,CK47,$U$22:$U$71)+SUMIF($AD$22:$AD$71,CK47,$AK$22:$AK$71)+SUMIF($AT$22:$AT$71,CK47,$AZ$22:$AZ$71)+SUMIF($BI$22:$BI$71,CK47,$BN$22:$BN$71)+SUMIF($BW$22:$BW$71,CK47,$CB$22:$CB$71)+SUMIF($CK$22:$CK$71,CK47,$CP$22:$CP$71)</f>
        <v>0</v>
      </c>
      <c r="CW47" s="43"/>
    </row>
    <row r="48" spans="1:101" ht="15" customHeight="1">
      <c r="A48" s="45"/>
      <c r="B48" s="344"/>
      <c r="C48" s="207">
        <v>27</v>
      </c>
      <c r="D48" s="242">
        <f t="shared" si="21"/>
        <v>27</v>
      </c>
      <c r="E48" s="243" t="s">
        <v>92</v>
      </c>
      <c r="F48" s="244">
        <v>1977</v>
      </c>
      <c r="G48" s="244">
        <f>SUMIF($O$22:$O$71,E48,$V$22:$V$71)+SUMIF($AD$22:$AD$71,E48,$AL$22:$AL$71)+SUMIF($AT$22:$AT$71,E48,$BA$22:$BA$71)+SUMIF($BI$22:$BI$71,E48,$BO$22:$BO$71)+SUMIF($BW$22:$BW$71,E48,$CC$22:$CC$71)+SUMIF($CK$22:$CK$71,E48,$CQ$22:$CQ$71)</f>
        <v>1</v>
      </c>
      <c r="H48" s="244"/>
      <c r="I48" s="207">
        <f t="shared" si="22"/>
        <v>0</v>
      </c>
      <c r="J48" s="246">
        <f>SUMIF($O$22:$O$71,E48,$S$22:$S$71)+SUMIF($AD$22:$AD$71,E48,$AI$22:$AI$71)+SUMIF($AT$22:$AT$71,E48,$AX$22:$AX$71)+SUMIF($BI$22:$BI$71,E48,$BL$22:$BL$71)+SUMIF($BW$22:$BW$71,E48,$BZ$22:$BZ$71)+SUMIF($CK$22:$CK$71,E48,$CN$22:$CN$71)</f>
        <v>14</v>
      </c>
      <c r="K48" s="247">
        <f>SUMIF($O$22:$O$71,E48,$T$22:$T$71)+SUMIF($AD$22:$AD$71,E48,$AJ$22:$AJ$71)+SUMIF($AT$22:$AT$71,E48,$AY$22:$AY$71)+SUMIF($BI$22:$BI$71,E48,$BM$22:$BM$71)+SUMIF($BW$22:$BW$71,E48,$CA$22:$CA$71)+SUMIF($CK$22:$CK$71,E48,$CO$22:$CO$71)</f>
        <v>0</v>
      </c>
      <c r="L48" s="248">
        <f>SUMIF($O$22:$O$71,E48,$U$22:$U$71)+SUMIF($AD$22:$AD$71,E48,$AK$22:$AK$71)+SUMIF($AT$22:$AT$71,E48,$AZ$22:$AZ$71)+SUMIF($BI$22:$BI$71,E48,$BN$22:$BN$71)+SUMIF($BW$22:$BW$71,E48,$CB$22:$CB$71)+SUMIF($CK$22:$CK$71,E48,$CP$22:$CP$71)</f>
        <v>0</v>
      </c>
      <c r="M48" s="69"/>
      <c r="N48" s="178" t="str">
        <f t="shared" si="2"/>
        <v/>
      </c>
      <c r="O48" s="72"/>
      <c r="P48" s="293"/>
      <c r="Q48" s="73"/>
      <c r="R48" s="26" t="str">
        <f t="shared" si="30"/>
        <v/>
      </c>
      <c r="S48" s="96" t="str">
        <f>IF(ISNUMBER(N48)=FALSE,"",SUM(V48:$V$51))</f>
        <v/>
      </c>
      <c r="T48" s="100"/>
      <c r="U48" s="104"/>
      <c r="V48" s="107" t="str">
        <f t="shared" si="3"/>
        <v/>
      </c>
      <c r="W48" s="137" t="str">
        <f>IF(ISNUMBER(N48)=FALSE,"",SUMIF($E$22:$E$71,O48,$D$22:$D$71))</f>
        <v/>
      </c>
      <c r="X48" s="139" t="str">
        <f>IF(ISNUMBER(N48)=FALSE,"",SUMIF($E$22:$E$71,O48,$I$22:$I$71))</f>
        <v/>
      </c>
      <c r="Y48" s="95">
        <f>SUMIF($O$22:$O$71,O48,$S$22:$S$71)</f>
        <v>0</v>
      </c>
      <c r="Z48" s="99">
        <f>SUMIF($O$22:$O$71,O48,$T$22:$T$71)</f>
        <v>0</v>
      </c>
      <c r="AA48" s="103">
        <f>SUMIF($O$22:$O$71,O48,$U$22:$U$71)</f>
        <v>0</v>
      </c>
      <c r="AB48" s="43"/>
      <c r="AC48" s="186" t="str">
        <f t="shared" si="4"/>
        <v/>
      </c>
      <c r="AD48" s="24"/>
      <c r="AE48" s="50"/>
      <c r="AF48" s="24"/>
      <c r="AG48" s="24"/>
      <c r="AH48" s="28" t="str">
        <f t="shared" si="28"/>
        <v/>
      </c>
      <c r="AI48" s="96" t="str">
        <f>IF(ISNUMBER(AC48)=FALSE,"",SUM(AL48:AL$51))</f>
        <v/>
      </c>
      <c r="AJ48" s="100"/>
      <c r="AK48" s="104"/>
      <c r="AL48" s="107" t="str">
        <f t="shared" si="5"/>
        <v/>
      </c>
      <c r="AM48" s="138" t="str">
        <f>IF(ISNUMBER(AC48)=FALSE,"",SUMIF($E$22:$E$71,AD48,$D$22:$D$71))</f>
        <v/>
      </c>
      <c r="AN48" s="140" t="str">
        <f>IF(ISNUMBER(AC48)=FALSE,"",SUMIF($E$22:$E$71,AD48,$I$22:$I$71))</f>
        <v/>
      </c>
      <c r="AO48" s="95">
        <f>SUMIF($O$22:$O$71,AD48,$S$22:$S$71)+SUMIF($AD$22:$AD$71,AD48,$AI$22:$AI$71)</f>
        <v>0</v>
      </c>
      <c r="AP48" s="99">
        <f>SUMIF($O$22:$O$71,AD48,$T$22:$T$71)+SUMIF($AD$22:$AD$71,AD48,$AJ$22:$AJ$71)</f>
        <v>0</v>
      </c>
      <c r="AQ48" s="103">
        <f>SUMIF($O$22:$O$71,AD48,$U$22:$U$71)+SUMIF($AD$22:$AD$71,AD48,$AK$22:$AK$71)</f>
        <v>0</v>
      </c>
      <c r="AR48" s="43"/>
      <c r="AS48" s="191">
        <f t="shared" si="6"/>
        <v>27</v>
      </c>
      <c r="AT48" s="72" t="s">
        <v>99</v>
      </c>
      <c r="AU48" s="72">
        <v>378</v>
      </c>
      <c r="AV48" s="73">
        <v>1.6152777777777778</v>
      </c>
      <c r="AW48" s="26">
        <f t="shared" si="24"/>
        <v>4</v>
      </c>
      <c r="AX48" s="96">
        <f>IF(ISNUMBER(AS48)=FALSE,"",SUM(BA48:BA$51))</f>
        <v>4</v>
      </c>
      <c r="AY48" s="100"/>
      <c r="AZ48" s="104"/>
      <c r="BA48" s="107">
        <f t="shared" si="7"/>
        <v>1</v>
      </c>
      <c r="BB48" s="137">
        <f>IF(ISNUMBER(AS48)=FALSE,"",SUMIF($E$22:$E$71,AT48,$D$22:$D$71))</f>
        <v>34</v>
      </c>
      <c r="BC48" s="209">
        <f t="shared" si="29"/>
        <v>4</v>
      </c>
      <c r="BD48" s="95">
        <f>SUMIF($O$22:$O$71,AT48,$S$22:$S$71)+SUMIF($AD$22:$AD$71,AT48,$AI$22:$AI$71)+SUMIF($AT$22:$AT$71,AT48,$AX$22:$AX$71)</f>
        <v>4</v>
      </c>
      <c r="BE48" s="99">
        <f>SUMIF($O$22:$O$71,AT48,$T$22:$T$71)+SUMIF($AD$22:$AD$71,AT48,$AJ$22:$AJ$71)+SUMIF($AT$22:$AT$71,AT48,$AY$22:$AY$71)</f>
        <v>0</v>
      </c>
      <c r="BF48" s="103">
        <f>SUMIF($O$22:$O$71,AT48,$U$22:$U$71)+SUMIF($AD$22:$AD$71,AT48,$AK$22:$AK$71)+SUMIF($AT$22:$AT$71,AT48,$AZ$22:$AZ$71)</f>
        <v>0</v>
      </c>
      <c r="BG48" s="43"/>
      <c r="BH48" s="186" t="str">
        <f t="shared" si="8"/>
        <v/>
      </c>
      <c r="BI48" s="77"/>
      <c r="BJ48" s="50"/>
      <c r="BK48" s="28" t="str">
        <f t="shared" si="25"/>
        <v/>
      </c>
      <c r="BL48" s="96" t="str">
        <f>IF(ISNUMBER(BH48)=FALSE,"",SUM(BO48:BO$51))</f>
        <v/>
      </c>
      <c r="BM48" s="100"/>
      <c r="BN48" s="104"/>
      <c r="BO48" s="107" t="str">
        <f t="shared" si="9"/>
        <v/>
      </c>
      <c r="BP48" s="138" t="str">
        <f>IF(ISNUMBER(BH48)=FALSE,"",SUMIF($E$22:$E$71,BI48,$D$22:$D$71))</f>
        <v/>
      </c>
      <c r="BQ48" s="140" t="str">
        <f>IF(ISNUMBER(BH48)=FALSE,"",SUMIF($E$22:$E$71,BI48,$I$22:$I$71))</f>
        <v/>
      </c>
      <c r="BR48" s="95">
        <f>SUMIF($O$22:$O$71,BI48,$S$22:$S$71)+SUMIF($AD$22:$AD$71,BI48,$AI$22:$AI$71)+SUMIF($AT$22:$AT$71,BI48,$AX$22:$AX$71)+SUMIF($BI$22:$BI$71,BI48,$BL$22:$BL$71)</f>
        <v>0</v>
      </c>
      <c r="BS48" s="99">
        <f>SUMIF($O$22:$O$71,BI48,$T$22:$T$71)+SUMIF($AD$22:$AD$71,BI48,$AJ$22:$AJ$71)+SUMIF($AT$22:$AT$71,BI48,$AY$22:$AY$71)+SUMIF($BI$22:$BI$71,BI48,$BM$22:$BM$71)</f>
        <v>0</v>
      </c>
      <c r="BT48" s="103">
        <f>SUMIF($O$22:$O$71,BI48,$U$22:$U$71)+SUMIF($AD$22:$AD$71,BI48,$AK$22:$AK$71)+SUMIF($AT$22:$AT$71,BI48,$AZ$22:$AZ$71)+SUMIF($BI$22:$BI$71,BI48,$BN$22:$BN$71)</f>
        <v>0</v>
      </c>
      <c r="BU48" s="43"/>
      <c r="BV48" s="191" t="str">
        <f t="shared" si="10"/>
        <v/>
      </c>
      <c r="BW48" s="72"/>
      <c r="BX48" s="74"/>
      <c r="BY48" s="26" t="str">
        <f t="shared" si="26"/>
        <v/>
      </c>
      <c r="BZ48" s="96" t="str">
        <f>IF(ISNUMBER(BV48)=FALSE,"",SUM(CC48:CC$51))</f>
        <v/>
      </c>
      <c r="CA48" s="100"/>
      <c r="CB48" s="104"/>
      <c r="CC48" s="107" t="str">
        <f t="shared" si="11"/>
        <v/>
      </c>
      <c r="CD48" s="137" t="str">
        <f>IF(ISNUMBER(BV48)=FALSE,"",SUMIF($E$22:$E$71,BW48,$D$22:$D$71))</f>
        <v/>
      </c>
      <c r="CE48" s="139" t="str">
        <f>IF(ISNUMBER(BV48)=FALSE,"",SUMIF($E$22:$E$71,BW48,$I$22:$I$71))</f>
        <v/>
      </c>
      <c r="CF48" s="95">
        <f>SUMIF($O$22:$O$71,BW48,$S$22:$S$71)+SUMIF($AD$22:$AD$71,BW48,$AI$22:$AI$71)+SUMIF($AT$22:$AT$71,BW48,$AX$22:$AX$71)+SUMIF($BI$22:$BI$71,BW48,$BL$22:$BL$71)+SUMIF($BW$22:$BW$71,BW48,$BZ$22:$BZ$71)</f>
        <v>0</v>
      </c>
      <c r="CG48" s="99">
        <f>SUMIF($O$22:$O$71,BW48,$T$22:$T$71)+SUMIF($AD$22:$AD$71,BW48,$AJ$22:$AJ$71)+SUMIF($AT$22:$AT$71,BW48,$AY$22:$AY$71)+SUMIF($BI$22:$BI$71,BW48,$BM$22:$BM$71)+SUMIF($BW$22:$BW$71,BW48,$CA$22:$CA$71)</f>
        <v>0</v>
      </c>
      <c r="CH48" s="103">
        <f>SUMIF($O$22:$O$71,BW48,$U$22:$U$71)+SUMIF($AD$22:$AD$71,BW48,$AK$22:$AK$71)+SUMIF($AT$22:$AT$71,BW48,$AZ$22:$AZ$71)+SUMIF($BI$22:$BI$71,BW48,$BN$22:$BN$71)+SUMIF($BW$22:$BW$71,BW48,$CB$22:$CB$71)</f>
        <v>0</v>
      </c>
      <c r="CI48" s="43"/>
      <c r="CJ48" s="195" t="str">
        <f t="shared" si="13"/>
        <v/>
      </c>
      <c r="CK48" s="77"/>
      <c r="CL48" s="50"/>
      <c r="CM48" s="28" t="str">
        <f t="shared" si="27"/>
        <v/>
      </c>
      <c r="CN48" s="96" t="str">
        <f>IF(ISNUMBER(CJ48)=FALSE,"",SUM(CQ48:CQ$51))</f>
        <v/>
      </c>
      <c r="CO48" s="100"/>
      <c r="CP48" s="104"/>
      <c r="CQ48" s="107" t="str">
        <f t="shared" si="12"/>
        <v/>
      </c>
      <c r="CR48" s="138" t="str">
        <f>IF(ISNUMBER(CJ48)=FALSE,"",SUMIF($E$22:$E$71,CK48,$D$22:$D$71))</f>
        <v/>
      </c>
      <c r="CS48" s="140" t="str">
        <f>IF(ISNUMBER(CJ48)=FALSE,"",SUMIF($E$22:$E$71,CK48,$I$22:$I$71))</f>
        <v/>
      </c>
      <c r="CT48" s="95">
        <f>SUMIF($O$22:$O$71,CK48,$S$22:$S$71)+SUMIF($AD$22:$AD$71,CK48,$AI$22:$AI$71)+SUMIF($AT$22:$AT$71,CK48,$AX$22:$AX$71)+SUMIF($BI$22:$BI$71,CK48,$BL$22:$BL$71)+SUMIF($BW$22:$BW$71,CK48,$BZ$22:$BZ$71)+SUMIF($CK$22:$CK$71,CK48,$CN$22:$CN$71)</f>
        <v>0</v>
      </c>
      <c r="CU48" s="99">
        <f>SUMIF($O$22:$O$71,CK48,$T$22:$T$71)+SUMIF($AD$22:$AD$71,CK48,$AJ$22:$AJ$71)+SUMIF($AT$22:$AT$71,CK48,$AY$22:$AY$71)+SUMIF($BI$22:$BI$71,CK48,$BM$22:$BM$71)+SUMIF($BW$22:$BW$71,CK48,$CA$22:$CA$71)+SUMIF($CK$22:$CK$71,CK48,$CO$22:$CO$71)</f>
        <v>0</v>
      </c>
      <c r="CV48" s="103">
        <f>SUMIF($O$22:$O$71,CK48,$U$22:$U$71)+SUMIF($AD$22:$AD$71,CK48,$AK$22:$AK$71)+SUMIF($AT$22:$AT$71,CK48,$AZ$22:$AZ$71)+SUMIF($BI$22:$BI$71,CK48,$BN$22:$BN$71)+SUMIF($BW$22:$BW$71,CK48,$CB$22:$CB$71)+SUMIF($CK$22:$CK$71,CK48,$CP$22:$CP$71)</f>
        <v>0</v>
      </c>
      <c r="CW48" s="43"/>
    </row>
    <row r="49" spans="1:101" ht="15" customHeight="1">
      <c r="A49" s="45"/>
      <c r="B49" s="344"/>
      <c r="C49" s="207">
        <v>28</v>
      </c>
      <c r="D49" s="242">
        <f t="shared" si="21"/>
        <v>28</v>
      </c>
      <c r="E49" s="243" t="s">
        <v>93</v>
      </c>
      <c r="F49" s="244">
        <v>1952</v>
      </c>
      <c r="G49" s="244">
        <f>SUMIF($O$22:$O$71,E49,$V$22:$V$71)+SUMIF($AD$22:$AD$71,E49,$AL$22:$AL$71)+SUMIF($AT$22:$AT$71,E49,$BA$22:$BA$71)+SUMIF($BI$22:$BI$71,E49,$BO$22:$BO$71)+SUMIF($BW$22:$BW$71,E49,$CC$22:$CC$71)+SUMIF($CK$22:$CK$71,E49,$CQ$22:$CQ$71)</f>
        <v>1</v>
      </c>
      <c r="H49" s="244"/>
      <c r="I49" s="207">
        <f t="shared" si="22"/>
        <v>0</v>
      </c>
      <c r="J49" s="246">
        <f>SUMIF($O$22:$O$71,E49,$S$22:$S$71)+SUMIF($AD$22:$AD$71,E49,$AI$22:$AI$71)+SUMIF($AT$22:$AT$71,E49,$AX$22:$AX$71)+SUMIF($BI$22:$BI$71,E49,$BL$22:$BL$71)+SUMIF($BW$22:$BW$71,E49,$BZ$22:$BZ$71)+SUMIF($CK$22:$CK$71,E49,$CN$22:$CN$71)</f>
        <v>11</v>
      </c>
      <c r="K49" s="247">
        <f>SUMIF($O$22:$O$71,E49,$T$22:$T$71)+SUMIF($AD$22:$AD$71,E49,$AJ$22:$AJ$71)+SUMIF($AT$22:$AT$71,E49,$AY$22:$AY$71)+SUMIF($BI$22:$BI$71,E49,$BM$22:$BM$71)+SUMIF($BW$22:$BW$71,E49,$CA$22:$CA$71)+SUMIF($CK$22:$CK$71,E49,$CO$22:$CO$71)</f>
        <v>0</v>
      </c>
      <c r="L49" s="248">
        <f>SUMIF($O$22:$O$71,E49,$U$22:$U$71)+SUMIF($AD$22:$AD$71,E49,$AK$22:$AK$71)+SUMIF($AT$22:$AT$71,E49,$AZ$22:$AZ$71)+SUMIF($BI$22:$BI$71,E49,$BN$22:$BN$71)+SUMIF($BW$22:$BW$71,E49,$CB$22:$CB$71)+SUMIF($CK$22:$CK$71,E49,$CP$22:$CP$71)</f>
        <v>0</v>
      </c>
      <c r="M49" s="69"/>
      <c r="N49" s="178" t="str">
        <f t="shared" si="2"/>
        <v/>
      </c>
      <c r="O49" s="72"/>
      <c r="P49" s="293"/>
      <c r="Q49" s="73"/>
      <c r="R49" s="26" t="str">
        <f t="shared" si="30"/>
        <v/>
      </c>
      <c r="S49" s="96" t="str">
        <f>IF(ISNUMBER(N49)=FALSE,"",SUM(V49:$V$51))</f>
        <v/>
      </c>
      <c r="T49" s="100"/>
      <c r="U49" s="104"/>
      <c r="V49" s="107" t="str">
        <f t="shared" si="3"/>
        <v/>
      </c>
      <c r="W49" s="137" t="str">
        <f>IF(ISNUMBER(N49)=FALSE,"",SUMIF($E$22:$E$71,O49,$D$22:$D$71))</f>
        <v/>
      </c>
      <c r="X49" s="139" t="str">
        <f>IF(ISNUMBER(N49)=FALSE,"",SUMIF($E$22:$E$71,O49,$I$22:$I$71))</f>
        <v/>
      </c>
      <c r="Y49" s="95">
        <f>SUMIF($O$22:$O$71,O49,$S$22:$S$71)</f>
        <v>0</v>
      </c>
      <c r="Z49" s="99">
        <f>SUMIF($O$22:$O$71,O49,$T$22:$T$71)</f>
        <v>0</v>
      </c>
      <c r="AA49" s="103">
        <f>SUMIF($O$22:$O$71,O49,$U$22:$U$71)</f>
        <v>0</v>
      </c>
      <c r="AB49" s="43"/>
      <c r="AC49" s="186" t="str">
        <f t="shared" si="4"/>
        <v/>
      </c>
      <c r="AD49" s="24"/>
      <c r="AE49" s="50"/>
      <c r="AF49" s="24"/>
      <c r="AG49" s="24"/>
      <c r="AH49" s="28" t="str">
        <f t="shared" si="28"/>
        <v/>
      </c>
      <c r="AI49" s="96" t="str">
        <f>IF(ISNUMBER(AC49)=FALSE,"",SUM(AL49:AL$51))</f>
        <v/>
      </c>
      <c r="AJ49" s="100"/>
      <c r="AK49" s="104"/>
      <c r="AL49" s="107" t="str">
        <f t="shared" si="5"/>
        <v/>
      </c>
      <c r="AM49" s="138" t="str">
        <f>IF(ISNUMBER(AC49)=FALSE,"",SUMIF($E$22:$E$71,AD49,$D$22:$D$71))</f>
        <v/>
      </c>
      <c r="AN49" s="140" t="str">
        <f>IF(ISNUMBER(AC49)=FALSE,"",SUMIF($E$22:$E$71,AD49,$I$22:$I$71))</f>
        <v/>
      </c>
      <c r="AO49" s="95">
        <f>SUMIF($O$22:$O$71,AD49,$S$22:$S$71)+SUMIF($AD$22:$AD$71,AD49,$AI$22:$AI$71)</f>
        <v>0</v>
      </c>
      <c r="AP49" s="99">
        <f>SUMIF($O$22:$O$71,AD49,$T$22:$T$71)+SUMIF($AD$22:$AD$71,AD49,$AJ$22:$AJ$71)</f>
        <v>0</v>
      </c>
      <c r="AQ49" s="103">
        <f>SUMIF($O$22:$O$71,AD49,$U$22:$U$71)+SUMIF($AD$22:$AD$71,AD49,$AK$22:$AK$71)</f>
        <v>0</v>
      </c>
      <c r="AR49" s="43"/>
      <c r="AS49" s="191">
        <f t="shared" si="6"/>
        <v>28</v>
      </c>
      <c r="AT49" s="72" t="s">
        <v>100</v>
      </c>
      <c r="AU49" s="72">
        <v>357</v>
      </c>
      <c r="AV49" s="73">
        <v>1.6465277777777778</v>
      </c>
      <c r="AW49" s="26">
        <f t="shared" si="24"/>
        <v>3</v>
      </c>
      <c r="AX49" s="96">
        <f>IF(ISNUMBER(AS49)=FALSE,"",SUM(BA49:BA$51))</f>
        <v>3</v>
      </c>
      <c r="AY49" s="100"/>
      <c r="AZ49" s="104"/>
      <c r="BA49" s="107">
        <f t="shared" si="7"/>
        <v>1</v>
      </c>
      <c r="BB49" s="137">
        <f>IF(ISNUMBER(AS49)=FALSE,"",SUMIF($E$22:$E$71,AT49,$D$22:$D$71))</f>
        <v>35</v>
      </c>
      <c r="BC49" s="209">
        <f t="shared" si="29"/>
        <v>3</v>
      </c>
      <c r="BD49" s="95">
        <f>SUMIF($O$22:$O$71,AT49,$S$22:$S$71)+SUMIF($AD$22:$AD$71,AT49,$AI$22:$AI$71)+SUMIF($AT$22:$AT$71,AT49,$AX$22:$AX$71)</f>
        <v>3</v>
      </c>
      <c r="BE49" s="99">
        <f>SUMIF($O$22:$O$71,AT49,$T$22:$T$71)+SUMIF($AD$22:$AD$71,AT49,$AJ$22:$AJ$71)+SUMIF($AT$22:$AT$71,AT49,$AY$22:$AY$71)</f>
        <v>0</v>
      </c>
      <c r="BF49" s="103">
        <f>SUMIF($O$22:$O$71,AT49,$U$22:$U$71)+SUMIF($AD$22:$AD$71,AT49,$AK$22:$AK$71)+SUMIF($AT$22:$AT$71,AT49,$AZ$22:$AZ$71)</f>
        <v>0</v>
      </c>
      <c r="BG49" s="43"/>
      <c r="BH49" s="186" t="str">
        <f t="shared" si="8"/>
        <v/>
      </c>
      <c r="BI49" s="77"/>
      <c r="BJ49" s="50"/>
      <c r="BK49" s="28" t="str">
        <f t="shared" si="25"/>
        <v/>
      </c>
      <c r="BL49" s="96" t="str">
        <f>IF(ISNUMBER(BH49)=FALSE,"",SUM(BO49:BO$51))</f>
        <v/>
      </c>
      <c r="BM49" s="100"/>
      <c r="BN49" s="104"/>
      <c r="BO49" s="107" t="str">
        <f t="shared" si="9"/>
        <v/>
      </c>
      <c r="BP49" s="138" t="str">
        <f>IF(ISNUMBER(BH49)=FALSE,"",SUMIF($E$22:$E$71,BI49,$D$22:$D$71))</f>
        <v/>
      </c>
      <c r="BQ49" s="140" t="str">
        <f>IF(ISNUMBER(BH49)=FALSE,"",SUMIF($E$22:$E$71,BI49,$I$22:$I$71))</f>
        <v/>
      </c>
      <c r="BR49" s="95">
        <f>SUMIF($O$22:$O$71,BI49,$S$22:$S$71)+SUMIF($AD$22:$AD$71,BI49,$AI$22:$AI$71)+SUMIF($AT$22:$AT$71,BI49,$AX$22:$AX$71)+SUMIF($BI$22:$BI$71,BI49,$BL$22:$BL$71)</f>
        <v>0</v>
      </c>
      <c r="BS49" s="99">
        <f>SUMIF($O$22:$O$71,BI49,$T$22:$T$71)+SUMIF($AD$22:$AD$71,BI49,$AJ$22:$AJ$71)+SUMIF($AT$22:$AT$71,BI49,$AY$22:$AY$71)+SUMIF($BI$22:$BI$71,BI49,$BM$22:$BM$71)</f>
        <v>0</v>
      </c>
      <c r="BT49" s="103">
        <f>SUMIF($O$22:$O$71,BI49,$U$22:$U$71)+SUMIF($AD$22:$AD$71,BI49,$AK$22:$AK$71)+SUMIF($AT$22:$AT$71,BI49,$AZ$22:$AZ$71)+SUMIF($BI$22:$BI$71,BI49,$BN$22:$BN$71)</f>
        <v>0</v>
      </c>
      <c r="BU49" s="43"/>
      <c r="BV49" s="191" t="str">
        <f t="shared" si="10"/>
        <v/>
      </c>
      <c r="BW49" s="72"/>
      <c r="BX49" s="74"/>
      <c r="BY49" s="26" t="str">
        <f t="shared" si="26"/>
        <v/>
      </c>
      <c r="BZ49" s="96" t="str">
        <f>IF(ISNUMBER(BV49)=FALSE,"",SUM(CC49:CC$51))</f>
        <v/>
      </c>
      <c r="CA49" s="100"/>
      <c r="CB49" s="104"/>
      <c r="CC49" s="107" t="str">
        <f t="shared" si="11"/>
        <v/>
      </c>
      <c r="CD49" s="137" t="str">
        <f>IF(ISNUMBER(BV49)=FALSE,"",SUMIF($E$22:$E$71,BW49,$D$22:$D$71))</f>
        <v/>
      </c>
      <c r="CE49" s="139" t="str">
        <f>IF(ISNUMBER(BV49)=FALSE,"",SUMIF($E$22:$E$71,BW49,$I$22:$I$71))</f>
        <v/>
      </c>
      <c r="CF49" s="95">
        <f>SUMIF($O$22:$O$71,BW49,$S$22:$S$71)+SUMIF($AD$22:$AD$71,BW49,$AI$22:$AI$71)+SUMIF($AT$22:$AT$71,BW49,$AX$22:$AX$71)+SUMIF($BI$22:$BI$71,BW49,$BL$22:$BL$71)+SUMIF($BW$22:$BW$71,BW49,$BZ$22:$BZ$71)</f>
        <v>0</v>
      </c>
      <c r="CG49" s="99">
        <f>SUMIF($O$22:$O$71,BW49,$T$22:$T$71)+SUMIF($AD$22:$AD$71,BW49,$AJ$22:$AJ$71)+SUMIF($AT$22:$AT$71,BW49,$AY$22:$AY$71)+SUMIF($BI$22:$BI$71,BW49,$BM$22:$BM$71)+SUMIF($BW$22:$BW$71,BW49,$CA$22:$CA$71)</f>
        <v>0</v>
      </c>
      <c r="CH49" s="103">
        <f>SUMIF($O$22:$O$71,BW49,$U$22:$U$71)+SUMIF($AD$22:$AD$71,BW49,$AK$22:$AK$71)+SUMIF($AT$22:$AT$71,BW49,$AZ$22:$AZ$71)+SUMIF($BI$22:$BI$71,BW49,$BN$22:$BN$71)+SUMIF($BW$22:$BW$71,BW49,$CB$22:$CB$71)</f>
        <v>0</v>
      </c>
      <c r="CI49" s="43"/>
      <c r="CJ49" s="195" t="str">
        <f t="shared" si="13"/>
        <v/>
      </c>
      <c r="CK49" s="77"/>
      <c r="CL49" s="50"/>
      <c r="CM49" s="28" t="str">
        <f t="shared" si="27"/>
        <v/>
      </c>
      <c r="CN49" s="96" t="str">
        <f>IF(ISNUMBER(CJ49)=FALSE,"",SUM(CQ49:CQ$51))</f>
        <v/>
      </c>
      <c r="CO49" s="100"/>
      <c r="CP49" s="104"/>
      <c r="CQ49" s="107" t="str">
        <f t="shared" si="12"/>
        <v/>
      </c>
      <c r="CR49" s="138" t="str">
        <f>IF(ISNUMBER(CJ49)=FALSE,"",SUMIF($E$22:$E$71,CK49,$D$22:$D$71))</f>
        <v/>
      </c>
      <c r="CS49" s="140" t="str">
        <f>IF(ISNUMBER(CJ49)=FALSE,"",SUMIF($E$22:$E$71,CK49,$I$22:$I$71))</f>
        <v/>
      </c>
      <c r="CT49" s="95">
        <f>SUMIF($O$22:$O$71,CK49,$S$22:$S$71)+SUMIF($AD$22:$AD$71,CK49,$AI$22:$AI$71)+SUMIF($AT$22:$AT$71,CK49,$AX$22:$AX$71)+SUMIF($BI$22:$BI$71,CK49,$BL$22:$BL$71)+SUMIF($BW$22:$BW$71,CK49,$BZ$22:$BZ$71)+SUMIF($CK$22:$CK$71,CK49,$CN$22:$CN$71)</f>
        <v>0</v>
      </c>
      <c r="CU49" s="99">
        <f>SUMIF($O$22:$O$71,CK49,$T$22:$T$71)+SUMIF($AD$22:$AD$71,CK49,$AJ$22:$AJ$71)+SUMIF($AT$22:$AT$71,CK49,$AY$22:$AY$71)+SUMIF($BI$22:$BI$71,CK49,$BM$22:$BM$71)+SUMIF($BW$22:$BW$71,CK49,$CA$22:$CA$71)+SUMIF($CK$22:$CK$71,CK49,$CO$22:$CO$71)</f>
        <v>0</v>
      </c>
      <c r="CV49" s="103">
        <f>SUMIF($O$22:$O$71,CK49,$U$22:$U$71)+SUMIF($AD$22:$AD$71,CK49,$AK$22:$AK$71)+SUMIF($AT$22:$AT$71,CK49,$AZ$22:$AZ$71)+SUMIF($BI$22:$BI$71,CK49,$BN$22:$BN$71)+SUMIF($BW$22:$BW$71,CK49,$CB$22:$CB$71)+SUMIF($CK$22:$CK$71,CK49,$CP$22:$CP$71)</f>
        <v>0</v>
      </c>
      <c r="CW49" s="43"/>
    </row>
    <row r="50" spans="1:101" ht="15" customHeight="1">
      <c r="A50" s="45"/>
      <c r="B50" s="344"/>
      <c r="C50" s="207">
        <v>29</v>
      </c>
      <c r="D50" s="242">
        <f t="shared" si="21"/>
        <v>29</v>
      </c>
      <c r="E50" s="243" t="s">
        <v>94</v>
      </c>
      <c r="F50" s="244">
        <v>1967</v>
      </c>
      <c r="G50" s="244">
        <f>SUMIF($O$22:$O$71,E50,$V$22:$V$71)+SUMIF($AD$22:$AD$71,E50,$AL$22:$AL$71)+SUMIF($AT$22:$AT$71,E50,$BA$22:$BA$71)+SUMIF($BI$22:$BI$71,E50,$BO$22:$BO$71)+SUMIF($BW$22:$BW$71,E50,$CC$22:$CC$71)+SUMIF($CK$22:$CK$71,E50,$CQ$22:$CQ$71)</f>
        <v>1</v>
      </c>
      <c r="H50" s="244"/>
      <c r="I50" s="207">
        <f t="shared" si="22"/>
        <v>0</v>
      </c>
      <c r="J50" s="246">
        <f>SUMIF($O$22:$O$71,E50,$S$22:$S$71)+SUMIF($AD$22:$AD$71,E50,$AI$22:$AI$71)+SUMIF($AT$22:$AT$71,E50,$AX$22:$AX$71)+SUMIF($BI$22:$BI$71,E50,$BL$22:$BL$71)+SUMIF($BW$22:$BW$71,E50,$BZ$22:$BZ$71)+SUMIF($CK$22:$CK$71,E50,$CN$22:$CN$71)</f>
        <v>10</v>
      </c>
      <c r="K50" s="247">
        <f>SUMIF($O$22:$O$71,E50,$T$22:$T$71)+SUMIF($AD$22:$AD$71,E50,$AJ$22:$AJ$71)+SUMIF($AT$22:$AT$71,E50,$AY$22:$AY$71)+SUMIF($BI$22:$BI$71,E50,$BM$22:$BM$71)+SUMIF($BW$22:$BW$71,E50,$CA$22:$CA$71)+SUMIF($CK$22:$CK$71,E50,$CO$22:$CO$71)</f>
        <v>0</v>
      </c>
      <c r="L50" s="248">
        <f>SUMIF($O$22:$O$71,E50,$U$22:$U$71)+SUMIF($AD$22:$AD$71,E50,$AK$22:$AK$71)+SUMIF($AT$22:$AT$71,E50,$AZ$22:$AZ$71)+SUMIF($BI$22:$BI$71,E50,$BN$22:$BN$71)+SUMIF($BW$22:$BW$71,E50,$CB$22:$CB$71)+SUMIF($CK$22:$CK$71,E50,$CP$22:$CP$71)</f>
        <v>0</v>
      </c>
      <c r="M50" s="69"/>
      <c r="N50" s="178" t="str">
        <f t="shared" si="2"/>
        <v/>
      </c>
      <c r="O50" s="72"/>
      <c r="P50" s="293"/>
      <c r="Q50" s="73"/>
      <c r="R50" s="26" t="str">
        <f t="shared" si="30"/>
        <v/>
      </c>
      <c r="S50" s="96" t="str">
        <f>IF(ISNUMBER(N50)=FALSE,"",SUM(V50:$V$51))</f>
        <v/>
      </c>
      <c r="T50" s="100"/>
      <c r="U50" s="104"/>
      <c r="V50" s="107" t="str">
        <f t="shared" si="3"/>
        <v/>
      </c>
      <c r="W50" s="137" t="str">
        <f>IF(ISNUMBER(N50)=FALSE,"",SUMIF($E$22:$E$71,O50,$D$22:$D$71))</f>
        <v/>
      </c>
      <c r="X50" s="139" t="str">
        <f>IF(ISNUMBER(N50)=FALSE,"",SUMIF($E$22:$E$71,O50,$I$22:$I$71))</f>
        <v/>
      </c>
      <c r="Y50" s="95">
        <f>SUMIF($O$22:$O$71,O50,$S$22:$S$71)</f>
        <v>0</v>
      </c>
      <c r="Z50" s="99">
        <f>SUMIF($O$22:$O$71,O50,$T$22:$T$71)</f>
        <v>0</v>
      </c>
      <c r="AA50" s="103">
        <f>SUMIF($O$22:$O$71,O50,$U$22:$U$71)</f>
        <v>0</v>
      </c>
      <c r="AB50" s="43"/>
      <c r="AC50" s="186" t="str">
        <f t="shared" si="4"/>
        <v/>
      </c>
      <c r="AD50" s="24"/>
      <c r="AE50" s="50"/>
      <c r="AF50" s="24"/>
      <c r="AG50" s="24"/>
      <c r="AH50" s="28" t="str">
        <f t="shared" si="28"/>
        <v/>
      </c>
      <c r="AI50" s="96" t="str">
        <f>IF(ISNUMBER(AC50)=FALSE,"",SUM(AL50:AL$51))</f>
        <v/>
      </c>
      <c r="AJ50" s="100"/>
      <c r="AK50" s="104"/>
      <c r="AL50" s="107" t="str">
        <f t="shared" si="5"/>
        <v/>
      </c>
      <c r="AM50" s="138" t="str">
        <f>IF(ISNUMBER(AC50)=FALSE,"",SUMIF($E$22:$E$71,AD50,$D$22:$D$71))</f>
        <v/>
      </c>
      <c r="AN50" s="140" t="str">
        <f>IF(ISNUMBER(AC50)=FALSE,"",SUMIF($E$22:$E$71,AD50,$I$22:$I$71))</f>
        <v/>
      </c>
      <c r="AO50" s="95">
        <f>SUMIF($O$22:$O$71,AD50,$S$22:$S$71)+SUMIF($AD$22:$AD$71,AD50,$AI$22:$AI$71)</f>
        <v>0</v>
      </c>
      <c r="AP50" s="99">
        <f>SUMIF($O$22:$O$71,AD50,$T$22:$T$71)+SUMIF($AD$22:$AD$71,AD50,$AJ$22:$AJ$71)</f>
        <v>0</v>
      </c>
      <c r="AQ50" s="103">
        <f>SUMIF($O$22:$O$71,AD50,$U$22:$U$71)+SUMIF($AD$22:$AD$71,AD50,$AK$22:$AK$71)</f>
        <v>0</v>
      </c>
      <c r="AR50" s="43"/>
      <c r="AS50" s="191">
        <f t="shared" si="6"/>
        <v>29</v>
      </c>
      <c r="AT50" s="72" t="s">
        <v>101</v>
      </c>
      <c r="AU50" s="72">
        <v>360</v>
      </c>
      <c r="AV50" s="73">
        <v>1.6659722222222222</v>
      </c>
      <c r="AW50" s="26">
        <f t="shared" si="24"/>
        <v>2</v>
      </c>
      <c r="AX50" s="96">
        <f>IF(ISNUMBER(AS50)=FALSE,"",SUM(BA50:BA$51))</f>
        <v>2</v>
      </c>
      <c r="AY50" s="100"/>
      <c r="AZ50" s="104"/>
      <c r="BA50" s="107">
        <f t="shared" si="7"/>
        <v>1</v>
      </c>
      <c r="BB50" s="137">
        <f>IF(ISNUMBER(AS50)=FALSE,"",SUMIF($E$22:$E$71,AT50,$D$22:$D$71))</f>
        <v>36</v>
      </c>
      <c r="BC50" s="209">
        <f t="shared" si="29"/>
        <v>2</v>
      </c>
      <c r="BD50" s="95">
        <f>SUMIF($O$22:$O$71,AT50,$S$22:$S$71)+SUMIF($AD$22:$AD$71,AT50,$AI$22:$AI$71)+SUMIF($AT$22:$AT$71,AT50,$AX$22:$AX$71)</f>
        <v>2</v>
      </c>
      <c r="BE50" s="99">
        <f>SUMIF($O$22:$O$71,AT50,$T$22:$T$71)+SUMIF($AD$22:$AD$71,AT50,$AJ$22:$AJ$71)+SUMIF($AT$22:$AT$71,AT50,$AY$22:$AY$71)</f>
        <v>0</v>
      </c>
      <c r="BF50" s="103">
        <f>SUMIF($O$22:$O$71,AT50,$U$22:$U$71)+SUMIF($AD$22:$AD$71,AT50,$AK$22:$AK$71)+SUMIF($AT$22:$AT$71,AT50,$AZ$22:$AZ$71)</f>
        <v>0</v>
      </c>
      <c r="BG50" s="43"/>
      <c r="BH50" s="186" t="str">
        <f t="shared" si="8"/>
        <v/>
      </c>
      <c r="BI50" s="77"/>
      <c r="BJ50" s="50"/>
      <c r="BK50" s="28" t="str">
        <f t="shared" si="25"/>
        <v/>
      </c>
      <c r="BL50" s="96" t="str">
        <f>IF(ISNUMBER(BH50)=FALSE,"",SUM(BO50:BO$51))</f>
        <v/>
      </c>
      <c r="BM50" s="100"/>
      <c r="BN50" s="104"/>
      <c r="BO50" s="107" t="str">
        <f t="shared" si="9"/>
        <v/>
      </c>
      <c r="BP50" s="138" t="str">
        <f>IF(ISNUMBER(BH50)=FALSE,"",SUMIF($E$22:$E$71,BI50,$D$22:$D$71))</f>
        <v/>
      </c>
      <c r="BQ50" s="140" t="str">
        <f>IF(ISNUMBER(BH50)=FALSE,"",SUMIF($E$22:$E$71,BI50,$I$22:$I$71))</f>
        <v/>
      </c>
      <c r="BR50" s="95">
        <f>SUMIF($O$22:$O$71,BI50,$S$22:$S$71)+SUMIF($AD$22:$AD$71,BI50,$AI$22:$AI$71)+SUMIF($AT$22:$AT$71,BI50,$AX$22:$AX$71)+SUMIF($BI$22:$BI$71,BI50,$BL$22:$BL$71)</f>
        <v>0</v>
      </c>
      <c r="BS50" s="99">
        <f>SUMIF($O$22:$O$71,BI50,$T$22:$T$71)+SUMIF($AD$22:$AD$71,BI50,$AJ$22:$AJ$71)+SUMIF($AT$22:$AT$71,BI50,$AY$22:$AY$71)+SUMIF($BI$22:$BI$71,BI50,$BM$22:$BM$71)</f>
        <v>0</v>
      </c>
      <c r="BT50" s="103">
        <f>SUMIF($O$22:$O$71,BI50,$U$22:$U$71)+SUMIF($AD$22:$AD$71,BI50,$AK$22:$AK$71)+SUMIF($AT$22:$AT$71,BI50,$AZ$22:$AZ$71)+SUMIF($BI$22:$BI$71,BI50,$BN$22:$BN$71)</f>
        <v>0</v>
      </c>
      <c r="BU50" s="43"/>
      <c r="BV50" s="191" t="str">
        <f t="shared" si="10"/>
        <v/>
      </c>
      <c r="BW50" s="72"/>
      <c r="BX50" s="74"/>
      <c r="BY50" s="26" t="str">
        <f t="shared" si="26"/>
        <v/>
      </c>
      <c r="BZ50" s="96" t="str">
        <f>IF(ISNUMBER(BV50)=FALSE,"",SUM(CC50:CC$51))</f>
        <v/>
      </c>
      <c r="CA50" s="100"/>
      <c r="CB50" s="104"/>
      <c r="CC50" s="107" t="str">
        <f t="shared" si="11"/>
        <v/>
      </c>
      <c r="CD50" s="137" t="str">
        <f>IF(ISNUMBER(BV50)=FALSE,"",SUMIF($E$22:$E$71,BW50,$D$22:$D$71))</f>
        <v/>
      </c>
      <c r="CE50" s="139" t="str">
        <f>IF(ISNUMBER(BV50)=FALSE,"",SUMIF($E$22:$E$71,BW50,$I$22:$I$71))</f>
        <v/>
      </c>
      <c r="CF50" s="95">
        <f>SUMIF($O$22:$O$71,BW50,$S$22:$S$71)+SUMIF($AD$22:$AD$71,BW50,$AI$22:$AI$71)+SUMIF($AT$22:$AT$71,BW50,$AX$22:$AX$71)+SUMIF($BI$22:$BI$71,BW50,$BL$22:$BL$71)+SUMIF($BW$22:$BW$71,BW50,$BZ$22:$BZ$71)</f>
        <v>0</v>
      </c>
      <c r="CG50" s="99">
        <f>SUMIF($O$22:$O$71,BW50,$T$22:$T$71)+SUMIF($AD$22:$AD$71,BW50,$AJ$22:$AJ$71)+SUMIF($AT$22:$AT$71,BW50,$AY$22:$AY$71)+SUMIF($BI$22:$BI$71,BW50,$BM$22:$BM$71)+SUMIF($BW$22:$BW$71,BW50,$CA$22:$CA$71)</f>
        <v>0</v>
      </c>
      <c r="CH50" s="103">
        <f>SUMIF($O$22:$O$71,BW50,$U$22:$U$71)+SUMIF($AD$22:$AD$71,BW50,$AK$22:$AK$71)+SUMIF($AT$22:$AT$71,BW50,$AZ$22:$AZ$71)+SUMIF($BI$22:$BI$71,BW50,$BN$22:$BN$71)+SUMIF($BW$22:$BW$71,BW50,$CB$22:$CB$71)</f>
        <v>0</v>
      </c>
      <c r="CI50" s="43"/>
      <c r="CJ50" s="195" t="str">
        <f t="shared" si="13"/>
        <v/>
      </c>
      <c r="CK50" s="77"/>
      <c r="CL50" s="50"/>
      <c r="CM50" s="28" t="str">
        <f t="shared" si="27"/>
        <v/>
      </c>
      <c r="CN50" s="96" t="str">
        <f>IF(ISNUMBER(CJ50)=FALSE,"",SUM(CQ50:CQ$51))</f>
        <v/>
      </c>
      <c r="CO50" s="100"/>
      <c r="CP50" s="104"/>
      <c r="CQ50" s="107" t="str">
        <f t="shared" si="12"/>
        <v/>
      </c>
      <c r="CR50" s="138" t="str">
        <f>IF(ISNUMBER(CJ50)=FALSE,"",SUMIF($E$22:$E$71,CK50,$D$22:$D$71))</f>
        <v/>
      </c>
      <c r="CS50" s="140" t="str">
        <f>IF(ISNUMBER(CJ50)=FALSE,"",SUMIF($E$22:$E$71,CK50,$I$22:$I$71))</f>
        <v/>
      </c>
      <c r="CT50" s="95">
        <f>SUMIF($O$22:$O$71,CK50,$S$22:$S$71)+SUMIF($AD$22:$AD$71,CK50,$AI$22:$AI$71)+SUMIF($AT$22:$AT$71,CK50,$AX$22:$AX$71)+SUMIF($BI$22:$BI$71,CK50,$BL$22:$BL$71)+SUMIF($BW$22:$BW$71,CK50,$BZ$22:$BZ$71)+SUMIF($CK$22:$CK$71,CK50,$CN$22:$CN$71)</f>
        <v>0</v>
      </c>
      <c r="CU50" s="99">
        <f>SUMIF($O$22:$O$71,CK50,$T$22:$T$71)+SUMIF($AD$22:$AD$71,CK50,$AJ$22:$AJ$71)+SUMIF($AT$22:$AT$71,CK50,$AY$22:$AY$71)+SUMIF($BI$22:$BI$71,CK50,$BM$22:$BM$71)+SUMIF($BW$22:$BW$71,CK50,$CA$22:$CA$71)+SUMIF($CK$22:$CK$71,CK50,$CO$22:$CO$71)</f>
        <v>0</v>
      </c>
      <c r="CV50" s="103">
        <f>SUMIF($O$22:$O$71,CK50,$U$22:$U$71)+SUMIF($AD$22:$AD$71,CK50,$AK$22:$AK$71)+SUMIF($AT$22:$AT$71,CK50,$AZ$22:$AZ$71)+SUMIF($BI$22:$BI$71,CK50,$BN$22:$BN$71)+SUMIF($BW$22:$BW$71,CK50,$CB$22:$CB$71)+SUMIF($CK$22:$CK$71,CK50,$CP$22:$CP$71)</f>
        <v>0</v>
      </c>
      <c r="CW50" s="43"/>
    </row>
    <row r="51" spans="1:101" ht="15" customHeight="1">
      <c r="A51" s="45"/>
      <c r="B51" s="344"/>
      <c r="C51" s="207">
        <v>30</v>
      </c>
      <c r="D51" s="242">
        <f t="shared" si="21"/>
        <v>30</v>
      </c>
      <c r="E51" s="243" t="s">
        <v>95</v>
      </c>
      <c r="F51" s="244">
        <v>1992</v>
      </c>
      <c r="G51" s="244">
        <f>SUMIF($O$22:$O$71,E51,$V$22:$V$71)+SUMIF($AD$22:$AD$71,E51,$AL$22:$AL$71)+SUMIF($AT$22:$AT$71,E51,$BA$22:$BA$71)+SUMIF($BI$22:$BI$71,E51,$BO$22:$BO$71)+SUMIF($BW$22:$BW$71,E51,$CC$22:$CC$71)+SUMIF($CK$22:$CK$71,E51,$CQ$22:$CQ$71)</f>
        <v>1</v>
      </c>
      <c r="H51" s="244"/>
      <c r="I51" s="207">
        <f t="shared" si="22"/>
        <v>0</v>
      </c>
      <c r="J51" s="246">
        <f>SUMIF($O$22:$O$71,E51,$S$22:$S$71)+SUMIF($AD$22:$AD$71,E51,$AI$22:$AI$71)+SUMIF($AT$22:$AT$71,E51,$AX$22:$AX$71)+SUMIF($BI$22:$BI$71,E51,$BL$22:$BL$71)+SUMIF($BW$22:$BW$71,E51,$BZ$22:$BZ$71)+SUMIF($CK$22:$CK$71,E51,$CN$22:$CN$71)</f>
        <v>8</v>
      </c>
      <c r="K51" s="247">
        <f>SUMIF($O$22:$O$71,E51,$T$22:$T$71)+SUMIF($AD$22:$AD$71,E51,$AJ$22:$AJ$71)+SUMIF($AT$22:$AT$71,E51,$AY$22:$AY$71)+SUMIF($BI$22:$BI$71,E51,$BM$22:$BM$71)+SUMIF($BW$22:$BW$71,E51,$CA$22:$CA$71)+SUMIF($CK$22:$CK$71,E51,$CO$22:$CO$71)</f>
        <v>0</v>
      </c>
      <c r="L51" s="248">
        <f>SUMIF($O$22:$O$71,E51,$U$22:$U$71)+SUMIF($AD$22:$AD$71,E51,$AK$22:$AK$71)+SUMIF($AT$22:$AT$71,E51,$AZ$22:$AZ$71)+SUMIF($BI$22:$BI$71,E51,$BN$22:$BN$71)+SUMIF($BW$22:$BW$71,E51,$CB$22:$CB$71)+SUMIF($CK$22:$CK$71,E51,$CP$22:$CP$71)</f>
        <v>0</v>
      </c>
      <c r="M51" s="69"/>
      <c r="N51" s="178" t="str">
        <f t="shared" si="2"/>
        <v/>
      </c>
      <c r="O51" s="72"/>
      <c r="P51" s="293"/>
      <c r="Q51" s="73"/>
      <c r="R51" s="26" t="str">
        <f t="shared" si="30"/>
        <v/>
      </c>
      <c r="S51" s="96" t="str">
        <f>IF(ISNUMBER(N51)=FALSE,"",SUM(V51:$V$51))</f>
        <v/>
      </c>
      <c r="T51" s="100"/>
      <c r="U51" s="104"/>
      <c r="V51" s="107" t="str">
        <f t="shared" si="3"/>
        <v/>
      </c>
      <c r="W51" s="137" t="str">
        <f>IF(ISNUMBER(N51)=FALSE,"",SUMIF($E$22:$E$71,O51,$D$22:$D$71))</f>
        <v/>
      </c>
      <c r="X51" s="139" t="str">
        <f>IF(ISNUMBER(N51)=FALSE,"",SUMIF($E$22:$E$71,O51,$I$22:$I$71))</f>
        <v/>
      </c>
      <c r="Y51" s="95">
        <f>SUMIF($O$22:$O$71,O51,$S$22:$S$71)</f>
        <v>0</v>
      </c>
      <c r="Z51" s="99">
        <f>SUMIF($O$22:$O$71,O51,$T$22:$T$71)</f>
        <v>0</v>
      </c>
      <c r="AA51" s="103">
        <f>SUMIF($O$22:$O$71,O51,$U$22:$U$71)</f>
        <v>0</v>
      </c>
      <c r="AB51" s="43"/>
      <c r="AC51" s="186" t="str">
        <f t="shared" si="4"/>
        <v/>
      </c>
      <c r="AD51" s="24"/>
      <c r="AE51" s="50"/>
      <c r="AF51" s="24"/>
      <c r="AG51" s="24"/>
      <c r="AH51" s="28" t="str">
        <f t="shared" si="28"/>
        <v/>
      </c>
      <c r="AI51" s="96" t="str">
        <f>IF(ISNUMBER(AC51)=FALSE,"",SUM(AL51:AL$51))</f>
        <v/>
      </c>
      <c r="AJ51" s="100"/>
      <c r="AK51" s="104"/>
      <c r="AL51" s="107" t="str">
        <f t="shared" si="5"/>
        <v/>
      </c>
      <c r="AM51" s="138" t="str">
        <f>IF(ISNUMBER(AC51)=FALSE,"",SUMIF($E$22:$E$71,AD51,$D$22:$D$71))</f>
        <v/>
      </c>
      <c r="AN51" s="140" t="str">
        <f>IF(ISNUMBER(AC51)=FALSE,"",SUMIF($E$22:$E$71,AD51,$I$22:$I$71))</f>
        <v/>
      </c>
      <c r="AO51" s="95">
        <f>SUMIF($O$22:$O$71,AD51,$S$22:$S$71)+SUMIF($AD$22:$AD$71,AD51,$AI$22:$AI$71)</f>
        <v>0</v>
      </c>
      <c r="AP51" s="99">
        <f>SUMIF($O$22:$O$71,AD51,$T$22:$T$71)+SUMIF($AD$22:$AD$71,AD51,$AJ$22:$AJ$71)</f>
        <v>0</v>
      </c>
      <c r="AQ51" s="103">
        <f>SUMIF($O$22:$O$71,AD51,$U$22:$U$71)+SUMIF($AD$22:$AD$71,AD51,$AK$22:$AK$71)</f>
        <v>0</v>
      </c>
      <c r="AR51" s="43"/>
      <c r="AS51" s="191">
        <f t="shared" si="6"/>
        <v>30</v>
      </c>
      <c r="AT51" s="72" t="s">
        <v>102</v>
      </c>
      <c r="AU51" s="72">
        <v>366</v>
      </c>
      <c r="AV51" s="73">
        <v>1.6854166666666666</v>
      </c>
      <c r="AW51" s="26">
        <f t="shared" si="24"/>
        <v>1</v>
      </c>
      <c r="AX51" s="96">
        <f>IF(ISNUMBER(AS51)=FALSE,"",SUM(BA51:BA$51))</f>
        <v>1</v>
      </c>
      <c r="AY51" s="100"/>
      <c r="AZ51" s="104"/>
      <c r="BA51" s="107">
        <f t="shared" si="7"/>
        <v>1</v>
      </c>
      <c r="BB51" s="137">
        <f>IF(ISNUMBER(AS51)=FALSE,"",SUMIF($E$22:$E$71,AT51,$D$22:$D$71))</f>
        <v>37</v>
      </c>
      <c r="BC51" s="209">
        <f t="shared" si="29"/>
        <v>1</v>
      </c>
      <c r="BD51" s="95">
        <f>SUMIF($O$22:$O$71,AT51,$S$22:$S$71)+SUMIF($AD$22:$AD$71,AT51,$AI$22:$AI$71)+SUMIF($AT$22:$AT$71,AT51,$AX$22:$AX$71)</f>
        <v>1</v>
      </c>
      <c r="BE51" s="99">
        <f>SUMIF($O$22:$O$71,AT51,$T$22:$T$71)+SUMIF($AD$22:$AD$71,AT51,$AJ$22:$AJ$71)+SUMIF($AT$22:$AT$71,AT51,$AY$22:$AY$71)</f>
        <v>0</v>
      </c>
      <c r="BF51" s="103">
        <f>SUMIF($O$22:$O$71,AT51,$U$22:$U$71)+SUMIF($AD$22:$AD$71,AT51,$AK$22:$AK$71)+SUMIF($AT$22:$AT$71,AT51,$AZ$22:$AZ$71)</f>
        <v>0</v>
      </c>
      <c r="BG51" s="43"/>
      <c r="BH51" s="186" t="str">
        <f t="shared" si="8"/>
        <v/>
      </c>
      <c r="BI51" s="77"/>
      <c r="BJ51" s="50"/>
      <c r="BK51" s="28" t="str">
        <f t="shared" si="25"/>
        <v/>
      </c>
      <c r="BL51" s="96" t="str">
        <f>IF(ISNUMBER(BH51)=FALSE,"",SUM(BO51:BO$51))</f>
        <v/>
      </c>
      <c r="BM51" s="100"/>
      <c r="BN51" s="104"/>
      <c r="BO51" s="107" t="str">
        <f t="shared" si="9"/>
        <v/>
      </c>
      <c r="BP51" s="138" t="str">
        <f>IF(ISNUMBER(BH51)=FALSE,"",SUMIF($E$22:$E$71,BI51,$D$22:$D$71))</f>
        <v/>
      </c>
      <c r="BQ51" s="140" t="str">
        <f>IF(ISNUMBER(BH51)=FALSE,"",SUMIF($E$22:$E$71,BI51,$I$22:$I$71))</f>
        <v/>
      </c>
      <c r="BR51" s="95">
        <f>SUMIF($O$22:$O$71,BI51,$S$22:$S$71)+SUMIF($AD$22:$AD$71,BI51,$AI$22:$AI$71)+SUMIF($AT$22:$AT$71,BI51,$AX$22:$AX$71)+SUMIF($BI$22:$BI$71,BI51,$BL$22:$BL$71)</f>
        <v>0</v>
      </c>
      <c r="BS51" s="99">
        <f>SUMIF($O$22:$O$71,BI51,$T$22:$T$71)+SUMIF($AD$22:$AD$71,BI51,$AJ$22:$AJ$71)+SUMIF($AT$22:$AT$71,BI51,$AY$22:$AY$71)+SUMIF($BI$22:$BI$71,BI51,$BM$22:$BM$71)</f>
        <v>0</v>
      </c>
      <c r="BT51" s="103">
        <f>SUMIF($O$22:$O$71,BI51,$U$22:$U$71)+SUMIF($AD$22:$AD$71,BI51,$AK$22:$AK$71)+SUMIF($AT$22:$AT$71,BI51,$AZ$22:$AZ$71)+SUMIF($BI$22:$BI$71,BI51,$BN$22:$BN$71)</f>
        <v>0</v>
      </c>
      <c r="BU51" s="43"/>
      <c r="BV51" s="191" t="str">
        <f t="shared" si="10"/>
        <v/>
      </c>
      <c r="BW51" s="72"/>
      <c r="BX51" s="74"/>
      <c r="BY51" s="26" t="str">
        <f t="shared" si="26"/>
        <v/>
      </c>
      <c r="BZ51" s="96" t="str">
        <f>IF(ISNUMBER(BV51)=FALSE,"",SUM(CC51:CC$51))</f>
        <v/>
      </c>
      <c r="CA51" s="100"/>
      <c r="CB51" s="104"/>
      <c r="CC51" s="107" t="str">
        <f t="shared" si="11"/>
        <v/>
      </c>
      <c r="CD51" s="137" t="str">
        <f>IF(ISNUMBER(BV51)=FALSE,"",SUMIF($E$22:$E$71,BW51,$D$22:$D$71))</f>
        <v/>
      </c>
      <c r="CE51" s="139" t="str">
        <f>IF(ISNUMBER(BV51)=FALSE,"",SUMIF($E$22:$E$71,BW51,$I$22:$I$71))</f>
        <v/>
      </c>
      <c r="CF51" s="95">
        <f>SUMIF($O$22:$O$71,BW51,$S$22:$S$71)+SUMIF($AD$22:$AD$71,BW51,$AI$22:$AI$71)+SUMIF($AT$22:$AT$71,BW51,$AX$22:$AX$71)+SUMIF($BI$22:$BI$71,BW51,$BL$22:$BL$71)+SUMIF($BW$22:$BW$71,BW51,$BZ$22:$BZ$71)</f>
        <v>0</v>
      </c>
      <c r="CG51" s="99">
        <f>SUMIF($O$22:$O$71,BW51,$T$22:$T$71)+SUMIF($AD$22:$AD$71,BW51,$AJ$22:$AJ$71)+SUMIF($AT$22:$AT$71,BW51,$AY$22:$AY$71)+SUMIF($BI$22:$BI$71,BW51,$BM$22:$BM$71)+SUMIF($BW$22:$BW$71,BW51,$CA$22:$CA$71)</f>
        <v>0</v>
      </c>
      <c r="CH51" s="103">
        <f>SUMIF($O$22:$O$71,BW51,$U$22:$U$71)+SUMIF($AD$22:$AD$71,BW51,$AK$22:$AK$71)+SUMIF($AT$22:$AT$71,BW51,$AZ$22:$AZ$71)+SUMIF($BI$22:$BI$71,BW51,$BN$22:$BN$71)+SUMIF($BW$22:$BW$71,BW51,$CB$22:$CB$71)</f>
        <v>0</v>
      </c>
      <c r="CI51" s="43"/>
      <c r="CJ51" s="195" t="str">
        <f t="shared" si="13"/>
        <v/>
      </c>
      <c r="CK51" s="77"/>
      <c r="CL51" s="50"/>
      <c r="CM51" s="28" t="str">
        <f t="shared" si="27"/>
        <v/>
      </c>
      <c r="CN51" s="96" t="str">
        <f>IF(ISNUMBER(CJ51)=FALSE,"",SUM(CQ51:CQ$51))</f>
        <v/>
      </c>
      <c r="CO51" s="100"/>
      <c r="CP51" s="104"/>
      <c r="CQ51" s="107" t="str">
        <f t="shared" si="12"/>
        <v/>
      </c>
      <c r="CR51" s="138" t="str">
        <f>IF(ISNUMBER(CJ51)=FALSE,"",SUMIF($E$22:$E$71,CK51,$D$22:$D$71))</f>
        <v/>
      </c>
      <c r="CS51" s="140" t="str">
        <f>IF(ISNUMBER(CJ51)=FALSE,"",SUMIF($E$22:$E$71,CK51,$I$22:$I$71))</f>
        <v/>
      </c>
      <c r="CT51" s="95">
        <f>SUMIF($O$22:$O$71,CK51,$S$22:$S$71)+SUMIF($AD$22:$AD$71,CK51,$AI$22:$AI$71)+SUMIF($AT$22:$AT$71,CK51,$AX$22:$AX$71)+SUMIF($BI$22:$BI$71,CK51,$BL$22:$BL$71)+SUMIF($BW$22:$BW$71,CK51,$BZ$22:$BZ$71)+SUMIF($CK$22:$CK$71,CK51,$CN$22:$CN$71)</f>
        <v>0</v>
      </c>
      <c r="CU51" s="99">
        <f>SUMIF($O$22:$O$71,CK51,$T$22:$T$71)+SUMIF($AD$22:$AD$71,CK51,$AJ$22:$AJ$71)+SUMIF($AT$22:$AT$71,CK51,$AY$22:$AY$71)+SUMIF($BI$22:$BI$71,CK51,$BM$22:$BM$71)+SUMIF($BW$22:$BW$71,CK51,$CA$22:$CA$71)+SUMIF($CK$22:$CK$71,CK51,$CO$22:$CO$71)</f>
        <v>0</v>
      </c>
      <c r="CV51" s="103">
        <f>SUMIF($O$22:$O$71,CK51,$U$22:$U$71)+SUMIF($AD$22:$AD$71,CK51,$AK$22:$AK$71)+SUMIF($AT$22:$AT$71,CK51,$AZ$22:$AZ$71)+SUMIF($BI$22:$BI$71,CK51,$BN$22:$BN$71)+SUMIF($BW$22:$BW$71,CK51,$CB$22:$CB$71)+SUMIF($CK$22:$CK$71,CK51,$CP$22:$CP$71)</f>
        <v>0</v>
      </c>
      <c r="CW51" s="43"/>
    </row>
    <row r="52" spans="1:101" ht="15" customHeight="1">
      <c r="A52" s="45"/>
      <c r="B52" s="344"/>
      <c r="C52" s="207">
        <v>31</v>
      </c>
      <c r="D52" s="242">
        <f t="shared" si="21"/>
        <v>31</v>
      </c>
      <c r="E52" s="243" t="s">
        <v>96</v>
      </c>
      <c r="F52" s="244">
        <v>1980</v>
      </c>
      <c r="G52" s="244">
        <f>SUMIF($O$22:$O$71,E52,$V$22:$V$71)+SUMIF($AD$22:$AD$71,E52,$AL$22:$AL$71)+SUMIF($AT$22:$AT$71,E52,$BA$22:$BA$71)+SUMIF($BI$22:$BI$71,E52,$BO$22:$BO$71)+SUMIF($BW$22:$BW$71,E52,$CC$22:$CC$71)+SUMIF($CK$22:$CK$71,E52,$CQ$22:$CQ$71)</f>
        <v>1</v>
      </c>
      <c r="H52" s="244"/>
      <c r="I52" s="207">
        <f t="shared" si="22"/>
        <v>0</v>
      </c>
      <c r="J52" s="246">
        <f>SUMIF($O$22:$O$71,E52,$S$22:$S$71)+SUMIF($AD$22:$AD$71,E52,$AI$22:$AI$71)+SUMIF($AT$22:$AT$71,E52,$AX$22:$AX$71)+SUMIF($BI$22:$BI$71,E52,$BL$22:$BL$71)+SUMIF($BW$22:$BW$71,E52,$BZ$22:$BZ$71)+SUMIF($CK$22:$CK$71,E52,$CN$22:$CN$71)</f>
        <v>7</v>
      </c>
      <c r="K52" s="247">
        <f>SUMIF($O$22:$O$71,E52,$T$22:$T$71)+SUMIF($AD$22:$AD$71,E52,$AJ$22:$AJ$71)+SUMIF($AT$22:$AT$71,E52,$AY$22:$AY$71)+SUMIF($BI$22:$BI$71,E52,$BM$22:$BM$71)+SUMIF($BW$22:$BW$71,E52,$CA$22:$CA$71)+SUMIF($CK$22:$CK$71,E52,$CO$22:$CO$71)</f>
        <v>0</v>
      </c>
      <c r="L52" s="248">
        <f>SUMIF($O$22:$O$71,E52,$U$22:$U$71)+SUMIF($AD$22:$AD$71,E52,$AK$22:$AK$71)+SUMIF($AT$22:$AT$71,E52,$AZ$22:$AZ$71)+SUMIF($BI$22:$BI$71,E52,$BN$22:$BN$71)+SUMIF($BW$22:$BW$71,E52,$CB$22:$CB$71)+SUMIF($CK$22:$CK$71,E52,$CP$22:$CP$71)</f>
        <v>0</v>
      </c>
      <c r="M52" s="69"/>
      <c r="N52" s="178" t="str">
        <f t="shared" si="2"/>
        <v/>
      </c>
      <c r="O52" s="72"/>
      <c r="P52" s="293"/>
      <c r="Q52" s="73"/>
      <c r="R52" s="54" t="str">
        <f t="shared" si="30"/>
        <v/>
      </c>
      <c r="S52" s="96"/>
      <c r="T52" s="100" t="str">
        <f>IF(ISNUMBER(N52)=FALSE,"",SUM(V52:$V$66))</f>
        <v/>
      </c>
      <c r="U52" s="104"/>
      <c r="V52" s="107" t="str">
        <f t="shared" si="3"/>
        <v/>
      </c>
      <c r="W52" s="137" t="str">
        <f>IF(ISNUMBER(N52)=FALSE,"",SUMIF($E$22:$E$71,O52,$D$22:$D$71))</f>
        <v/>
      </c>
      <c r="X52" s="139" t="str">
        <f>IF(ISNUMBER(N52)=FALSE,"",SUMIF($E$22:$E$71,O52,$I$22:$I$71))</f>
        <v/>
      </c>
      <c r="Y52" s="95">
        <f>SUMIF($O$22:$O$71,O52,$S$22:$S$71)</f>
        <v>0</v>
      </c>
      <c r="Z52" s="99">
        <f>SUMIF($O$22:$O$71,O52,$T$22:$T$71)</f>
        <v>0</v>
      </c>
      <c r="AA52" s="103">
        <f>SUMIF($O$22:$O$71,O52,$U$22:$U$71)</f>
        <v>0</v>
      </c>
      <c r="AB52" s="43"/>
      <c r="AC52" s="186" t="str">
        <f t="shared" si="4"/>
        <v/>
      </c>
      <c r="AD52" s="24"/>
      <c r="AE52" s="50"/>
      <c r="AF52" s="24"/>
      <c r="AG52" s="24"/>
      <c r="AH52" s="51" t="str">
        <f t="shared" si="28"/>
        <v/>
      </c>
      <c r="AI52" s="96"/>
      <c r="AJ52" s="100" t="str">
        <f>IF(ISNUMBER(AC52)=FALSE,"",SUM(AL52:AL$66))</f>
        <v/>
      </c>
      <c r="AK52" s="104"/>
      <c r="AL52" s="107" t="str">
        <f t="shared" si="5"/>
        <v/>
      </c>
      <c r="AM52" s="138" t="str">
        <f>IF(ISNUMBER(AC52)=FALSE,"",SUMIF($E$22:$E$71,AD52,$D$22:$D$71))</f>
        <v/>
      </c>
      <c r="AN52" s="140" t="str">
        <f>IF(ISNUMBER(AC52)=FALSE,"",SUMIF($E$22:$E$71,AD52,$I$22:$I$71))</f>
        <v/>
      </c>
      <c r="AO52" s="95">
        <f>SUMIF($O$22:$O$71,AD52,$S$22:$S$71)+SUMIF($AD$22:$AD$71,AD52,$AI$22:$AI$71)</f>
        <v>0</v>
      </c>
      <c r="AP52" s="99">
        <f>SUMIF($O$22:$O$71,AD52,$T$22:$T$71)+SUMIF($AD$22:$AD$71,AD52,$AJ$22:$AJ$71)</f>
        <v>0</v>
      </c>
      <c r="AQ52" s="103">
        <f>SUMIF($O$22:$O$71,AD52,$U$22:$U$71)+SUMIF($AD$22:$AD$71,AD52,$AK$22:$AK$71)</f>
        <v>0</v>
      </c>
      <c r="AR52" s="43"/>
      <c r="AS52" s="191">
        <f t="shared" si="6"/>
        <v>31</v>
      </c>
      <c r="AT52" s="72" t="s">
        <v>103</v>
      </c>
      <c r="AU52" s="72">
        <v>359</v>
      </c>
      <c r="AV52" s="73">
        <v>1.7270833333333333</v>
      </c>
      <c r="AW52" s="54">
        <f t="shared" si="24"/>
        <v>9</v>
      </c>
      <c r="AX52" s="96"/>
      <c r="AY52" s="100">
        <f>IF(ISNUMBER(AS52)=FALSE,"",SUM(BA52:BA$66))</f>
        <v>9</v>
      </c>
      <c r="AZ52" s="104"/>
      <c r="BA52" s="107">
        <f t="shared" si="7"/>
        <v>1</v>
      </c>
      <c r="BB52" s="137">
        <f>IF(ISNUMBER(AS52)=FALSE,"",SUMIF($E$22:$E$71,AT52,$D$22:$D$71))</f>
        <v>38</v>
      </c>
      <c r="BC52" s="217">
        <f t="shared" si="29"/>
        <v>9</v>
      </c>
      <c r="BD52" s="95">
        <f>SUMIF($O$22:$O$71,AT52,$S$22:$S$71)+SUMIF($AD$22:$AD$71,AT52,$AI$22:$AI$71)+SUMIF($AT$22:$AT$71,AT52,$AX$22:$AX$71)</f>
        <v>0</v>
      </c>
      <c r="BE52" s="99">
        <f>SUMIF($O$22:$O$71,AT52,$T$22:$T$71)+SUMIF($AD$22:$AD$71,AT52,$AJ$22:$AJ$71)+SUMIF($AT$22:$AT$71,AT52,$AY$22:$AY$71)</f>
        <v>9</v>
      </c>
      <c r="BF52" s="103">
        <f>SUMIF($O$22:$O$71,AT52,$U$22:$U$71)+SUMIF($AD$22:$AD$71,AT52,$AK$22:$AK$71)+SUMIF($AT$22:$AT$71,AT52,$AZ$22:$AZ$71)</f>
        <v>0</v>
      </c>
      <c r="BG52" s="43"/>
      <c r="BH52" s="186" t="str">
        <f t="shared" si="8"/>
        <v/>
      </c>
      <c r="BI52" s="77"/>
      <c r="BJ52" s="50"/>
      <c r="BK52" s="51" t="str">
        <f t="shared" si="25"/>
        <v/>
      </c>
      <c r="BL52" s="96"/>
      <c r="BM52" s="100" t="str">
        <f>IF(ISNUMBER(BH52)=FALSE,"",SUM(BO52:BO$66))</f>
        <v/>
      </c>
      <c r="BN52" s="104"/>
      <c r="BO52" s="107" t="str">
        <f t="shared" si="9"/>
        <v/>
      </c>
      <c r="BP52" s="138" t="str">
        <f>IF(ISNUMBER(BH52)=FALSE,"",SUMIF($E$22:$E$71,BI52,$D$22:$D$71))</f>
        <v/>
      </c>
      <c r="BQ52" s="140" t="str">
        <f>IF(ISNUMBER(BH52)=FALSE,"",SUMIF($E$22:$E$71,BI52,$I$22:$I$71))</f>
        <v/>
      </c>
      <c r="BR52" s="95">
        <f>SUMIF($O$22:$O$71,BI52,$S$22:$S$71)+SUMIF($AD$22:$AD$71,BI52,$AI$22:$AI$71)+SUMIF($AT$22:$AT$71,BI52,$AX$22:$AX$71)+SUMIF($BI$22:$BI$71,BI52,$BL$22:$BL$71)</f>
        <v>0</v>
      </c>
      <c r="BS52" s="99">
        <f>SUMIF($O$22:$O$71,BI52,$T$22:$T$71)+SUMIF($AD$22:$AD$71,BI52,$AJ$22:$AJ$71)+SUMIF($AT$22:$AT$71,BI52,$AY$22:$AY$71)+SUMIF($BI$22:$BI$71,BI52,$BM$22:$BM$71)</f>
        <v>0</v>
      </c>
      <c r="BT52" s="103">
        <f>SUMIF($O$22:$O$71,BI52,$U$22:$U$71)+SUMIF($AD$22:$AD$71,BI52,$AK$22:$AK$71)+SUMIF($AT$22:$AT$71,BI52,$AZ$22:$AZ$71)+SUMIF($BI$22:$BI$71,BI52,$BN$22:$BN$71)</f>
        <v>0</v>
      </c>
      <c r="BU52" s="43"/>
      <c r="BV52" s="191" t="str">
        <f t="shared" si="10"/>
        <v/>
      </c>
      <c r="BW52" s="72"/>
      <c r="BX52" s="74"/>
      <c r="BY52" s="54" t="str">
        <f t="shared" si="26"/>
        <v/>
      </c>
      <c r="BZ52" s="96"/>
      <c r="CA52" s="100" t="str">
        <f>IF(ISNUMBER(BV52)=FALSE,"",SUM(CC52:CC$66))</f>
        <v/>
      </c>
      <c r="CB52" s="104"/>
      <c r="CC52" s="107" t="str">
        <f t="shared" si="11"/>
        <v/>
      </c>
      <c r="CD52" s="137" t="str">
        <f>IF(ISNUMBER(BV52)=FALSE,"",SUMIF($E$22:$E$71,BW52,$D$22:$D$71))</f>
        <v/>
      </c>
      <c r="CE52" s="139" t="str">
        <f>IF(ISNUMBER(BV52)=FALSE,"",SUMIF($E$22:$E$71,BW52,$I$22:$I$71))</f>
        <v/>
      </c>
      <c r="CF52" s="95">
        <f>SUMIF($O$22:$O$71,BW52,$S$22:$S$71)+SUMIF($AD$22:$AD$71,BW52,$AI$22:$AI$71)+SUMIF($AT$22:$AT$71,BW52,$AX$22:$AX$71)+SUMIF($BI$22:$BI$71,BW52,$BL$22:$BL$71)+SUMIF($BW$22:$BW$71,BW52,$BZ$22:$BZ$71)</f>
        <v>0</v>
      </c>
      <c r="CG52" s="99">
        <f>SUMIF($O$22:$O$71,BW52,$T$22:$T$71)+SUMIF($AD$22:$AD$71,BW52,$AJ$22:$AJ$71)+SUMIF($AT$22:$AT$71,BW52,$AY$22:$AY$71)+SUMIF($BI$22:$BI$71,BW52,$BM$22:$BM$71)+SUMIF($BW$22:$BW$71,BW52,$CA$22:$CA$71)</f>
        <v>0</v>
      </c>
      <c r="CH52" s="103">
        <f>SUMIF($O$22:$O$71,BW52,$U$22:$U$71)+SUMIF($AD$22:$AD$71,BW52,$AK$22:$AK$71)+SUMIF($AT$22:$AT$71,BW52,$AZ$22:$AZ$71)+SUMIF($BI$22:$BI$71,BW52,$BN$22:$BN$71)+SUMIF($BW$22:$BW$71,BW52,$CB$22:$CB$71)</f>
        <v>0</v>
      </c>
      <c r="CI52" s="43"/>
      <c r="CJ52" s="195" t="str">
        <f t="shared" si="13"/>
        <v/>
      </c>
      <c r="CK52" s="77"/>
      <c r="CL52" s="50"/>
      <c r="CM52" s="51" t="str">
        <f t="shared" si="27"/>
        <v/>
      </c>
      <c r="CN52" s="96"/>
      <c r="CO52" s="100" t="str">
        <f>IF(ISNUMBER(CJ52)=FALSE,"",SUM(CQ52:CQ$66))</f>
        <v/>
      </c>
      <c r="CP52" s="104"/>
      <c r="CQ52" s="107" t="str">
        <f t="shared" si="12"/>
        <v/>
      </c>
      <c r="CR52" s="138" t="str">
        <f>IF(ISNUMBER(CJ52)=FALSE,"",SUMIF($E$22:$E$71,CK52,$D$22:$D$71))</f>
        <v/>
      </c>
      <c r="CS52" s="140" t="str">
        <f>IF(ISNUMBER(CJ52)=FALSE,"",SUMIF($E$22:$E$71,CK52,$I$22:$I$71))</f>
        <v/>
      </c>
      <c r="CT52" s="95">
        <f>SUMIF($O$22:$O$71,CK52,$S$22:$S$71)+SUMIF($AD$22:$AD$71,CK52,$AI$22:$AI$71)+SUMIF($AT$22:$AT$71,CK52,$AX$22:$AX$71)+SUMIF($BI$22:$BI$71,CK52,$BL$22:$BL$71)+SUMIF($BW$22:$BW$71,CK52,$BZ$22:$BZ$71)+SUMIF($CK$22:$CK$71,CK52,$CN$22:$CN$71)</f>
        <v>0</v>
      </c>
      <c r="CU52" s="99">
        <f>SUMIF($O$22:$O$71,CK52,$T$22:$T$71)+SUMIF($AD$22:$AD$71,CK52,$AJ$22:$AJ$71)+SUMIF($AT$22:$AT$71,CK52,$AY$22:$AY$71)+SUMIF($BI$22:$BI$71,CK52,$BM$22:$BM$71)+SUMIF($BW$22:$BW$71,CK52,$CA$22:$CA$71)+SUMIF($CK$22:$CK$71,CK52,$CO$22:$CO$71)</f>
        <v>0</v>
      </c>
      <c r="CV52" s="103">
        <f>SUMIF($O$22:$O$71,CK52,$U$22:$U$71)+SUMIF($AD$22:$AD$71,CK52,$AK$22:$AK$71)+SUMIF($AT$22:$AT$71,CK52,$AZ$22:$AZ$71)+SUMIF($BI$22:$BI$71,CK52,$BN$22:$BN$71)+SUMIF($BW$22:$BW$71,CK52,$CB$22:$CB$71)+SUMIF($CK$22:$CK$71,CK52,$CP$22:$CP$71)</f>
        <v>0</v>
      </c>
      <c r="CW52" s="43"/>
    </row>
    <row r="53" spans="1:101" ht="15" customHeight="1">
      <c r="A53" s="45"/>
      <c r="B53" s="344"/>
      <c r="C53" s="207">
        <v>32</v>
      </c>
      <c r="D53" s="242">
        <f t="shared" si="21"/>
        <v>32</v>
      </c>
      <c r="E53" s="243" t="s">
        <v>97</v>
      </c>
      <c r="F53" s="244">
        <v>1972</v>
      </c>
      <c r="G53" s="244">
        <f>SUMIF($O$22:$O$71,E53,$V$22:$V$71)+SUMIF($AD$22:$AD$71,E53,$AL$22:$AL$71)+SUMIF($AT$22:$AT$71,E53,$BA$22:$BA$71)+SUMIF($BI$22:$BI$71,E53,$BO$22:$BO$71)+SUMIF($BW$22:$BW$71,E53,$CC$22:$CC$71)+SUMIF($CK$22:$CK$71,E53,$CQ$22:$CQ$71)</f>
        <v>1</v>
      </c>
      <c r="H53" s="244"/>
      <c r="I53" s="207">
        <f t="shared" si="22"/>
        <v>0</v>
      </c>
      <c r="J53" s="246">
        <f>SUMIF($O$22:$O$71,E53,$S$22:$S$71)+SUMIF($AD$22:$AD$71,E53,$AI$22:$AI$71)+SUMIF($AT$22:$AT$71,E53,$AX$22:$AX$71)+SUMIF($BI$22:$BI$71,E53,$BL$22:$BL$71)+SUMIF($BW$22:$BW$71,E53,$BZ$22:$BZ$71)+SUMIF($CK$22:$CK$71,E53,$CN$22:$CN$71)</f>
        <v>6</v>
      </c>
      <c r="K53" s="247">
        <f>SUMIF($O$22:$O$71,E53,$T$22:$T$71)+SUMIF($AD$22:$AD$71,E53,$AJ$22:$AJ$71)+SUMIF($AT$22:$AT$71,E53,$AY$22:$AY$71)+SUMIF($BI$22:$BI$71,E53,$BM$22:$BM$71)+SUMIF($BW$22:$BW$71,E53,$CA$22:$CA$71)+SUMIF($CK$22:$CK$71,E53,$CO$22:$CO$71)</f>
        <v>0</v>
      </c>
      <c r="L53" s="248">
        <f>SUMIF($O$22:$O$71,E53,$U$22:$U$71)+SUMIF($AD$22:$AD$71,E53,$AK$22:$AK$71)+SUMIF($AT$22:$AT$71,E53,$AZ$22:$AZ$71)+SUMIF($BI$22:$BI$71,E53,$BN$22:$BN$71)+SUMIF($BW$22:$BW$71,E53,$CB$22:$CB$71)+SUMIF($CK$22:$CK$71,E53,$CP$22:$CP$71)</f>
        <v>0</v>
      </c>
      <c r="M53" s="69"/>
      <c r="N53" s="178" t="str">
        <f t="shared" si="2"/>
        <v/>
      </c>
      <c r="O53" s="72"/>
      <c r="P53" s="293"/>
      <c r="Q53" s="73"/>
      <c r="R53" s="54" t="str">
        <f t="shared" si="30"/>
        <v/>
      </c>
      <c r="S53" s="96"/>
      <c r="T53" s="234" t="str">
        <f>IF(ISNUMBER(N53)=FALSE,"",SUM(V53:$V$66))</f>
        <v/>
      </c>
      <c r="U53" s="104"/>
      <c r="V53" s="107" t="str">
        <f t="shared" si="3"/>
        <v/>
      </c>
      <c r="W53" s="137" t="str">
        <f>IF(ISNUMBER(N53)=FALSE,"",SUMIF($E$22:$E$71,O53,$D$22:$D$71))</f>
        <v/>
      </c>
      <c r="X53" s="139" t="str">
        <f>IF(ISNUMBER(N53)=FALSE,"",SUMIF($E$22:$E$71,O53,$I$22:$I$71))</f>
        <v/>
      </c>
      <c r="Y53" s="95">
        <f>SUMIF($O$22:$O$71,O53,$S$22:$S$71)</f>
        <v>0</v>
      </c>
      <c r="Z53" s="99">
        <f>SUMIF($O$22:$O$71,O53,$T$22:$T$71)</f>
        <v>0</v>
      </c>
      <c r="AA53" s="103">
        <f>SUMIF($O$22:$O$71,O53,$U$22:$U$71)</f>
        <v>0</v>
      </c>
      <c r="AB53" s="43"/>
      <c r="AC53" s="186" t="str">
        <f t="shared" si="4"/>
        <v/>
      </c>
      <c r="AD53" s="24"/>
      <c r="AE53" s="50"/>
      <c r="AF53" s="24"/>
      <c r="AG53" s="24"/>
      <c r="AH53" s="51" t="str">
        <f t="shared" si="28"/>
        <v/>
      </c>
      <c r="AI53" s="96"/>
      <c r="AJ53" s="234" t="str">
        <f>IF(ISNUMBER(AC53)=FALSE,"",SUM(AL53:AL$66))</f>
        <v/>
      </c>
      <c r="AK53" s="104"/>
      <c r="AL53" s="107" t="str">
        <f t="shared" si="5"/>
        <v/>
      </c>
      <c r="AM53" s="138" t="str">
        <f>IF(ISNUMBER(AC53)=FALSE,"",SUMIF($E$22:$E$71,AD53,$D$22:$D$71))</f>
        <v/>
      </c>
      <c r="AN53" s="140" t="str">
        <f>IF(ISNUMBER(AC53)=FALSE,"",SUMIF($E$22:$E$71,AD53,$I$22:$I$71))</f>
        <v/>
      </c>
      <c r="AO53" s="95">
        <f>SUMIF($O$22:$O$71,AD53,$S$22:$S$71)+SUMIF($AD$22:$AD$71,AD53,$AI$22:$AI$71)</f>
        <v>0</v>
      </c>
      <c r="AP53" s="99">
        <f>SUMIF($O$22:$O$71,AD53,$T$22:$T$71)+SUMIF($AD$22:$AD$71,AD53,$AJ$22:$AJ$71)</f>
        <v>0</v>
      </c>
      <c r="AQ53" s="103">
        <f>SUMIF($O$22:$O$71,AD53,$U$22:$U$71)+SUMIF($AD$22:$AD$71,AD53,$AK$22:$AK$71)</f>
        <v>0</v>
      </c>
      <c r="AR53" s="43"/>
      <c r="AS53" s="191">
        <f t="shared" si="6"/>
        <v>32</v>
      </c>
      <c r="AT53" s="72" t="s">
        <v>104</v>
      </c>
      <c r="AU53" s="72">
        <v>358</v>
      </c>
      <c r="AV53" s="73">
        <v>1.7715277777777778</v>
      </c>
      <c r="AW53" s="54">
        <f t="shared" si="24"/>
        <v>8</v>
      </c>
      <c r="AX53" s="96"/>
      <c r="AY53" s="100">
        <f>IF(ISNUMBER(AS53)=FALSE,"",SUM(BA53:BA$66))</f>
        <v>8</v>
      </c>
      <c r="AZ53" s="104"/>
      <c r="BA53" s="107">
        <f t="shared" si="7"/>
        <v>1</v>
      </c>
      <c r="BB53" s="137">
        <f>IF(ISNUMBER(AS53)=FALSE,"",SUMIF($E$22:$E$71,AT53,$D$22:$D$71))</f>
        <v>39</v>
      </c>
      <c r="BC53" s="217">
        <f t="shared" si="29"/>
        <v>8</v>
      </c>
      <c r="BD53" s="95">
        <f>SUMIF($O$22:$O$71,AT53,$S$22:$S$71)+SUMIF($AD$22:$AD$71,AT53,$AI$22:$AI$71)+SUMIF($AT$22:$AT$71,AT53,$AX$22:$AX$71)</f>
        <v>0</v>
      </c>
      <c r="BE53" s="99">
        <f>SUMIF($O$22:$O$71,AT53,$T$22:$T$71)+SUMIF($AD$22:$AD$71,AT53,$AJ$22:$AJ$71)+SUMIF($AT$22:$AT$71,AT53,$AY$22:$AY$71)</f>
        <v>8</v>
      </c>
      <c r="BF53" s="103">
        <f>SUMIF($O$22:$O$71,AT53,$U$22:$U$71)+SUMIF($AD$22:$AD$71,AT53,$AK$22:$AK$71)+SUMIF($AT$22:$AT$71,AT53,$AZ$22:$AZ$71)</f>
        <v>0</v>
      </c>
      <c r="BG53" s="43"/>
      <c r="BH53" s="186" t="str">
        <f t="shared" si="8"/>
        <v/>
      </c>
      <c r="BI53" s="77"/>
      <c r="BJ53" s="50"/>
      <c r="BK53" s="51" t="str">
        <f t="shared" si="25"/>
        <v/>
      </c>
      <c r="BL53" s="96"/>
      <c r="BM53" s="234" t="str">
        <f>IF(ISNUMBER(BH53)=FALSE,"",SUM(BO53:BO$66))</f>
        <v/>
      </c>
      <c r="BN53" s="104"/>
      <c r="BO53" s="107" t="str">
        <f t="shared" si="9"/>
        <v/>
      </c>
      <c r="BP53" s="138" t="str">
        <f>IF(ISNUMBER(BH53)=FALSE,"",SUMIF($E$22:$E$71,BI53,$D$22:$D$71))</f>
        <v/>
      </c>
      <c r="BQ53" s="140" t="str">
        <f>IF(ISNUMBER(BH53)=FALSE,"",SUMIF($E$22:$E$71,BI53,$I$22:$I$71))</f>
        <v/>
      </c>
      <c r="BR53" s="95">
        <f>SUMIF($O$22:$O$71,BI53,$S$22:$S$71)+SUMIF($AD$22:$AD$71,BI53,$AI$22:$AI$71)+SUMIF($AT$22:$AT$71,BI53,$AX$22:$AX$71)+SUMIF($BI$22:$BI$71,BI53,$BL$22:$BL$71)</f>
        <v>0</v>
      </c>
      <c r="BS53" s="99">
        <f>SUMIF($O$22:$O$71,BI53,$T$22:$T$71)+SUMIF($AD$22:$AD$71,BI53,$AJ$22:$AJ$71)+SUMIF($AT$22:$AT$71,BI53,$AY$22:$AY$71)+SUMIF($BI$22:$BI$71,BI53,$BM$22:$BM$71)</f>
        <v>0</v>
      </c>
      <c r="BT53" s="103">
        <f>SUMIF($O$22:$O$71,BI53,$U$22:$U$71)+SUMIF($AD$22:$AD$71,BI53,$AK$22:$AK$71)+SUMIF($AT$22:$AT$71,BI53,$AZ$22:$AZ$71)+SUMIF($BI$22:$BI$71,BI53,$BN$22:$BN$71)</f>
        <v>0</v>
      </c>
      <c r="BU53" s="43"/>
      <c r="BV53" s="191" t="str">
        <f t="shared" si="10"/>
        <v/>
      </c>
      <c r="BW53" s="72"/>
      <c r="BX53" s="74"/>
      <c r="BY53" s="54" t="str">
        <f t="shared" si="26"/>
        <v/>
      </c>
      <c r="BZ53" s="96"/>
      <c r="CA53" s="234" t="str">
        <f>IF(ISNUMBER(BV53)=FALSE,"",SUM(CC53:CC$66))</f>
        <v/>
      </c>
      <c r="CB53" s="104"/>
      <c r="CC53" s="107" t="str">
        <f t="shared" si="11"/>
        <v/>
      </c>
      <c r="CD53" s="137" t="str">
        <f>IF(ISNUMBER(BV53)=FALSE,"",SUMIF($E$22:$E$71,BW53,$D$22:$D$71))</f>
        <v/>
      </c>
      <c r="CE53" s="139" t="str">
        <f>IF(ISNUMBER(BV53)=FALSE,"",SUMIF($E$22:$E$71,BW53,$I$22:$I$71))</f>
        <v/>
      </c>
      <c r="CF53" s="95">
        <f>SUMIF($O$22:$O$71,BW53,$S$22:$S$71)+SUMIF($AD$22:$AD$71,BW53,$AI$22:$AI$71)+SUMIF($AT$22:$AT$71,BW53,$AX$22:$AX$71)+SUMIF($BI$22:$BI$71,BW53,$BL$22:$BL$71)+SUMIF($BW$22:$BW$71,BW53,$BZ$22:$BZ$71)</f>
        <v>0</v>
      </c>
      <c r="CG53" s="99">
        <f>SUMIF($O$22:$O$71,BW53,$T$22:$T$71)+SUMIF($AD$22:$AD$71,BW53,$AJ$22:$AJ$71)+SUMIF($AT$22:$AT$71,BW53,$AY$22:$AY$71)+SUMIF($BI$22:$BI$71,BW53,$BM$22:$BM$71)+SUMIF($BW$22:$BW$71,BW53,$CA$22:$CA$71)</f>
        <v>0</v>
      </c>
      <c r="CH53" s="103">
        <f>SUMIF($O$22:$O$71,BW53,$U$22:$U$71)+SUMIF($AD$22:$AD$71,BW53,$AK$22:$AK$71)+SUMIF($AT$22:$AT$71,BW53,$AZ$22:$AZ$71)+SUMIF($BI$22:$BI$71,BW53,$BN$22:$BN$71)+SUMIF($BW$22:$BW$71,BW53,$CB$22:$CB$71)</f>
        <v>0</v>
      </c>
      <c r="CI53" s="43"/>
      <c r="CJ53" s="195" t="str">
        <f t="shared" si="13"/>
        <v/>
      </c>
      <c r="CK53" s="77"/>
      <c r="CL53" s="50"/>
      <c r="CM53" s="51" t="str">
        <f t="shared" si="27"/>
        <v/>
      </c>
      <c r="CN53" s="96"/>
      <c r="CO53" s="234" t="str">
        <f>IF(ISNUMBER(CJ53)=FALSE,"",SUM(CQ53:CQ$66))</f>
        <v/>
      </c>
      <c r="CP53" s="104"/>
      <c r="CQ53" s="107" t="str">
        <f t="shared" si="12"/>
        <v/>
      </c>
      <c r="CR53" s="138" t="str">
        <f>IF(ISNUMBER(CJ53)=FALSE,"",SUMIF($E$22:$E$71,CK53,$D$22:$D$71))</f>
        <v/>
      </c>
      <c r="CS53" s="140" t="str">
        <f>IF(ISNUMBER(CJ53)=FALSE,"",SUMIF($E$22:$E$71,CK53,$I$22:$I$71))</f>
        <v/>
      </c>
      <c r="CT53" s="95">
        <f>SUMIF($O$22:$O$71,CK53,$S$22:$S$71)+SUMIF($AD$22:$AD$71,CK53,$AI$22:$AI$71)+SUMIF($AT$22:$AT$71,CK53,$AX$22:$AX$71)+SUMIF($BI$22:$BI$71,CK53,$BL$22:$BL$71)+SUMIF($BW$22:$BW$71,CK53,$BZ$22:$BZ$71)+SUMIF($CK$22:$CK$71,CK53,$CN$22:$CN$71)</f>
        <v>0</v>
      </c>
      <c r="CU53" s="99">
        <f>SUMIF($O$22:$O$71,CK53,$T$22:$T$71)+SUMIF($AD$22:$AD$71,CK53,$AJ$22:$AJ$71)+SUMIF($AT$22:$AT$71,CK53,$AY$22:$AY$71)+SUMIF($BI$22:$BI$71,CK53,$BM$22:$BM$71)+SUMIF($BW$22:$BW$71,CK53,$CA$22:$CA$71)+SUMIF($CK$22:$CK$71,CK53,$CO$22:$CO$71)</f>
        <v>0</v>
      </c>
      <c r="CV53" s="103">
        <f>SUMIF($O$22:$O$71,CK53,$U$22:$U$71)+SUMIF($AD$22:$AD$71,CK53,$AK$22:$AK$71)+SUMIF($AT$22:$AT$71,CK53,$AZ$22:$AZ$71)+SUMIF($BI$22:$BI$71,CK53,$BN$22:$BN$71)+SUMIF($BW$22:$BW$71,CK53,$CB$22:$CB$71)+SUMIF($CK$22:$CK$71,CK53,$CP$22:$CP$71)</f>
        <v>0</v>
      </c>
      <c r="CW53" s="43"/>
    </row>
    <row r="54" spans="1:101" ht="15" customHeight="1">
      <c r="A54" s="45"/>
      <c r="B54" s="344"/>
      <c r="C54" s="207">
        <v>33</v>
      </c>
      <c r="D54" s="242">
        <f t="shared" ref="D54:D70" si="31">IF(E54="","",C54)</f>
        <v>33</v>
      </c>
      <c r="E54" s="243" t="s">
        <v>98</v>
      </c>
      <c r="F54" s="244">
        <v>1981</v>
      </c>
      <c r="G54" s="244">
        <f>SUMIF($O$22:$O$71,E54,$V$22:$V$71)+SUMIF($AD$22:$AD$71,E54,$AL$22:$AL$71)+SUMIF($AT$22:$AT$71,E54,$BA$22:$BA$71)+SUMIF($BI$22:$BI$71,E54,$BO$22:$BO$71)+SUMIF($BW$22:$BW$71,E54,$CC$22:$CC$71)+SUMIF($CK$22:$CK$71,E54,$CQ$22:$CQ$71)</f>
        <v>1</v>
      </c>
      <c r="H54" s="244"/>
      <c r="I54" s="207">
        <f t="shared" si="22"/>
        <v>0</v>
      </c>
      <c r="J54" s="246">
        <f>SUMIF($O$22:$O$71,E54,$S$22:$S$71)+SUMIF($AD$22:$AD$71,E54,$AI$22:$AI$71)+SUMIF($AT$22:$AT$71,E54,$AX$22:$AX$71)+SUMIF($BI$22:$BI$71,E54,$BL$22:$BL$71)+SUMIF($BW$22:$BW$71,E54,$BZ$22:$BZ$71)+SUMIF($CK$22:$CK$71,E54,$CN$22:$CN$71)</f>
        <v>5</v>
      </c>
      <c r="K54" s="247">
        <f>SUMIF($O$22:$O$71,E54,$T$22:$T$71)+SUMIF($AD$22:$AD$71,E54,$AJ$22:$AJ$71)+SUMIF($AT$22:$AT$71,E54,$AY$22:$AY$71)+SUMIF($BI$22:$BI$71,E54,$BM$22:$BM$71)+SUMIF($BW$22:$BW$71,E54,$CA$22:$CA$71)+SUMIF($CK$22:$CK$71,E54,$CO$22:$CO$71)</f>
        <v>0</v>
      </c>
      <c r="L54" s="248">
        <f>SUMIF($O$22:$O$71,E54,$U$22:$U$71)+SUMIF($AD$22:$AD$71,E54,$AK$22:$AK$71)+SUMIF($AT$22:$AT$71,E54,$AZ$22:$AZ$71)+SUMIF($BI$22:$BI$71,E54,$BN$22:$BN$71)+SUMIF($BW$22:$BW$71,E54,$CB$22:$CB$71)+SUMIF($CK$22:$CK$71,E54,$CP$22:$CP$71)</f>
        <v>0</v>
      </c>
      <c r="M54" s="69"/>
      <c r="N54" s="178" t="str">
        <f t="shared" si="2"/>
        <v/>
      </c>
      <c r="O54" s="72"/>
      <c r="P54" s="293"/>
      <c r="Q54" s="73"/>
      <c r="R54" s="54" t="str">
        <f t="shared" si="30"/>
        <v/>
      </c>
      <c r="S54" s="96"/>
      <c r="T54" s="234" t="str">
        <f>IF(ISNUMBER(N54)=FALSE,"",SUM(V54:$V$66))</f>
        <v/>
      </c>
      <c r="U54" s="104"/>
      <c r="V54" s="107" t="str">
        <f t="shared" si="3"/>
        <v/>
      </c>
      <c r="W54" s="137" t="str">
        <f>IF(ISNUMBER(N54)=FALSE,"",SUMIF($E$22:$E$71,O54,$D$22:$D$71))</f>
        <v/>
      </c>
      <c r="X54" s="139" t="str">
        <f>IF(ISNUMBER(N54)=FALSE,"",SUMIF($E$22:$E$71,O54,$I$22:$I$71))</f>
        <v/>
      </c>
      <c r="Y54" s="95">
        <f>SUMIF($O$22:$O$71,O54,$S$22:$S$71)</f>
        <v>0</v>
      </c>
      <c r="Z54" s="99">
        <f>SUMIF($O$22:$O$71,O54,$T$22:$T$71)</f>
        <v>0</v>
      </c>
      <c r="AA54" s="103">
        <f>SUMIF($O$22:$O$71,O54,$U$22:$U$71)</f>
        <v>0</v>
      </c>
      <c r="AB54" s="43"/>
      <c r="AC54" s="186" t="str">
        <f t="shared" si="4"/>
        <v/>
      </c>
      <c r="AD54" s="24"/>
      <c r="AE54" s="50"/>
      <c r="AF54" s="24"/>
      <c r="AG54" s="24"/>
      <c r="AH54" s="51" t="str">
        <f t="shared" si="28"/>
        <v/>
      </c>
      <c r="AI54" s="96"/>
      <c r="AJ54" s="234" t="str">
        <f>IF(ISNUMBER(AC54)=FALSE,"",SUM(AL54:AL$66))</f>
        <v/>
      </c>
      <c r="AK54" s="104"/>
      <c r="AL54" s="107" t="str">
        <f t="shared" si="5"/>
        <v/>
      </c>
      <c r="AM54" s="138" t="str">
        <f>IF(ISNUMBER(AC54)=FALSE,"",SUMIF($E$22:$E$71,AD54,$D$22:$D$71))</f>
        <v/>
      </c>
      <c r="AN54" s="140" t="str">
        <f>IF(ISNUMBER(AC54)=FALSE,"",SUMIF($E$22:$E$71,AD54,$I$22:$I$71))</f>
        <v/>
      </c>
      <c r="AO54" s="95">
        <f>SUMIF($O$22:$O$71,AD54,$S$22:$S$71)+SUMIF($AD$22:$AD$71,AD54,$AI$22:$AI$71)</f>
        <v>0</v>
      </c>
      <c r="AP54" s="99">
        <f>SUMIF($O$22:$O$71,AD54,$T$22:$T$71)+SUMIF($AD$22:$AD$71,AD54,$AJ$22:$AJ$71)</f>
        <v>0</v>
      </c>
      <c r="AQ54" s="103">
        <f>SUMIF($O$22:$O$71,AD54,$U$22:$U$71)+SUMIF($AD$22:$AD$71,AD54,$AK$22:$AK$71)</f>
        <v>0</v>
      </c>
      <c r="AR54" s="43"/>
      <c r="AS54" s="191">
        <f t="shared" si="6"/>
        <v>33</v>
      </c>
      <c r="AT54" s="72" t="s">
        <v>105</v>
      </c>
      <c r="AU54" s="72">
        <v>363</v>
      </c>
      <c r="AV54" s="73">
        <v>1.7986111111111112</v>
      </c>
      <c r="AW54" s="54">
        <f t="shared" si="24"/>
        <v>7</v>
      </c>
      <c r="AX54" s="96"/>
      <c r="AY54" s="234">
        <f>IF(ISNUMBER(AS54)=FALSE,"",SUM(BA54:BA$66))</f>
        <v>7</v>
      </c>
      <c r="AZ54" s="104"/>
      <c r="BA54" s="107">
        <f t="shared" si="7"/>
        <v>1</v>
      </c>
      <c r="BB54" s="137">
        <f>IF(ISNUMBER(AS54)=FALSE,"",SUMIF($E$22:$E$71,AT54,$D$22:$D$71))</f>
        <v>40</v>
      </c>
      <c r="BC54" s="217">
        <f t="shared" si="29"/>
        <v>7</v>
      </c>
      <c r="BD54" s="95">
        <f>SUMIF($O$22:$O$71,AT54,$S$22:$S$71)+SUMIF($AD$22:$AD$71,AT54,$AI$22:$AI$71)+SUMIF($AT$22:$AT$71,AT54,$AX$22:$AX$71)</f>
        <v>0</v>
      </c>
      <c r="BE54" s="99">
        <f>SUMIF($O$22:$O$71,AT54,$T$22:$T$71)+SUMIF($AD$22:$AD$71,AT54,$AJ$22:$AJ$71)+SUMIF($AT$22:$AT$71,AT54,$AY$22:$AY$71)</f>
        <v>7</v>
      </c>
      <c r="BF54" s="103">
        <f>SUMIF($O$22:$O$71,AT54,$U$22:$U$71)+SUMIF($AD$22:$AD$71,AT54,$AK$22:$AK$71)+SUMIF($AT$22:$AT$71,AT54,$AZ$22:$AZ$71)</f>
        <v>0</v>
      </c>
      <c r="BG54" s="43"/>
      <c r="BH54" s="186" t="str">
        <f t="shared" si="8"/>
        <v/>
      </c>
      <c r="BI54" s="77"/>
      <c r="BJ54" s="50"/>
      <c r="BK54" s="51" t="str">
        <f t="shared" si="25"/>
        <v/>
      </c>
      <c r="BL54" s="96"/>
      <c r="BM54" s="234" t="str">
        <f>IF(ISNUMBER(BH54)=FALSE,"",SUM(BO54:BO$66))</f>
        <v/>
      </c>
      <c r="BN54" s="104"/>
      <c r="BO54" s="107" t="str">
        <f t="shared" si="9"/>
        <v/>
      </c>
      <c r="BP54" s="138" t="str">
        <f>IF(ISNUMBER(BH54)=FALSE,"",SUMIF($E$22:$E$71,BI54,$D$22:$D$71))</f>
        <v/>
      </c>
      <c r="BQ54" s="140" t="str">
        <f>IF(ISNUMBER(BH54)=FALSE,"",SUMIF($E$22:$E$71,BI54,$I$22:$I$71))</f>
        <v/>
      </c>
      <c r="BR54" s="95">
        <f>SUMIF($O$22:$O$71,BI54,$S$22:$S$71)+SUMIF($AD$22:$AD$71,BI54,$AI$22:$AI$71)+SUMIF($AT$22:$AT$71,BI54,$AX$22:$AX$71)+SUMIF($BI$22:$BI$71,BI54,$BL$22:$BL$71)</f>
        <v>0</v>
      </c>
      <c r="BS54" s="99">
        <f>SUMIF($O$22:$O$71,BI54,$T$22:$T$71)+SUMIF($AD$22:$AD$71,BI54,$AJ$22:$AJ$71)+SUMIF($AT$22:$AT$71,BI54,$AY$22:$AY$71)+SUMIF($BI$22:$BI$71,BI54,$BM$22:$BM$71)</f>
        <v>0</v>
      </c>
      <c r="BT54" s="103">
        <f>SUMIF($O$22:$O$71,BI54,$U$22:$U$71)+SUMIF($AD$22:$AD$71,BI54,$AK$22:$AK$71)+SUMIF($AT$22:$AT$71,BI54,$AZ$22:$AZ$71)+SUMIF($BI$22:$BI$71,BI54,$BN$22:$BN$71)</f>
        <v>0</v>
      </c>
      <c r="BU54" s="43"/>
      <c r="BV54" s="191" t="str">
        <f t="shared" si="10"/>
        <v/>
      </c>
      <c r="BW54" s="72"/>
      <c r="BX54" s="74"/>
      <c r="BY54" s="54" t="str">
        <f t="shared" si="26"/>
        <v/>
      </c>
      <c r="BZ54" s="96"/>
      <c r="CA54" s="234" t="str">
        <f>IF(ISNUMBER(BV54)=FALSE,"",SUM(CC54:CC$66))</f>
        <v/>
      </c>
      <c r="CB54" s="104"/>
      <c r="CC54" s="107" t="str">
        <f t="shared" si="11"/>
        <v/>
      </c>
      <c r="CD54" s="137" t="str">
        <f>IF(ISNUMBER(BV54)=FALSE,"",SUMIF($E$22:$E$71,BW54,$D$22:$D$71))</f>
        <v/>
      </c>
      <c r="CE54" s="139" t="str">
        <f>IF(ISNUMBER(BV54)=FALSE,"",SUMIF($E$22:$E$71,BW54,$I$22:$I$71))</f>
        <v/>
      </c>
      <c r="CF54" s="95">
        <f>SUMIF($O$22:$O$71,BW54,$S$22:$S$71)+SUMIF($AD$22:$AD$71,BW54,$AI$22:$AI$71)+SUMIF($AT$22:$AT$71,BW54,$AX$22:$AX$71)+SUMIF($BI$22:$BI$71,BW54,$BL$22:$BL$71)+SUMIF($BW$22:$BW$71,BW54,$BZ$22:$BZ$71)</f>
        <v>0</v>
      </c>
      <c r="CG54" s="99">
        <f>SUMIF($O$22:$O$71,BW54,$T$22:$T$71)+SUMIF($AD$22:$AD$71,BW54,$AJ$22:$AJ$71)+SUMIF($AT$22:$AT$71,BW54,$AY$22:$AY$71)+SUMIF($BI$22:$BI$71,BW54,$BM$22:$BM$71)+SUMIF($BW$22:$BW$71,BW54,$CA$22:$CA$71)</f>
        <v>0</v>
      </c>
      <c r="CH54" s="103">
        <f>SUMIF($O$22:$O$71,BW54,$U$22:$U$71)+SUMIF($AD$22:$AD$71,BW54,$AK$22:$AK$71)+SUMIF($AT$22:$AT$71,BW54,$AZ$22:$AZ$71)+SUMIF($BI$22:$BI$71,BW54,$BN$22:$BN$71)+SUMIF($BW$22:$BW$71,BW54,$CB$22:$CB$71)</f>
        <v>0</v>
      </c>
      <c r="CI54" s="43"/>
      <c r="CJ54" s="195" t="str">
        <f t="shared" si="13"/>
        <v/>
      </c>
      <c r="CK54" s="77"/>
      <c r="CL54" s="50"/>
      <c r="CM54" s="51" t="str">
        <f t="shared" si="27"/>
        <v/>
      </c>
      <c r="CN54" s="96"/>
      <c r="CO54" s="234" t="str">
        <f>IF(ISNUMBER(CJ54)=FALSE,"",SUM(CQ54:CQ$66))</f>
        <v/>
      </c>
      <c r="CP54" s="104"/>
      <c r="CQ54" s="107" t="str">
        <f t="shared" si="12"/>
        <v/>
      </c>
      <c r="CR54" s="138" t="str">
        <f>IF(ISNUMBER(CJ54)=FALSE,"",SUMIF($E$22:$E$71,CK54,$D$22:$D$71))</f>
        <v/>
      </c>
      <c r="CS54" s="140" t="str">
        <f>IF(ISNUMBER(CJ54)=FALSE,"",SUMIF($E$22:$E$71,CK54,$I$22:$I$71))</f>
        <v/>
      </c>
      <c r="CT54" s="95">
        <f>SUMIF($O$22:$O$71,CK54,$S$22:$S$71)+SUMIF($AD$22:$AD$71,CK54,$AI$22:$AI$71)+SUMIF($AT$22:$AT$71,CK54,$AX$22:$AX$71)+SUMIF($BI$22:$BI$71,CK54,$BL$22:$BL$71)+SUMIF($BW$22:$BW$71,CK54,$BZ$22:$BZ$71)+SUMIF($CK$22:$CK$71,CK54,$CN$22:$CN$71)</f>
        <v>0</v>
      </c>
      <c r="CU54" s="99">
        <f>SUMIF($O$22:$O$71,CK54,$T$22:$T$71)+SUMIF($AD$22:$AD$71,CK54,$AJ$22:$AJ$71)+SUMIF($AT$22:$AT$71,CK54,$AY$22:$AY$71)+SUMIF($BI$22:$BI$71,CK54,$BM$22:$BM$71)+SUMIF($BW$22:$BW$71,CK54,$CA$22:$CA$71)+SUMIF($CK$22:$CK$71,CK54,$CO$22:$CO$71)</f>
        <v>0</v>
      </c>
      <c r="CV54" s="103">
        <f>SUMIF($O$22:$O$71,CK54,$U$22:$U$71)+SUMIF($AD$22:$AD$71,CK54,$AK$22:$AK$71)+SUMIF($AT$22:$AT$71,CK54,$AZ$22:$AZ$71)+SUMIF($BI$22:$BI$71,CK54,$BN$22:$BN$71)+SUMIF($BW$22:$BW$71,CK54,$CB$22:$CB$71)+SUMIF($CK$22:$CK$71,CK54,$CP$22:$CP$71)</f>
        <v>0</v>
      </c>
      <c r="CW54" s="43"/>
    </row>
    <row r="55" spans="1:101" ht="15" customHeight="1">
      <c r="A55" s="45"/>
      <c r="B55" s="344"/>
      <c r="C55" s="207">
        <v>34</v>
      </c>
      <c r="D55" s="242">
        <f t="shared" si="31"/>
        <v>34</v>
      </c>
      <c r="E55" s="243" t="s">
        <v>99</v>
      </c>
      <c r="F55" s="244">
        <v>1957</v>
      </c>
      <c r="G55" s="244">
        <f>SUMIF($O$22:$O$71,E55,$V$22:$V$71)+SUMIF($AD$22:$AD$71,E55,$AL$22:$AL$71)+SUMIF($AT$22:$AT$71,E55,$BA$22:$BA$71)+SUMIF($BI$22:$BI$71,E55,$BO$22:$BO$71)+SUMIF($BW$22:$BW$71,E55,$CC$22:$CC$71)+SUMIF($CK$22:$CK$71,E55,$CQ$22:$CQ$71)</f>
        <v>1</v>
      </c>
      <c r="H55" s="244"/>
      <c r="I55" s="207">
        <f t="shared" si="22"/>
        <v>0</v>
      </c>
      <c r="J55" s="246">
        <f>SUMIF($O$22:$O$71,E55,$S$22:$S$71)+SUMIF($AD$22:$AD$71,E55,$AI$22:$AI$71)+SUMIF($AT$22:$AT$71,E55,$AX$22:$AX$71)+SUMIF($BI$22:$BI$71,E55,$BL$22:$BL$71)+SUMIF($BW$22:$BW$71,E55,$BZ$22:$BZ$71)+SUMIF($CK$22:$CK$71,E55,$CN$22:$CN$71)</f>
        <v>4</v>
      </c>
      <c r="K55" s="247">
        <f>SUMIF($O$22:$O$71,E55,$T$22:$T$71)+SUMIF($AD$22:$AD$71,E55,$AJ$22:$AJ$71)+SUMIF($AT$22:$AT$71,E55,$AY$22:$AY$71)+SUMIF($BI$22:$BI$71,E55,$BM$22:$BM$71)+SUMIF($BW$22:$BW$71,E55,$CA$22:$CA$71)+SUMIF($CK$22:$CK$71,E55,$CO$22:$CO$71)</f>
        <v>0</v>
      </c>
      <c r="L55" s="248">
        <f>SUMIF($O$22:$O$71,E55,$U$22:$U$71)+SUMIF($AD$22:$AD$71,E55,$AK$22:$AK$71)+SUMIF($AT$22:$AT$71,E55,$AZ$22:$AZ$71)+SUMIF($BI$22:$BI$71,E55,$BN$22:$BN$71)+SUMIF($BW$22:$BW$71,E55,$CB$22:$CB$71)+SUMIF($CK$22:$CK$71,E55,$CP$22:$CP$71)</f>
        <v>0</v>
      </c>
      <c r="M55" s="69"/>
      <c r="N55" s="178" t="str">
        <f t="shared" si="2"/>
        <v/>
      </c>
      <c r="O55" s="72"/>
      <c r="P55" s="293"/>
      <c r="Q55" s="73"/>
      <c r="R55" s="54" t="str">
        <f t="shared" si="30"/>
        <v/>
      </c>
      <c r="S55" s="96"/>
      <c r="T55" s="234" t="str">
        <f>IF(ISNUMBER(N55)=FALSE,"",SUM(V55:$V$66))</f>
        <v/>
      </c>
      <c r="U55" s="104"/>
      <c r="V55" s="107" t="str">
        <f t="shared" si="3"/>
        <v/>
      </c>
      <c r="W55" s="137" t="str">
        <f>IF(ISNUMBER(N55)=FALSE,"",SUMIF($E$22:$E$71,O55,$D$22:$D$71))</f>
        <v/>
      </c>
      <c r="X55" s="139" t="str">
        <f>IF(ISNUMBER(N55)=FALSE,"",SUMIF($E$22:$E$71,O55,$I$22:$I$71))</f>
        <v/>
      </c>
      <c r="Y55" s="95">
        <f>SUMIF($O$22:$O$71,O55,$S$22:$S$71)</f>
        <v>0</v>
      </c>
      <c r="Z55" s="99">
        <f>SUMIF($O$22:$O$71,O55,$T$22:$T$71)</f>
        <v>0</v>
      </c>
      <c r="AA55" s="103">
        <f>SUMIF($O$22:$O$71,O55,$U$22:$U$71)</f>
        <v>0</v>
      </c>
      <c r="AB55" s="43"/>
      <c r="AC55" s="186" t="str">
        <f t="shared" si="4"/>
        <v/>
      </c>
      <c r="AD55" s="24"/>
      <c r="AE55" s="50"/>
      <c r="AF55" s="50"/>
      <c r="AG55" s="50"/>
      <c r="AH55" s="51" t="str">
        <f t="shared" si="28"/>
        <v/>
      </c>
      <c r="AI55" s="96"/>
      <c r="AJ55" s="234" t="str">
        <f>IF(ISNUMBER(AC55)=FALSE,"",SUM(AL55:AL$66))</f>
        <v/>
      </c>
      <c r="AK55" s="104"/>
      <c r="AL55" s="107" t="str">
        <f t="shared" si="5"/>
        <v/>
      </c>
      <c r="AM55" s="138" t="str">
        <f>IF(ISNUMBER(AC55)=FALSE,"",SUMIF($E$22:$E$71,AD55,$D$22:$D$71))</f>
        <v/>
      </c>
      <c r="AN55" s="140" t="str">
        <f>IF(ISNUMBER(AC55)=FALSE,"",SUMIF($E$22:$E$71,AD55,$I$22:$I$71))</f>
        <v/>
      </c>
      <c r="AO55" s="95">
        <f>SUMIF($O$22:$O$71,AD55,$S$22:$S$71)+SUMIF($AD$22:$AD$71,AD55,$AI$22:$AI$71)</f>
        <v>0</v>
      </c>
      <c r="AP55" s="99">
        <f>SUMIF($O$22:$O$71,AD55,$T$22:$T$71)+SUMIF($AD$22:$AD$71,AD55,$AJ$22:$AJ$71)</f>
        <v>0</v>
      </c>
      <c r="AQ55" s="103">
        <f>SUMIF($O$22:$O$71,AD55,$U$22:$U$71)+SUMIF($AD$22:$AD$71,AD55,$AK$22:$AK$71)</f>
        <v>0</v>
      </c>
      <c r="AR55" s="43"/>
      <c r="AS55" s="191">
        <f t="shared" si="6"/>
        <v>34</v>
      </c>
      <c r="AT55" s="72" t="s">
        <v>106</v>
      </c>
      <c r="AU55" s="72">
        <v>361</v>
      </c>
      <c r="AV55" s="73">
        <v>1.8187500000000001</v>
      </c>
      <c r="AW55" s="54">
        <f t="shared" si="24"/>
        <v>6</v>
      </c>
      <c r="AX55" s="96"/>
      <c r="AY55" s="234">
        <f>IF(ISNUMBER(AS55)=FALSE,"",SUM(BA55:BA$66))</f>
        <v>6</v>
      </c>
      <c r="AZ55" s="104"/>
      <c r="BA55" s="107">
        <f t="shared" si="7"/>
        <v>1</v>
      </c>
      <c r="BB55" s="137">
        <f>IF(ISNUMBER(AS55)=FALSE,"",SUMIF($E$22:$E$71,AT55,$D$22:$D$71))</f>
        <v>41</v>
      </c>
      <c r="BC55" s="217">
        <f t="shared" si="29"/>
        <v>6</v>
      </c>
      <c r="BD55" s="95">
        <f>SUMIF($O$22:$O$71,AT55,$S$22:$S$71)+SUMIF($AD$22:$AD$71,AT55,$AI$22:$AI$71)+SUMIF($AT$22:$AT$71,AT55,$AX$22:$AX$71)</f>
        <v>0</v>
      </c>
      <c r="BE55" s="99">
        <f>SUMIF($O$22:$O$71,AT55,$T$22:$T$71)+SUMIF($AD$22:$AD$71,AT55,$AJ$22:$AJ$71)+SUMIF($AT$22:$AT$71,AT55,$AY$22:$AY$71)</f>
        <v>6</v>
      </c>
      <c r="BF55" s="103">
        <f>SUMIF($O$22:$O$71,AT55,$U$22:$U$71)+SUMIF($AD$22:$AD$71,AT55,$AK$22:$AK$71)+SUMIF($AT$22:$AT$71,AT55,$AZ$22:$AZ$71)</f>
        <v>0</v>
      </c>
      <c r="BG55" s="43"/>
      <c r="BH55" s="186" t="str">
        <f t="shared" si="8"/>
        <v/>
      </c>
      <c r="BI55" s="77"/>
      <c r="BJ55" s="50"/>
      <c r="BK55" s="51" t="str">
        <f t="shared" si="25"/>
        <v/>
      </c>
      <c r="BL55" s="96"/>
      <c r="BM55" s="234" t="str">
        <f>IF(ISNUMBER(BH55)=FALSE,"",SUM(BO55:BO$66))</f>
        <v/>
      </c>
      <c r="BN55" s="104"/>
      <c r="BO55" s="107" t="str">
        <f t="shared" si="9"/>
        <v/>
      </c>
      <c r="BP55" s="138" t="str">
        <f>IF(ISNUMBER(BH55)=FALSE,"",SUMIF($E$22:$E$71,BI55,$D$22:$D$71))</f>
        <v/>
      </c>
      <c r="BQ55" s="140" t="str">
        <f>IF(ISNUMBER(BH55)=FALSE,"",SUMIF($E$22:$E$71,BI55,$I$22:$I$71))</f>
        <v/>
      </c>
      <c r="BR55" s="95">
        <f>SUMIF($O$22:$O$71,BI55,$S$22:$S$71)+SUMIF($AD$22:$AD$71,BI55,$AI$22:$AI$71)+SUMIF($AT$22:$AT$71,BI55,$AX$22:$AX$71)+SUMIF($BI$22:$BI$71,BI55,$BL$22:$BL$71)</f>
        <v>0</v>
      </c>
      <c r="BS55" s="99">
        <f>SUMIF($O$22:$O$71,BI55,$T$22:$T$71)+SUMIF($AD$22:$AD$71,BI55,$AJ$22:$AJ$71)+SUMIF($AT$22:$AT$71,BI55,$AY$22:$AY$71)+SUMIF($BI$22:$BI$71,BI55,$BM$22:$BM$71)</f>
        <v>0</v>
      </c>
      <c r="BT55" s="103">
        <f>SUMIF($O$22:$O$71,BI55,$U$22:$U$71)+SUMIF($AD$22:$AD$71,BI55,$AK$22:$AK$71)+SUMIF($AT$22:$AT$71,BI55,$AZ$22:$AZ$71)+SUMIF($BI$22:$BI$71,BI55,$BN$22:$BN$71)</f>
        <v>0</v>
      </c>
      <c r="BU55" s="43"/>
      <c r="BV55" s="191" t="str">
        <f t="shared" si="10"/>
        <v/>
      </c>
      <c r="BW55" s="72"/>
      <c r="BX55" s="74"/>
      <c r="BY55" s="54" t="str">
        <f t="shared" si="26"/>
        <v/>
      </c>
      <c r="BZ55" s="96"/>
      <c r="CA55" s="234" t="str">
        <f>IF(ISNUMBER(BV55)=FALSE,"",SUM(CC55:CC$66))</f>
        <v/>
      </c>
      <c r="CB55" s="104"/>
      <c r="CC55" s="107" t="str">
        <f t="shared" si="11"/>
        <v/>
      </c>
      <c r="CD55" s="137" t="str">
        <f>IF(ISNUMBER(BV55)=FALSE,"",SUMIF($E$22:$E$71,BW55,$D$22:$D$71))</f>
        <v/>
      </c>
      <c r="CE55" s="139" t="str">
        <f>IF(ISNUMBER(BV55)=FALSE,"",SUMIF($E$22:$E$71,BW55,$I$22:$I$71))</f>
        <v/>
      </c>
      <c r="CF55" s="95">
        <f>SUMIF($O$22:$O$71,BW55,$S$22:$S$71)+SUMIF($AD$22:$AD$71,BW55,$AI$22:$AI$71)+SUMIF($AT$22:$AT$71,BW55,$AX$22:$AX$71)+SUMIF($BI$22:$BI$71,BW55,$BL$22:$BL$71)+SUMIF($BW$22:$BW$71,BW55,$BZ$22:$BZ$71)</f>
        <v>0</v>
      </c>
      <c r="CG55" s="99">
        <f>SUMIF($O$22:$O$71,BW55,$T$22:$T$71)+SUMIF($AD$22:$AD$71,BW55,$AJ$22:$AJ$71)+SUMIF($AT$22:$AT$71,BW55,$AY$22:$AY$71)+SUMIF($BI$22:$BI$71,BW55,$BM$22:$BM$71)+SUMIF($BW$22:$BW$71,BW55,$CA$22:$CA$71)</f>
        <v>0</v>
      </c>
      <c r="CH55" s="103">
        <f>SUMIF($O$22:$O$71,BW55,$U$22:$U$71)+SUMIF($AD$22:$AD$71,BW55,$AK$22:$AK$71)+SUMIF($AT$22:$AT$71,BW55,$AZ$22:$AZ$71)+SUMIF($BI$22:$BI$71,BW55,$BN$22:$BN$71)+SUMIF($BW$22:$BW$71,BW55,$CB$22:$CB$71)</f>
        <v>0</v>
      </c>
      <c r="CI55" s="43"/>
      <c r="CJ55" s="195" t="str">
        <f t="shared" si="13"/>
        <v/>
      </c>
      <c r="CK55" s="77"/>
      <c r="CL55" s="50"/>
      <c r="CM55" s="51" t="str">
        <f t="shared" si="27"/>
        <v/>
      </c>
      <c r="CN55" s="96"/>
      <c r="CO55" s="234" t="str">
        <f>IF(ISNUMBER(CJ55)=FALSE,"",SUM(CQ55:CQ$66))</f>
        <v/>
      </c>
      <c r="CP55" s="104"/>
      <c r="CQ55" s="107" t="str">
        <f t="shared" si="12"/>
        <v/>
      </c>
      <c r="CR55" s="138" t="str">
        <f>IF(ISNUMBER(CJ55)=FALSE,"",SUMIF($E$22:$E$71,CK55,$D$22:$D$71))</f>
        <v/>
      </c>
      <c r="CS55" s="140" t="str">
        <f>IF(ISNUMBER(CJ55)=FALSE,"",SUMIF($E$22:$E$71,CK55,$I$22:$I$71))</f>
        <v/>
      </c>
      <c r="CT55" s="95">
        <f>SUMIF($O$22:$O$71,CK55,$S$22:$S$71)+SUMIF($AD$22:$AD$71,CK55,$AI$22:$AI$71)+SUMIF($AT$22:$AT$71,CK55,$AX$22:$AX$71)+SUMIF($BI$22:$BI$71,CK55,$BL$22:$BL$71)+SUMIF($BW$22:$BW$71,CK55,$BZ$22:$BZ$71)+SUMIF($CK$22:$CK$71,CK55,$CN$22:$CN$71)</f>
        <v>0</v>
      </c>
      <c r="CU55" s="99">
        <f>SUMIF($O$22:$O$71,CK55,$T$22:$T$71)+SUMIF($AD$22:$AD$71,CK55,$AJ$22:$AJ$71)+SUMIF($AT$22:$AT$71,CK55,$AY$22:$AY$71)+SUMIF($BI$22:$BI$71,CK55,$BM$22:$BM$71)+SUMIF($BW$22:$BW$71,CK55,$CA$22:$CA$71)+SUMIF($CK$22:$CK$71,CK55,$CO$22:$CO$71)</f>
        <v>0</v>
      </c>
      <c r="CV55" s="103">
        <f>SUMIF($O$22:$O$71,CK55,$U$22:$U$71)+SUMIF($AD$22:$AD$71,CK55,$AK$22:$AK$71)+SUMIF($AT$22:$AT$71,CK55,$AZ$22:$AZ$71)+SUMIF($BI$22:$BI$71,CK55,$BN$22:$BN$71)+SUMIF($BW$22:$BW$71,CK55,$CB$22:$CB$71)+SUMIF($CK$22:$CK$71,CK55,$CP$22:$CP$71)</f>
        <v>0</v>
      </c>
      <c r="CW55" s="43"/>
    </row>
    <row r="56" spans="1:101" ht="15" customHeight="1">
      <c r="A56" s="45"/>
      <c r="B56" s="344"/>
      <c r="C56" s="207">
        <v>35</v>
      </c>
      <c r="D56" s="242">
        <f t="shared" si="31"/>
        <v>35</v>
      </c>
      <c r="E56" s="243" t="s">
        <v>100</v>
      </c>
      <c r="F56" s="244">
        <v>1980</v>
      </c>
      <c r="G56" s="244">
        <f>SUMIF($O$22:$O$71,E56,$V$22:$V$71)+SUMIF($AD$22:$AD$71,E56,$AL$22:$AL$71)+SUMIF($AT$22:$AT$71,E56,$BA$22:$BA$71)+SUMIF($BI$22:$BI$71,E56,$BO$22:$BO$71)+SUMIF($BW$22:$BW$71,E56,$CC$22:$CC$71)+SUMIF($CK$22:$CK$71,E56,$CQ$22:$CQ$71)</f>
        <v>1</v>
      </c>
      <c r="H56" s="244"/>
      <c r="I56" s="207">
        <f t="shared" si="22"/>
        <v>0</v>
      </c>
      <c r="J56" s="246">
        <f>SUMIF($O$22:$O$71,E56,$S$22:$S$71)+SUMIF($AD$22:$AD$71,E56,$AI$22:$AI$71)+SUMIF($AT$22:$AT$71,E56,$AX$22:$AX$71)+SUMIF($BI$22:$BI$71,E56,$BL$22:$BL$71)+SUMIF($BW$22:$BW$71,E56,$BZ$22:$BZ$71)+SUMIF($CK$22:$CK$71,E56,$CN$22:$CN$71)</f>
        <v>3</v>
      </c>
      <c r="K56" s="247">
        <f>SUMIF($O$22:$O$71,E56,$T$22:$T$71)+SUMIF($AD$22:$AD$71,E56,$AJ$22:$AJ$71)+SUMIF($AT$22:$AT$71,E56,$AY$22:$AY$71)+SUMIF($BI$22:$BI$71,E56,$BM$22:$BM$71)+SUMIF($BW$22:$BW$71,E56,$CA$22:$CA$71)+SUMIF($CK$22:$CK$71,E56,$CO$22:$CO$71)</f>
        <v>0</v>
      </c>
      <c r="L56" s="248">
        <f>SUMIF($O$22:$O$71,E56,$U$22:$U$71)+SUMIF($AD$22:$AD$71,E56,$AK$22:$AK$71)+SUMIF($AT$22:$AT$71,E56,$AZ$22:$AZ$71)+SUMIF($BI$22:$BI$71,E56,$BN$22:$BN$71)+SUMIF($BW$22:$BW$71,E56,$CB$22:$CB$71)+SUMIF($CK$22:$CK$71,E56,$CP$22:$CP$71)</f>
        <v>0</v>
      </c>
      <c r="M56" s="69"/>
      <c r="N56" s="178" t="str">
        <f t="shared" si="2"/>
        <v/>
      </c>
      <c r="O56" s="72"/>
      <c r="P56" s="293"/>
      <c r="Q56" s="73"/>
      <c r="R56" s="54" t="str">
        <f t="shared" si="30"/>
        <v/>
      </c>
      <c r="S56" s="96"/>
      <c r="T56" s="234" t="str">
        <f>IF(ISNUMBER(N56)=FALSE,"",SUM(V56:$V$66))</f>
        <v/>
      </c>
      <c r="U56" s="104"/>
      <c r="V56" s="107" t="str">
        <f t="shared" si="3"/>
        <v/>
      </c>
      <c r="W56" s="137" t="str">
        <f>IF(ISNUMBER(N56)=FALSE,"",SUMIF($E$22:$E$71,O56,$D$22:$D$71))</f>
        <v/>
      </c>
      <c r="X56" s="139" t="str">
        <f>IF(ISNUMBER(N56)=FALSE,"",SUMIF($E$22:$E$71,O56,$I$22:$I$71))</f>
        <v/>
      </c>
      <c r="Y56" s="95">
        <f>SUMIF($O$22:$O$71,O56,$S$22:$S$71)</f>
        <v>0</v>
      </c>
      <c r="Z56" s="99">
        <f>SUMIF($O$22:$O$71,O56,$T$22:$T$71)</f>
        <v>0</v>
      </c>
      <c r="AA56" s="103">
        <f>SUMIF($O$22:$O$71,O56,$U$22:$U$71)</f>
        <v>0</v>
      </c>
      <c r="AB56" s="43"/>
      <c r="AC56" s="186" t="str">
        <f t="shared" si="4"/>
        <v/>
      </c>
      <c r="AD56" s="24"/>
      <c r="AE56" s="50"/>
      <c r="AF56" s="50"/>
      <c r="AG56" s="50"/>
      <c r="AH56" s="51" t="str">
        <f t="shared" si="28"/>
        <v/>
      </c>
      <c r="AI56" s="96"/>
      <c r="AJ56" s="234" t="str">
        <f>IF(ISNUMBER(AC56)=FALSE,"",SUM(AL56:AL$66))</f>
        <v/>
      </c>
      <c r="AK56" s="104"/>
      <c r="AL56" s="107" t="str">
        <f t="shared" si="5"/>
        <v/>
      </c>
      <c r="AM56" s="138" t="str">
        <f>IF(ISNUMBER(AC56)=FALSE,"",SUMIF($E$22:$E$71,AD56,$D$22:$D$71))</f>
        <v/>
      </c>
      <c r="AN56" s="140" t="str">
        <f>IF(ISNUMBER(AC56)=FALSE,"",SUMIF($E$22:$E$71,AD56,$I$22:$I$71))</f>
        <v/>
      </c>
      <c r="AO56" s="95">
        <f>SUMIF($O$22:$O$71,AD56,$S$22:$S$71)+SUMIF($AD$22:$AD$71,AD56,$AI$22:$AI$71)</f>
        <v>0</v>
      </c>
      <c r="AP56" s="99">
        <f>SUMIF($O$22:$O$71,AD56,$T$22:$T$71)+SUMIF($AD$22:$AD$71,AD56,$AJ$22:$AJ$71)</f>
        <v>0</v>
      </c>
      <c r="AQ56" s="103">
        <f>SUMIF($O$22:$O$71,AD56,$U$22:$U$71)+SUMIF($AD$22:$AD$71,AD56,$AK$22:$AK$71)</f>
        <v>0</v>
      </c>
      <c r="AR56" s="43"/>
      <c r="AS56" s="191">
        <f t="shared" si="6"/>
        <v>35</v>
      </c>
      <c r="AT56" s="72" t="s">
        <v>36</v>
      </c>
      <c r="AU56" s="72">
        <v>374</v>
      </c>
      <c r="AV56" s="73">
        <v>1.8868055555555556</v>
      </c>
      <c r="AW56" s="54">
        <f t="shared" si="24"/>
        <v>5</v>
      </c>
      <c r="AX56" s="96"/>
      <c r="AY56" s="234">
        <f>IF(ISNUMBER(AS56)=FALSE,"",SUM(BA56:BA$66))</f>
        <v>5</v>
      </c>
      <c r="AZ56" s="104"/>
      <c r="BA56" s="107">
        <f t="shared" si="7"/>
        <v>1</v>
      </c>
      <c r="BB56" s="137">
        <f>IF(ISNUMBER(AS56)=FALSE,"",SUMIF($E$22:$E$71,AT56,$D$22:$D$71))</f>
        <v>42</v>
      </c>
      <c r="BC56" s="217">
        <f t="shared" si="29"/>
        <v>5</v>
      </c>
      <c r="BD56" s="95">
        <f>SUMIF($O$22:$O$71,AT56,$S$22:$S$71)+SUMIF($AD$22:$AD$71,AT56,$AI$22:$AI$71)+SUMIF($AT$22:$AT$71,AT56,$AX$22:$AX$71)</f>
        <v>0</v>
      </c>
      <c r="BE56" s="99">
        <f>SUMIF($O$22:$O$71,AT56,$T$22:$T$71)+SUMIF($AD$22:$AD$71,AT56,$AJ$22:$AJ$71)+SUMIF($AT$22:$AT$71,AT56,$AY$22:$AY$71)</f>
        <v>5</v>
      </c>
      <c r="BF56" s="103">
        <f>SUMIF($O$22:$O$71,AT56,$U$22:$U$71)+SUMIF($AD$22:$AD$71,AT56,$AK$22:$AK$71)+SUMIF($AT$22:$AT$71,AT56,$AZ$22:$AZ$71)</f>
        <v>0</v>
      </c>
      <c r="BG56" s="43"/>
      <c r="BH56" s="186" t="str">
        <f t="shared" si="8"/>
        <v/>
      </c>
      <c r="BI56" s="77"/>
      <c r="BJ56" s="50"/>
      <c r="BK56" s="51" t="str">
        <f t="shared" si="25"/>
        <v/>
      </c>
      <c r="BL56" s="96"/>
      <c r="BM56" s="234" t="str">
        <f>IF(ISNUMBER(BH56)=FALSE,"",SUM(BO56:BO$66))</f>
        <v/>
      </c>
      <c r="BN56" s="104"/>
      <c r="BO56" s="107" t="str">
        <f t="shared" si="9"/>
        <v/>
      </c>
      <c r="BP56" s="138" t="str">
        <f>IF(ISNUMBER(BH56)=FALSE,"",SUMIF($E$22:$E$71,BI56,$D$22:$D$71))</f>
        <v/>
      </c>
      <c r="BQ56" s="140" t="str">
        <f>IF(ISNUMBER(BH56)=FALSE,"",SUMIF($E$22:$E$71,BI56,$I$22:$I$71))</f>
        <v/>
      </c>
      <c r="BR56" s="95">
        <f>SUMIF($O$22:$O$71,BI56,$S$22:$S$71)+SUMIF($AD$22:$AD$71,BI56,$AI$22:$AI$71)+SUMIF($AT$22:$AT$71,BI56,$AX$22:$AX$71)+SUMIF($BI$22:$BI$71,BI56,$BL$22:$BL$71)</f>
        <v>0</v>
      </c>
      <c r="BS56" s="99">
        <f>SUMIF($O$22:$O$71,BI56,$T$22:$T$71)+SUMIF($AD$22:$AD$71,BI56,$AJ$22:$AJ$71)+SUMIF($AT$22:$AT$71,BI56,$AY$22:$AY$71)+SUMIF($BI$22:$BI$71,BI56,$BM$22:$BM$71)</f>
        <v>0</v>
      </c>
      <c r="BT56" s="103">
        <f>SUMIF($O$22:$O$71,BI56,$U$22:$U$71)+SUMIF($AD$22:$AD$71,BI56,$AK$22:$AK$71)+SUMIF($AT$22:$AT$71,BI56,$AZ$22:$AZ$71)+SUMIF($BI$22:$BI$71,BI56,$BN$22:$BN$71)</f>
        <v>0</v>
      </c>
      <c r="BU56" s="43"/>
      <c r="BV56" s="191" t="str">
        <f t="shared" si="10"/>
        <v/>
      </c>
      <c r="BW56" s="72"/>
      <c r="BX56" s="74"/>
      <c r="BY56" s="54" t="str">
        <f t="shared" si="26"/>
        <v/>
      </c>
      <c r="BZ56" s="96"/>
      <c r="CA56" s="234" t="str">
        <f>IF(ISNUMBER(BV56)=FALSE,"",SUM(CC56:CC$66))</f>
        <v/>
      </c>
      <c r="CB56" s="104"/>
      <c r="CC56" s="107" t="str">
        <f t="shared" si="11"/>
        <v/>
      </c>
      <c r="CD56" s="137" t="str">
        <f>IF(ISNUMBER(BV56)=FALSE,"",SUMIF($E$22:$E$71,BW56,$D$22:$D$71))</f>
        <v/>
      </c>
      <c r="CE56" s="139" t="str">
        <f>IF(ISNUMBER(BV56)=FALSE,"",SUMIF($E$22:$E$71,BW56,$I$22:$I$71))</f>
        <v/>
      </c>
      <c r="CF56" s="95">
        <f>SUMIF($O$22:$O$71,BW56,$S$22:$S$71)+SUMIF($AD$22:$AD$71,BW56,$AI$22:$AI$71)+SUMIF($AT$22:$AT$71,BW56,$AX$22:$AX$71)+SUMIF($BI$22:$BI$71,BW56,$BL$22:$BL$71)+SUMIF($BW$22:$BW$71,BW56,$BZ$22:$BZ$71)</f>
        <v>0</v>
      </c>
      <c r="CG56" s="99">
        <f>SUMIF($O$22:$O$71,BW56,$T$22:$T$71)+SUMIF($AD$22:$AD$71,BW56,$AJ$22:$AJ$71)+SUMIF($AT$22:$AT$71,BW56,$AY$22:$AY$71)+SUMIF($BI$22:$BI$71,BW56,$BM$22:$BM$71)+SUMIF($BW$22:$BW$71,BW56,$CA$22:$CA$71)</f>
        <v>0</v>
      </c>
      <c r="CH56" s="103">
        <f>SUMIF($O$22:$O$71,BW56,$U$22:$U$71)+SUMIF($AD$22:$AD$71,BW56,$AK$22:$AK$71)+SUMIF($AT$22:$AT$71,BW56,$AZ$22:$AZ$71)+SUMIF($BI$22:$BI$71,BW56,$BN$22:$BN$71)+SUMIF($BW$22:$BW$71,BW56,$CB$22:$CB$71)</f>
        <v>0</v>
      </c>
      <c r="CI56" s="43"/>
      <c r="CJ56" s="195" t="str">
        <f t="shared" si="13"/>
        <v/>
      </c>
      <c r="CK56" s="77"/>
      <c r="CL56" s="50"/>
      <c r="CM56" s="51" t="str">
        <f t="shared" si="27"/>
        <v/>
      </c>
      <c r="CN56" s="96"/>
      <c r="CO56" s="234" t="str">
        <f>IF(ISNUMBER(CJ56)=FALSE,"",SUM(CQ56:CQ$66))</f>
        <v/>
      </c>
      <c r="CP56" s="104"/>
      <c r="CQ56" s="107" t="str">
        <f t="shared" si="12"/>
        <v/>
      </c>
      <c r="CR56" s="138" t="str">
        <f>IF(ISNUMBER(CJ56)=FALSE,"",SUMIF($E$22:$E$71,CK56,$D$22:$D$71))</f>
        <v/>
      </c>
      <c r="CS56" s="140" t="str">
        <f>IF(ISNUMBER(CJ56)=FALSE,"",SUMIF($E$22:$E$71,CK56,$I$22:$I$71))</f>
        <v/>
      </c>
      <c r="CT56" s="95">
        <f>SUMIF($O$22:$O$71,CK56,$S$22:$S$71)+SUMIF($AD$22:$AD$71,CK56,$AI$22:$AI$71)+SUMIF($AT$22:$AT$71,CK56,$AX$22:$AX$71)+SUMIF($BI$22:$BI$71,CK56,$BL$22:$BL$71)+SUMIF($BW$22:$BW$71,CK56,$BZ$22:$BZ$71)+SUMIF($CK$22:$CK$71,CK56,$CN$22:$CN$71)</f>
        <v>0</v>
      </c>
      <c r="CU56" s="99">
        <f>SUMIF($O$22:$O$71,CK56,$T$22:$T$71)+SUMIF($AD$22:$AD$71,CK56,$AJ$22:$AJ$71)+SUMIF($AT$22:$AT$71,CK56,$AY$22:$AY$71)+SUMIF($BI$22:$BI$71,CK56,$BM$22:$BM$71)+SUMIF($BW$22:$BW$71,CK56,$CA$22:$CA$71)+SUMIF($CK$22:$CK$71,CK56,$CO$22:$CO$71)</f>
        <v>0</v>
      </c>
      <c r="CV56" s="103">
        <f>SUMIF($O$22:$O$71,CK56,$U$22:$U$71)+SUMIF($AD$22:$AD$71,CK56,$AK$22:$AK$71)+SUMIF($AT$22:$AT$71,CK56,$AZ$22:$AZ$71)+SUMIF($BI$22:$BI$71,CK56,$BN$22:$BN$71)+SUMIF($BW$22:$BW$71,CK56,$CB$22:$CB$71)+SUMIF($CK$22:$CK$71,CK56,$CP$22:$CP$71)</f>
        <v>0</v>
      </c>
      <c r="CW56" s="43"/>
    </row>
    <row r="57" spans="1:101" ht="15" customHeight="1">
      <c r="A57" s="45"/>
      <c r="B57" s="344"/>
      <c r="C57" s="207">
        <v>36</v>
      </c>
      <c r="D57" s="242">
        <f t="shared" si="31"/>
        <v>36</v>
      </c>
      <c r="E57" s="243" t="s">
        <v>101</v>
      </c>
      <c r="F57" s="244">
        <v>1974</v>
      </c>
      <c r="G57" s="244">
        <f>SUMIF($O$22:$O$71,E57,$V$22:$V$71)+SUMIF($AD$22:$AD$71,E57,$AL$22:$AL$71)+SUMIF($AT$22:$AT$71,E57,$BA$22:$BA$71)+SUMIF($BI$22:$BI$71,E57,$BO$22:$BO$71)+SUMIF($BW$22:$BW$71,E57,$CC$22:$CC$71)+SUMIF($CK$22:$CK$71,E57,$CQ$22:$CQ$71)</f>
        <v>1</v>
      </c>
      <c r="H57" s="244"/>
      <c r="I57" s="207">
        <f t="shared" si="22"/>
        <v>0</v>
      </c>
      <c r="J57" s="246">
        <f>SUMIF($O$22:$O$71,E57,$S$22:$S$71)+SUMIF($AD$22:$AD$71,E57,$AI$22:$AI$71)+SUMIF($AT$22:$AT$71,E57,$AX$22:$AX$71)+SUMIF($BI$22:$BI$71,E57,$BL$22:$BL$71)+SUMIF($BW$22:$BW$71,E57,$BZ$22:$BZ$71)+SUMIF($CK$22:$CK$71,E57,$CN$22:$CN$71)</f>
        <v>2</v>
      </c>
      <c r="K57" s="247">
        <f>SUMIF($O$22:$O$71,E57,$T$22:$T$71)+SUMIF($AD$22:$AD$71,E57,$AJ$22:$AJ$71)+SUMIF($AT$22:$AT$71,E57,$AY$22:$AY$71)+SUMIF($BI$22:$BI$71,E57,$BM$22:$BM$71)+SUMIF($BW$22:$BW$71,E57,$CA$22:$CA$71)+SUMIF($CK$22:$CK$71,E57,$CO$22:$CO$71)</f>
        <v>0</v>
      </c>
      <c r="L57" s="248">
        <f>SUMIF($O$22:$O$71,E57,$U$22:$U$71)+SUMIF($AD$22:$AD$71,E57,$AK$22:$AK$71)+SUMIF($AT$22:$AT$71,E57,$AZ$22:$AZ$71)+SUMIF($BI$22:$BI$71,E57,$BN$22:$BN$71)+SUMIF($BW$22:$BW$71,E57,$CB$22:$CB$71)+SUMIF($CK$22:$CK$71,E57,$CP$22:$CP$71)</f>
        <v>0</v>
      </c>
      <c r="M57" s="69"/>
      <c r="N57" s="178" t="str">
        <f t="shared" si="2"/>
        <v/>
      </c>
      <c r="O57" s="72"/>
      <c r="P57" s="293"/>
      <c r="Q57" s="73"/>
      <c r="R57" s="54" t="str">
        <f t="shared" si="30"/>
        <v/>
      </c>
      <c r="S57" s="96"/>
      <c r="T57" s="234" t="str">
        <f>IF(ISNUMBER(N57)=FALSE,"",SUM(V57:$V$66))</f>
        <v/>
      </c>
      <c r="U57" s="104"/>
      <c r="V57" s="107" t="str">
        <f t="shared" si="3"/>
        <v/>
      </c>
      <c r="W57" s="137" t="str">
        <f>IF(ISNUMBER(N57)=FALSE,"",SUMIF($E$22:$E$71,O57,$D$22:$D$71))</f>
        <v/>
      </c>
      <c r="X57" s="139" t="str">
        <f>IF(ISNUMBER(N57)=FALSE,"",SUMIF($E$22:$E$71,O57,$I$22:$I$71))</f>
        <v/>
      </c>
      <c r="Y57" s="95">
        <f>SUMIF($O$22:$O$71,O57,$S$22:$S$71)</f>
        <v>0</v>
      </c>
      <c r="Z57" s="99">
        <f>SUMIF($O$22:$O$71,O57,$T$22:$T$71)</f>
        <v>0</v>
      </c>
      <c r="AA57" s="103">
        <f>SUMIF($O$22:$O$71,O57,$U$22:$U$71)</f>
        <v>0</v>
      </c>
      <c r="AB57" s="43"/>
      <c r="AC57" s="186" t="str">
        <f t="shared" si="4"/>
        <v/>
      </c>
      <c r="AD57" s="24"/>
      <c r="AE57" s="50"/>
      <c r="AF57" s="50"/>
      <c r="AG57" s="50"/>
      <c r="AH57" s="51" t="str">
        <f t="shared" si="28"/>
        <v/>
      </c>
      <c r="AI57" s="96"/>
      <c r="AJ57" s="234" t="str">
        <f>IF(ISNUMBER(AC57)=FALSE,"",SUM(AL57:AL$66))</f>
        <v/>
      </c>
      <c r="AK57" s="104"/>
      <c r="AL57" s="107" t="str">
        <f t="shared" si="5"/>
        <v/>
      </c>
      <c r="AM57" s="138" t="str">
        <f>IF(ISNUMBER(AC57)=FALSE,"",SUMIF($E$22:$E$71,AD57,$D$22:$D$71))</f>
        <v/>
      </c>
      <c r="AN57" s="140" t="str">
        <f>IF(ISNUMBER(AC57)=FALSE,"",SUMIF($E$22:$E$71,AD57,$I$22:$I$71))</f>
        <v/>
      </c>
      <c r="AO57" s="95">
        <f>SUMIF($O$22:$O$71,AD57,$S$22:$S$71)+SUMIF($AD$22:$AD$71,AD57,$AI$22:$AI$71)</f>
        <v>0</v>
      </c>
      <c r="AP57" s="99">
        <f>SUMIF($O$22:$O$71,AD57,$T$22:$T$71)+SUMIF($AD$22:$AD$71,AD57,$AJ$22:$AJ$71)</f>
        <v>0</v>
      </c>
      <c r="AQ57" s="103">
        <f>SUMIF($O$22:$O$71,AD57,$U$22:$U$71)+SUMIF($AD$22:$AD$71,AD57,$AK$22:$AK$71)</f>
        <v>0</v>
      </c>
      <c r="AR57" s="43"/>
      <c r="AS57" s="191">
        <f t="shared" si="6"/>
        <v>36</v>
      </c>
      <c r="AT57" s="72" t="s">
        <v>107</v>
      </c>
      <c r="AU57" s="72">
        <v>367</v>
      </c>
      <c r="AV57" s="73">
        <v>1.90625</v>
      </c>
      <c r="AW57" s="54">
        <f t="shared" si="24"/>
        <v>4</v>
      </c>
      <c r="AX57" s="96"/>
      <c r="AY57" s="234">
        <f>IF(ISNUMBER(AS57)=FALSE,"",SUM(BA57:BA$66))</f>
        <v>4</v>
      </c>
      <c r="AZ57" s="104"/>
      <c r="BA57" s="107">
        <f t="shared" si="7"/>
        <v>1</v>
      </c>
      <c r="BB57" s="137">
        <f>IF(ISNUMBER(AS57)=FALSE,"",SUMIF($E$22:$E$71,AT57,$D$22:$D$71))</f>
        <v>43</v>
      </c>
      <c r="BC57" s="217">
        <f t="shared" si="29"/>
        <v>4</v>
      </c>
      <c r="BD57" s="95">
        <f>SUMIF($O$22:$O$71,AT57,$S$22:$S$71)+SUMIF($AD$22:$AD$71,AT57,$AI$22:$AI$71)+SUMIF($AT$22:$AT$71,AT57,$AX$22:$AX$71)</f>
        <v>0</v>
      </c>
      <c r="BE57" s="99">
        <f>SUMIF($O$22:$O$71,AT57,$T$22:$T$71)+SUMIF($AD$22:$AD$71,AT57,$AJ$22:$AJ$71)+SUMIF($AT$22:$AT$71,AT57,$AY$22:$AY$71)</f>
        <v>4</v>
      </c>
      <c r="BF57" s="103">
        <f>SUMIF($O$22:$O$71,AT57,$U$22:$U$71)+SUMIF($AD$22:$AD$71,AT57,$AK$22:$AK$71)+SUMIF($AT$22:$AT$71,AT57,$AZ$22:$AZ$71)</f>
        <v>0</v>
      </c>
      <c r="BG57" s="43"/>
      <c r="BH57" s="186" t="str">
        <f t="shared" si="8"/>
        <v/>
      </c>
      <c r="BI57" s="77"/>
      <c r="BJ57" s="50"/>
      <c r="BK57" s="51" t="str">
        <f t="shared" si="25"/>
        <v/>
      </c>
      <c r="BL57" s="96"/>
      <c r="BM57" s="234" t="str">
        <f>IF(ISNUMBER(BH57)=FALSE,"",SUM(BO57:BO$66))</f>
        <v/>
      </c>
      <c r="BN57" s="104"/>
      <c r="BO57" s="107" t="str">
        <f t="shared" si="9"/>
        <v/>
      </c>
      <c r="BP57" s="138" t="str">
        <f>IF(ISNUMBER(BH57)=FALSE,"",SUMIF($E$22:$E$71,BI57,$D$22:$D$71))</f>
        <v/>
      </c>
      <c r="BQ57" s="140" t="str">
        <f>IF(ISNUMBER(BH57)=FALSE,"",SUMIF($E$22:$E$71,BI57,$I$22:$I$71))</f>
        <v/>
      </c>
      <c r="BR57" s="95">
        <f>SUMIF($O$22:$O$71,BI57,$S$22:$S$71)+SUMIF($AD$22:$AD$71,BI57,$AI$22:$AI$71)+SUMIF($AT$22:$AT$71,BI57,$AX$22:$AX$71)+SUMIF($BI$22:$BI$71,BI57,$BL$22:$BL$71)</f>
        <v>0</v>
      </c>
      <c r="BS57" s="99">
        <f>SUMIF($O$22:$O$71,BI57,$T$22:$T$71)+SUMIF($AD$22:$AD$71,BI57,$AJ$22:$AJ$71)+SUMIF($AT$22:$AT$71,BI57,$AY$22:$AY$71)+SUMIF($BI$22:$BI$71,BI57,$BM$22:$BM$71)</f>
        <v>0</v>
      </c>
      <c r="BT57" s="103">
        <f>SUMIF($O$22:$O$71,BI57,$U$22:$U$71)+SUMIF($AD$22:$AD$71,BI57,$AK$22:$AK$71)+SUMIF($AT$22:$AT$71,BI57,$AZ$22:$AZ$71)+SUMIF($BI$22:$BI$71,BI57,$BN$22:$BN$71)</f>
        <v>0</v>
      </c>
      <c r="BU57" s="43"/>
      <c r="BV57" s="191" t="str">
        <f t="shared" si="10"/>
        <v/>
      </c>
      <c r="BW57" s="72"/>
      <c r="BX57" s="74"/>
      <c r="BY57" s="54" t="str">
        <f t="shared" si="26"/>
        <v/>
      </c>
      <c r="BZ57" s="96"/>
      <c r="CA57" s="234" t="str">
        <f>IF(ISNUMBER(BV57)=FALSE,"",SUM(CC57:CC$66))</f>
        <v/>
      </c>
      <c r="CB57" s="104"/>
      <c r="CC57" s="107" t="str">
        <f t="shared" si="11"/>
        <v/>
      </c>
      <c r="CD57" s="137" t="str">
        <f>IF(ISNUMBER(BV57)=FALSE,"",SUMIF($E$22:$E$71,BW57,$D$22:$D$71))</f>
        <v/>
      </c>
      <c r="CE57" s="139" t="str">
        <f>IF(ISNUMBER(BV57)=FALSE,"",SUMIF($E$22:$E$71,BW57,$I$22:$I$71))</f>
        <v/>
      </c>
      <c r="CF57" s="95">
        <f>SUMIF($O$22:$O$71,BW57,$S$22:$S$71)+SUMIF($AD$22:$AD$71,BW57,$AI$22:$AI$71)+SUMIF($AT$22:$AT$71,BW57,$AX$22:$AX$71)+SUMIF($BI$22:$BI$71,BW57,$BL$22:$BL$71)+SUMIF($BW$22:$BW$71,BW57,$BZ$22:$BZ$71)</f>
        <v>0</v>
      </c>
      <c r="CG57" s="99">
        <f>SUMIF($O$22:$O$71,BW57,$T$22:$T$71)+SUMIF($AD$22:$AD$71,BW57,$AJ$22:$AJ$71)+SUMIF($AT$22:$AT$71,BW57,$AY$22:$AY$71)+SUMIF($BI$22:$BI$71,BW57,$BM$22:$BM$71)+SUMIF($BW$22:$BW$71,BW57,$CA$22:$CA$71)</f>
        <v>0</v>
      </c>
      <c r="CH57" s="103">
        <f>SUMIF($O$22:$O$71,BW57,$U$22:$U$71)+SUMIF($AD$22:$AD$71,BW57,$AK$22:$AK$71)+SUMIF($AT$22:$AT$71,BW57,$AZ$22:$AZ$71)+SUMIF($BI$22:$BI$71,BW57,$BN$22:$BN$71)+SUMIF($BW$22:$BW$71,BW57,$CB$22:$CB$71)</f>
        <v>0</v>
      </c>
      <c r="CI57" s="43"/>
      <c r="CJ57" s="195" t="str">
        <f t="shared" si="13"/>
        <v/>
      </c>
      <c r="CK57" s="77"/>
      <c r="CL57" s="50"/>
      <c r="CM57" s="51" t="str">
        <f t="shared" si="27"/>
        <v/>
      </c>
      <c r="CN57" s="96"/>
      <c r="CO57" s="234" t="str">
        <f>IF(ISNUMBER(CJ57)=FALSE,"",SUM(CQ57:CQ$66))</f>
        <v/>
      </c>
      <c r="CP57" s="104"/>
      <c r="CQ57" s="107" t="str">
        <f t="shared" si="12"/>
        <v/>
      </c>
      <c r="CR57" s="138" t="str">
        <f>IF(ISNUMBER(CJ57)=FALSE,"",SUMIF($E$22:$E$71,CK57,$D$22:$D$71))</f>
        <v/>
      </c>
      <c r="CS57" s="140" t="str">
        <f>IF(ISNUMBER(CJ57)=FALSE,"",SUMIF($E$22:$E$71,CK57,$I$22:$I$71))</f>
        <v/>
      </c>
      <c r="CT57" s="95">
        <f>SUMIF($O$22:$O$71,CK57,$S$22:$S$71)+SUMIF($AD$22:$AD$71,CK57,$AI$22:$AI$71)+SUMIF($AT$22:$AT$71,CK57,$AX$22:$AX$71)+SUMIF($BI$22:$BI$71,CK57,$BL$22:$BL$71)+SUMIF($BW$22:$BW$71,CK57,$BZ$22:$BZ$71)+SUMIF($CK$22:$CK$71,CK57,$CN$22:$CN$71)</f>
        <v>0</v>
      </c>
      <c r="CU57" s="99">
        <f>SUMIF($O$22:$O$71,CK57,$T$22:$T$71)+SUMIF($AD$22:$AD$71,CK57,$AJ$22:$AJ$71)+SUMIF($AT$22:$AT$71,CK57,$AY$22:$AY$71)+SUMIF($BI$22:$BI$71,CK57,$BM$22:$BM$71)+SUMIF($BW$22:$BW$71,CK57,$CA$22:$CA$71)+SUMIF($CK$22:$CK$71,CK57,$CO$22:$CO$71)</f>
        <v>0</v>
      </c>
      <c r="CV57" s="103">
        <f>SUMIF($O$22:$O$71,CK57,$U$22:$U$71)+SUMIF($AD$22:$AD$71,CK57,$AK$22:$AK$71)+SUMIF($AT$22:$AT$71,CK57,$AZ$22:$AZ$71)+SUMIF($BI$22:$BI$71,CK57,$BN$22:$BN$71)+SUMIF($BW$22:$BW$71,CK57,$CB$22:$CB$71)+SUMIF($CK$22:$CK$71,CK57,$CP$22:$CP$71)</f>
        <v>0</v>
      </c>
      <c r="CW57" s="43"/>
    </row>
    <row r="58" spans="1:101" ht="15" customHeight="1">
      <c r="A58" s="45"/>
      <c r="B58" s="344"/>
      <c r="C58" s="207">
        <v>37</v>
      </c>
      <c r="D58" s="242">
        <f t="shared" si="31"/>
        <v>37</v>
      </c>
      <c r="E58" s="243" t="s">
        <v>102</v>
      </c>
      <c r="F58" s="244">
        <v>1963</v>
      </c>
      <c r="G58" s="244">
        <f>SUMIF($O$22:$O$71,E58,$V$22:$V$71)+SUMIF($AD$22:$AD$71,E58,$AL$22:$AL$71)+SUMIF($AT$22:$AT$71,E58,$BA$22:$BA$71)+SUMIF($BI$22:$BI$71,E58,$BO$22:$BO$71)+SUMIF($BW$22:$BW$71,E58,$CC$22:$CC$71)+SUMIF($CK$22:$CK$71,E58,$CQ$22:$CQ$71)</f>
        <v>1</v>
      </c>
      <c r="H58" s="244"/>
      <c r="I58" s="207">
        <f t="shared" si="22"/>
        <v>0</v>
      </c>
      <c r="J58" s="246">
        <f>SUMIF($O$22:$O$71,E58,$S$22:$S$71)+SUMIF($AD$22:$AD$71,E58,$AI$22:$AI$71)+SUMIF($AT$22:$AT$71,E58,$AX$22:$AX$71)+SUMIF($BI$22:$BI$71,E58,$BL$22:$BL$71)+SUMIF($BW$22:$BW$71,E58,$BZ$22:$BZ$71)+SUMIF($CK$22:$CK$71,E58,$CN$22:$CN$71)</f>
        <v>1</v>
      </c>
      <c r="K58" s="247">
        <f>SUMIF($O$22:$O$71,E58,$T$22:$T$71)+SUMIF($AD$22:$AD$71,E58,$AJ$22:$AJ$71)+SUMIF($AT$22:$AT$71,E58,$AY$22:$AY$71)+SUMIF($BI$22:$BI$71,E58,$BM$22:$BM$71)+SUMIF($BW$22:$BW$71,E58,$CA$22:$CA$71)+SUMIF($CK$22:$CK$71,E58,$CO$22:$CO$71)</f>
        <v>0</v>
      </c>
      <c r="L58" s="248">
        <f>SUMIF($O$22:$O$71,E58,$U$22:$U$71)+SUMIF($AD$22:$AD$71,E58,$AK$22:$AK$71)+SUMIF($AT$22:$AT$71,E58,$AZ$22:$AZ$71)+SUMIF($BI$22:$BI$71,E58,$BN$22:$BN$71)+SUMIF($BW$22:$BW$71,E58,$CB$22:$CB$71)+SUMIF($CK$22:$CK$71,E58,$CP$22:$CP$71)</f>
        <v>0</v>
      </c>
      <c r="M58" s="69"/>
      <c r="N58" s="178" t="str">
        <f t="shared" si="2"/>
        <v/>
      </c>
      <c r="O58" s="72"/>
      <c r="P58" s="293"/>
      <c r="Q58" s="73"/>
      <c r="R58" s="54" t="str">
        <f t="shared" si="30"/>
        <v/>
      </c>
      <c r="S58" s="96"/>
      <c r="T58" s="234" t="str">
        <f>IF(ISNUMBER(N58)=FALSE,"",SUM(V58:$V$66))</f>
        <v/>
      </c>
      <c r="U58" s="104"/>
      <c r="V58" s="107" t="str">
        <f t="shared" si="3"/>
        <v/>
      </c>
      <c r="W58" s="137" t="str">
        <f>IF(ISNUMBER(N58)=FALSE,"",SUMIF($E$22:$E$71,O58,$D$22:$D$71))</f>
        <v/>
      </c>
      <c r="X58" s="139" t="str">
        <f>IF(ISNUMBER(N58)=FALSE,"",SUMIF($E$22:$E$71,O58,$I$22:$I$71))</f>
        <v/>
      </c>
      <c r="Y58" s="95">
        <f>SUMIF($O$22:$O$71,O58,$S$22:$S$71)</f>
        <v>0</v>
      </c>
      <c r="Z58" s="99">
        <f>SUMIF($O$22:$O$71,O58,$T$22:$T$71)</f>
        <v>0</v>
      </c>
      <c r="AA58" s="103">
        <f>SUMIF($O$22:$O$71,O58,$U$22:$U$71)</f>
        <v>0</v>
      </c>
      <c r="AB58" s="43"/>
      <c r="AC58" s="186" t="str">
        <f t="shared" si="4"/>
        <v/>
      </c>
      <c r="AD58" s="24"/>
      <c r="AE58" s="50"/>
      <c r="AF58" s="50"/>
      <c r="AG58" s="50"/>
      <c r="AH58" s="51" t="str">
        <f t="shared" si="28"/>
        <v/>
      </c>
      <c r="AI58" s="96"/>
      <c r="AJ58" s="234" t="str">
        <f>IF(ISNUMBER(AC58)=FALSE,"",SUM(AL58:AL$66))</f>
        <v/>
      </c>
      <c r="AK58" s="104"/>
      <c r="AL58" s="107" t="str">
        <f t="shared" si="5"/>
        <v/>
      </c>
      <c r="AM58" s="138" t="str">
        <f>IF(ISNUMBER(AC58)=FALSE,"",SUMIF($E$22:$E$71,AD58,$D$22:$D$71))</f>
        <v/>
      </c>
      <c r="AN58" s="140" t="str">
        <f>IF(ISNUMBER(AC58)=FALSE,"",SUMIF($E$22:$E$71,AD58,$I$22:$I$71))</f>
        <v/>
      </c>
      <c r="AO58" s="95">
        <f>SUMIF($O$22:$O$71,AD58,$S$22:$S$71)+SUMIF($AD$22:$AD$71,AD58,$AI$22:$AI$71)</f>
        <v>0</v>
      </c>
      <c r="AP58" s="99">
        <f>SUMIF($O$22:$O$71,AD58,$T$22:$T$71)+SUMIF($AD$22:$AD$71,AD58,$AJ$22:$AJ$71)</f>
        <v>0</v>
      </c>
      <c r="AQ58" s="103">
        <f>SUMIF($O$22:$O$71,AD58,$U$22:$U$71)+SUMIF($AD$22:$AD$71,AD58,$AK$22:$AK$71)</f>
        <v>0</v>
      </c>
      <c r="AR58" s="43"/>
      <c r="AS58" s="191">
        <f t="shared" si="6"/>
        <v>37</v>
      </c>
      <c r="AT58" s="72" t="s">
        <v>108</v>
      </c>
      <c r="AU58" s="72">
        <v>379</v>
      </c>
      <c r="AV58" s="73">
        <v>1.9131944444444444</v>
      </c>
      <c r="AW58" s="54">
        <f t="shared" si="24"/>
        <v>3</v>
      </c>
      <c r="AX58" s="96"/>
      <c r="AY58" s="234">
        <f>IF(ISNUMBER(AS58)=FALSE,"",SUM(BA58:BA$66))</f>
        <v>3</v>
      </c>
      <c r="AZ58" s="104"/>
      <c r="BA58" s="107">
        <f t="shared" si="7"/>
        <v>1</v>
      </c>
      <c r="BB58" s="137">
        <f>IF(ISNUMBER(AS58)=FALSE,"",SUMIF($E$22:$E$71,AT58,$D$22:$D$71))</f>
        <v>44</v>
      </c>
      <c r="BC58" s="217">
        <f t="shared" si="29"/>
        <v>3</v>
      </c>
      <c r="BD58" s="95">
        <f>SUMIF($O$22:$O$71,AT58,$S$22:$S$71)+SUMIF($AD$22:$AD$71,AT58,$AI$22:$AI$71)+SUMIF($AT$22:$AT$71,AT58,$AX$22:$AX$71)</f>
        <v>0</v>
      </c>
      <c r="BE58" s="99">
        <f>SUMIF($O$22:$O$71,AT58,$T$22:$T$71)+SUMIF($AD$22:$AD$71,AT58,$AJ$22:$AJ$71)+SUMIF($AT$22:$AT$71,AT58,$AY$22:$AY$71)</f>
        <v>3</v>
      </c>
      <c r="BF58" s="103">
        <f>SUMIF($O$22:$O$71,AT58,$U$22:$U$71)+SUMIF($AD$22:$AD$71,AT58,$AK$22:$AK$71)+SUMIF($AT$22:$AT$71,AT58,$AZ$22:$AZ$71)</f>
        <v>0</v>
      </c>
      <c r="BG58" s="43"/>
      <c r="BH58" s="186" t="str">
        <f t="shared" si="8"/>
        <v/>
      </c>
      <c r="BI58" s="77"/>
      <c r="BJ58" s="50"/>
      <c r="BK58" s="51" t="str">
        <f t="shared" si="25"/>
        <v/>
      </c>
      <c r="BL58" s="96"/>
      <c r="BM58" s="234" t="str">
        <f>IF(ISNUMBER(BH58)=FALSE,"",SUM(BO58:BO$66))</f>
        <v/>
      </c>
      <c r="BN58" s="104"/>
      <c r="BO58" s="107" t="str">
        <f t="shared" si="9"/>
        <v/>
      </c>
      <c r="BP58" s="138" t="str">
        <f>IF(ISNUMBER(BH58)=FALSE,"",SUMIF($E$22:$E$71,BI58,$D$22:$D$71))</f>
        <v/>
      </c>
      <c r="BQ58" s="140" t="str">
        <f>IF(ISNUMBER(BH58)=FALSE,"",SUMIF($E$22:$E$71,BI58,$I$22:$I$71))</f>
        <v/>
      </c>
      <c r="BR58" s="95">
        <f>SUMIF($O$22:$O$71,BI58,$S$22:$S$71)+SUMIF($AD$22:$AD$71,BI58,$AI$22:$AI$71)+SUMIF($AT$22:$AT$71,BI58,$AX$22:$AX$71)+SUMIF($BI$22:$BI$71,BI58,$BL$22:$BL$71)</f>
        <v>0</v>
      </c>
      <c r="BS58" s="99">
        <f>SUMIF($O$22:$O$71,BI58,$T$22:$T$71)+SUMIF($AD$22:$AD$71,BI58,$AJ$22:$AJ$71)+SUMIF($AT$22:$AT$71,BI58,$AY$22:$AY$71)+SUMIF($BI$22:$BI$71,BI58,$BM$22:$BM$71)</f>
        <v>0</v>
      </c>
      <c r="BT58" s="103">
        <f>SUMIF($O$22:$O$71,BI58,$U$22:$U$71)+SUMIF($AD$22:$AD$71,BI58,$AK$22:$AK$71)+SUMIF($AT$22:$AT$71,BI58,$AZ$22:$AZ$71)+SUMIF($BI$22:$BI$71,BI58,$BN$22:$BN$71)</f>
        <v>0</v>
      </c>
      <c r="BU58" s="43"/>
      <c r="BV58" s="191" t="str">
        <f t="shared" si="10"/>
        <v/>
      </c>
      <c r="BW58" s="72"/>
      <c r="BX58" s="74"/>
      <c r="BY58" s="54" t="str">
        <f t="shared" si="26"/>
        <v/>
      </c>
      <c r="BZ58" s="96"/>
      <c r="CA58" s="234" t="str">
        <f>IF(ISNUMBER(BV58)=FALSE,"",SUM(CC58:CC$66))</f>
        <v/>
      </c>
      <c r="CB58" s="104"/>
      <c r="CC58" s="107" t="str">
        <f t="shared" si="11"/>
        <v/>
      </c>
      <c r="CD58" s="137" t="str">
        <f>IF(ISNUMBER(BV58)=FALSE,"",SUMIF($E$22:$E$71,BW58,$D$22:$D$71))</f>
        <v/>
      </c>
      <c r="CE58" s="139" t="str">
        <f>IF(ISNUMBER(BV58)=FALSE,"",SUMIF($E$22:$E$71,BW58,$I$22:$I$71))</f>
        <v/>
      </c>
      <c r="CF58" s="95">
        <f>SUMIF($O$22:$O$71,BW58,$S$22:$S$71)+SUMIF($AD$22:$AD$71,BW58,$AI$22:$AI$71)+SUMIF($AT$22:$AT$71,BW58,$AX$22:$AX$71)+SUMIF($BI$22:$BI$71,BW58,$BL$22:$BL$71)+SUMIF($BW$22:$BW$71,BW58,$BZ$22:$BZ$71)</f>
        <v>0</v>
      </c>
      <c r="CG58" s="99">
        <f>SUMIF($O$22:$O$71,BW58,$T$22:$T$71)+SUMIF($AD$22:$AD$71,BW58,$AJ$22:$AJ$71)+SUMIF($AT$22:$AT$71,BW58,$AY$22:$AY$71)+SUMIF($BI$22:$BI$71,BW58,$BM$22:$BM$71)+SUMIF($BW$22:$BW$71,BW58,$CA$22:$CA$71)</f>
        <v>0</v>
      </c>
      <c r="CH58" s="103">
        <f>SUMIF($O$22:$O$71,BW58,$U$22:$U$71)+SUMIF($AD$22:$AD$71,BW58,$AK$22:$AK$71)+SUMIF($AT$22:$AT$71,BW58,$AZ$22:$AZ$71)+SUMIF($BI$22:$BI$71,BW58,$BN$22:$BN$71)+SUMIF($BW$22:$BW$71,BW58,$CB$22:$CB$71)</f>
        <v>0</v>
      </c>
      <c r="CI58" s="43"/>
      <c r="CJ58" s="195" t="str">
        <f t="shared" si="13"/>
        <v/>
      </c>
      <c r="CK58" s="77"/>
      <c r="CL58" s="50"/>
      <c r="CM58" s="51" t="str">
        <f t="shared" si="27"/>
        <v/>
      </c>
      <c r="CN58" s="96"/>
      <c r="CO58" s="234" t="str">
        <f>IF(ISNUMBER(CJ58)=FALSE,"",SUM(CQ58:CQ$66))</f>
        <v/>
      </c>
      <c r="CP58" s="104"/>
      <c r="CQ58" s="107" t="str">
        <f t="shared" si="12"/>
        <v/>
      </c>
      <c r="CR58" s="138" t="str">
        <f>IF(ISNUMBER(CJ58)=FALSE,"",SUMIF($E$22:$E$71,CK58,$D$22:$D$71))</f>
        <v/>
      </c>
      <c r="CS58" s="140" t="str">
        <f>IF(ISNUMBER(CJ58)=FALSE,"",SUMIF($E$22:$E$71,CK58,$I$22:$I$71))</f>
        <v/>
      </c>
      <c r="CT58" s="95">
        <f>SUMIF($O$22:$O$71,CK58,$S$22:$S$71)+SUMIF($AD$22:$AD$71,CK58,$AI$22:$AI$71)+SUMIF($AT$22:$AT$71,CK58,$AX$22:$AX$71)+SUMIF($BI$22:$BI$71,CK58,$BL$22:$BL$71)+SUMIF($BW$22:$BW$71,CK58,$BZ$22:$BZ$71)+SUMIF($CK$22:$CK$71,CK58,$CN$22:$CN$71)</f>
        <v>0</v>
      </c>
      <c r="CU58" s="99">
        <f>SUMIF($O$22:$O$71,CK58,$T$22:$T$71)+SUMIF($AD$22:$AD$71,CK58,$AJ$22:$AJ$71)+SUMIF($AT$22:$AT$71,CK58,$AY$22:$AY$71)+SUMIF($BI$22:$BI$71,CK58,$BM$22:$BM$71)+SUMIF($BW$22:$BW$71,CK58,$CA$22:$CA$71)+SUMIF($CK$22:$CK$71,CK58,$CO$22:$CO$71)</f>
        <v>0</v>
      </c>
      <c r="CV58" s="103">
        <f>SUMIF($O$22:$O$71,CK58,$U$22:$U$71)+SUMIF($AD$22:$AD$71,CK58,$AK$22:$AK$71)+SUMIF($AT$22:$AT$71,CK58,$AZ$22:$AZ$71)+SUMIF($BI$22:$BI$71,CK58,$BN$22:$BN$71)+SUMIF($BW$22:$BW$71,CK58,$CB$22:$CB$71)+SUMIF($CK$22:$CK$71,CK58,$CP$22:$CP$71)</f>
        <v>0</v>
      </c>
      <c r="CW58" s="43"/>
    </row>
    <row r="59" spans="1:101" ht="15" customHeight="1">
      <c r="A59" s="45"/>
      <c r="B59" s="344"/>
      <c r="C59" s="207">
        <v>38</v>
      </c>
      <c r="D59" s="242">
        <f t="shared" si="31"/>
        <v>38</v>
      </c>
      <c r="E59" s="243" t="s">
        <v>103</v>
      </c>
      <c r="F59" s="244">
        <v>1969</v>
      </c>
      <c r="G59" s="244">
        <f>SUMIF($O$22:$O$71,E59,$V$22:$V$71)+SUMIF($AD$22:$AD$71,E59,$AL$22:$AL$71)+SUMIF($AT$22:$AT$71,E59,$BA$22:$BA$71)+SUMIF($BI$22:$BI$71,E59,$BO$22:$BO$71)+SUMIF($BW$22:$BW$71,E59,$CC$22:$CC$71)+SUMIF($CK$22:$CK$71,E59,$CQ$22:$CQ$71)</f>
        <v>1</v>
      </c>
      <c r="H59" s="244"/>
      <c r="I59" s="207">
        <f t="shared" si="22"/>
        <v>0</v>
      </c>
      <c r="J59" s="246">
        <f>SUMIF($O$22:$O$71,E59,$S$22:$S$71)+SUMIF($AD$22:$AD$71,E59,$AI$22:$AI$71)+SUMIF($AT$22:$AT$71,E59,$AX$22:$AX$71)+SUMIF($BI$22:$BI$71,E59,$BL$22:$BL$71)+SUMIF($BW$22:$BW$71,E59,$BZ$22:$BZ$71)+SUMIF($CK$22:$CK$71,E59,$CN$22:$CN$71)</f>
        <v>0</v>
      </c>
      <c r="K59" s="247">
        <f>SUMIF($O$22:$O$71,E59,$T$22:$T$71)+SUMIF($AD$22:$AD$71,E59,$AJ$22:$AJ$71)+SUMIF($AT$22:$AT$71,E59,$AY$22:$AY$71)+SUMIF($BI$22:$BI$71,E59,$BM$22:$BM$71)+SUMIF($BW$22:$BW$71,E59,$CA$22:$CA$71)+SUMIF($CK$22:$CK$71,E59,$CO$22:$CO$71)</f>
        <v>9</v>
      </c>
      <c r="L59" s="248">
        <f>SUMIF($O$22:$O$71,E59,$U$22:$U$71)+SUMIF($AD$22:$AD$71,E59,$AK$22:$AK$71)+SUMIF($AT$22:$AT$71,E59,$AZ$22:$AZ$71)+SUMIF($BI$22:$BI$71,E59,$BN$22:$BN$71)+SUMIF($BW$22:$BW$71,E59,$CB$22:$CB$71)+SUMIF($CK$22:$CK$71,E59,$CP$22:$CP$71)</f>
        <v>0</v>
      </c>
      <c r="M59" s="69"/>
      <c r="N59" s="178" t="str">
        <f t="shared" si="2"/>
        <v/>
      </c>
      <c r="O59" s="72"/>
      <c r="P59" s="293"/>
      <c r="Q59" s="73"/>
      <c r="R59" s="54" t="str">
        <f t="shared" si="30"/>
        <v/>
      </c>
      <c r="S59" s="96"/>
      <c r="T59" s="234" t="str">
        <f>IF(ISNUMBER(N59)=FALSE,"",SUM(V59:$V$66))</f>
        <v/>
      </c>
      <c r="U59" s="104"/>
      <c r="V59" s="107" t="str">
        <f t="shared" si="3"/>
        <v/>
      </c>
      <c r="W59" s="137" t="str">
        <f>IF(ISNUMBER(N59)=FALSE,"",SUMIF($E$22:$E$71,O59,$D$22:$D$71))</f>
        <v/>
      </c>
      <c r="X59" s="139" t="str">
        <f>IF(ISNUMBER(N59)=FALSE,"",SUMIF($E$22:$E$71,O59,$I$22:$I$71))</f>
        <v/>
      </c>
      <c r="Y59" s="95">
        <f>SUMIF($O$22:$O$71,O59,$S$22:$S$71)</f>
        <v>0</v>
      </c>
      <c r="Z59" s="99">
        <f>SUMIF($O$22:$O$71,O59,$T$22:$T$71)</f>
        <v>0</v>
      </c>
      <c r="AA59" s="103">
        <f>SUMIF($O$22:$O$71,O59,$U$22:$U$71)</f>
        <v>0</v>
      </c>
      <c r="AB59" s="43"/>
      <c r="AC59" s="186" t="str">
        <f t="shared" si="4"/>
        <v/>
      </c>
      <c r="AD59" s="24"/>
      <c r="AE59" s="50"/>
      <c r="AF59" s="50"/>
      <c r="AG59" s="50"/>
      <c r="AH59" s="51" t="str">
        <f t="shared" si="28"/>
        <v/>
      </c>
      <c r="AI59" s="96"/>
      <c r="AJ59" s="234" t="str">
        <f>IF(ISNUMBER(AC59)=FALSE,"",SUM(AL59:AL$66))</f>
        <v/>
      </c>
      <c r="AK59" s="104"/>
      <c r="AL59" s="107" t="str">
        <f t="shared" si="5"/>
        <v/>
      </c>
      <c r="AM59" s="138" t="str">
        <f>IF(ISNUMBER(AC59)=FALSE,"",SUMIF($E$22:$E$71,AD59,$D$22:$D$71))</f>
        <v/>
      </c>
      <c r="AN59" s="140" t="str">
        <f>IF(ISNUMBER(AC59)=FALSE,"",SUMIF($E$22:$E$71,AD59,$I$22:$I$71))</f>
        <v/>
      </c>
      <c r="AO59" s="95">
        <f>SUMIF($O$22:$O$71,AD59,$S$22:$S$71)+SUMIF($AD$22:$AD$71,AD59,$AI$22:$AI$71)</f>
        <v>0</v>
      </c>
      <c r="AP59" s="99">
        <f>SUMIF($O$22:$O$71,AD59,$T$22:$T$71)+SUMIF($AD$22:$AD$71,AD59,$AJ$22:$AJ$71)</f>
        <v>0</v>
      </c>
      <c r="AQ59" s="103">
        <f>SUMIF($O$22:$O$71,AD59,$U$22:$U$71)+SUMIF($AD$22:$AD$71,AD59,$AK$22:$AK$71)</f>
        <v>0</v>
      </c>
      <c r="AR59" s="43"/>
      <c r="AS59" s="191">
        <f t="shared" si="6"/>
        <v>38</v>
      </c>
      <c r="AT59" s="72" t="s">
        <v>109</v>
      </c>
      <c r="AU59" s="72">
        <v>358</v>
      </c>
      <c r="AV59" s="73">
        <v>1.9756944444444444</v>
      </c>
      <c r="AW59" s="54">
        <f t="shared" si="24"/>
        <v>2</v>
      </c>
      <c r="AX59" s="96"/>
      <c r="AY59" s="234">
        <f>IF(ISNUMBER(AS59)=FALSE,"",SUM(BA59:BA$66))</f>
        <v>2</v>
      </c>
      <c r="AZ59" s="104"/>
      <c r="BA59" s="107">
        <f t="shared" si="7"/>
        <v>1</v>
      </c>
      <c r="BB59" s="137">
        <f>IF(ISNUMBER(AS59)=FALSE,"",SUMIF($E$22:$E$71,AT59,$D$22:$D$71))</f>
        <v>45</v>
      </c>
      <c r="BC59" s="217">
        <f t="shared" si="29"/>
        <v>2</v>
      </c>
      <c r="BD59" s="95">
        <f>SUMIF($O$22:$O$71,AT59,$S$22:$S$71)+SUMIF($AD$22:$AD$71,AT59,$AI$22:$AI$71)+SUMIF($AT$22:$AT$71,AT59,$AX$22:$AX$71)</f>
        <v>0</v>
      </c>
      <c r="BE59" s="99">
        <f>SUMIF($O$22:$O$71,AT59,$T$22:$T$71)+SUMIF($AD$22:$AD$71,AT59,$AJ$22:$AJ$71)+SUMIF($AT$22:$AT$71,AT59,$AY$22:$AY$71)</f>
        <v>2</v>
      </c>
      <c r="BF59" s="103">
        <f>SUMIF($O$22:$O$71,AT59,$U$22:$U$71)+SUMIF($AD$22:$AD$71,AT59,$AK$22:$AK$71)+SUMIF($AT$22:$AT$71,AT59,$AZ$22:$AZ$71)</f>
        <v>0</v>
      </c>
      <c r="BG59" s="43"/>
      <c r="BH59" s="186" t="str">
        <f t="shared" si="8"/>
        <v/>
      </c>
      <c r="BI59" s="77"/>
      <c r="BJ59" s="50"/>
      <c r="BK59" s="51" t="str">
        <f t="shared" si="25"/>
        <v/>
      </c>
      <c r="BL59" s="96"/>
      <c r="BM59" s="234" t="str">
        <f>IF(ISNUMBER(BH59)=FALSE,"",SUM(BO59:BO$66))</f>
        <v/>
      </c>
      <c r="BN59" s="104"/>
      <c r="BO59" s="107" t="str">
        <f t="shared" si="9"/>
        <v/>
      </c>
      <c r="BP59" s="138" t="str">
        <f>IF(ISNUMBER(BH59)=FALSE,"",SUMIF($E$22:$E$71,BI59,$D$22:$D$71))</f>
        <v/>
      </c>
      <c r="BQ59" s="140" t="str">
        <f>IF(ISNUMBER(BH59)=FALSE,"",SUMIF($E$22:$E$71,BI59,$I$22:$I$71))</f>
        <v/>
      </c>
      <c r="BR59" s="95">
        <f>SUMIF($O$22:$O$71,BI59,$S$22:$S$71)+SUMIF($AD$22:$AD$71,BI59,$AI$22:$AI$71)+SUMIF($AT$22:$AT$71,BI59,$AX$22:$AX$71)+SUMIF($BI$22:$BI$71,BI59,$BL$22:$BL$71)</f>
        <v>0</v>
      </c>
      <c r="BS59" s="99">
        <f>SUMIF($O$22:$O$71,BI59,$T$22:$T$71)+SUMIF($AD$22:$AD$71,BI59,$AJ$22:$AJ$71)+SUMIF($AT$22:$AT$71,BI59,$AY$22:$AY$71)+SUMIF($BI$22:$BI$71,BI59,$BM$22:$BM$71)</f>
        <v>0</v>
      </c>
      <c r="BT59" s="103">
        <f>SUMIF($O$22:$O$71,BI59,$U$22:$U$71)+SUMIF($AD$22:$AD$71,BI59,$AK$22:$AK$71)+SUMIF($AT$22:$AT$71,BI59,$AZ$22:$AZ$71)+SUMIF($BI$22:$BI$71,BI59,$BN$22:$BN$71)</f>
        <v>0</v>
      </c>
      <c r="BU59" s="43"/>
      <c r="BV59" s="191" t="str">
        <f t="shared" si="10"/>
        <v/>
      </c>
      <c r="BW59" s="72"/>
      <c r="BX59" s="74"/>
      <c r="BY59" s="54" t="str">
        <f t="shared" si="26"/>
        <v/>
      </c>
      <c r="BZ59" s="96"/>
      <c r="CA59" s="234" t="str">
        <f>IF(ISNUMBER(BV59)=FALSE,"",SUM(CC59:CC$66))</f>
        <v/>
      </c>
      <c r="CB59" s="104"/>
      <c r="CC59" s="107" t="str">
        <f t="shared" si="11"/>
        <v/>
      </c>
      <c r="CD59" s="137" t="str">
        <f>IF(ISNUMBER(BV59)=FALSE,"",SUMIF($E$22:$E$71,BW59,$D$22:$D$71))</f>
        <v/>
      </c>
      <c r="CE59" s="139" t="str">
        <f>IF(ISNUMBER(BV59)=FALSE,"",SUMIF($E$22:$E$71,BW59,$I$22:$I$71))</f>
        <v/>
      </c>
      <c r="CF59" s="95">
        <f>SUMIF($O$22:$O$71,BW59,$S$22:$S$71)+SUMIF($AD$22:$AD$71,BW59,$AI$22:$AI$71)+SUMIF($AT$22:$AT$71,BW59,$AX$22:$AX$71)+SUMIF($BI$22:$BI$71,BW59,$BL$22:$BL$71)+SUMIF($BW$22:$BW$71,BW59,$BZ$22:$BZ$71)</f>
        <v>0</v>
      </c>
      <c r="CG59" s="99">
        <f>SUMIF($O$22:$O$71,BW59,$T$22:$T$71)+SUMIF($AD$22:$AD$71,BW59,$AJ$22:$AJ$71)+SUMIF($AT$22:$AT$71,BW59,$AY$22:$AY$71)+SUMIF($BI$22:$BI$71,BW59,$BM$22:$BM$71)+SUMIF($BW$22:$BW$71,BW59,$CA$22:$CA$71)</f>
        <v>0</v>
      </c>
      <c r="CH59" s="103">
        <f>SUMIF($O$22:$O$71,BW59,$U$22:$U$71)+SUMIF($AD$22:$AD$71,BW59,$AK$22:$AK$71)+SUMIF($AT$22:$AT$71,BW59,$AZ$22:$AZ$71)+SUMIF($BI$22:$BI$71,BW59,$BN$22:$BN$71)+SUMIF($BW$22:$BW$71,BW59,$CB$22:$CB$71)</f>
        <v>0</v>
      </c>
      <c r="CI59" s="43"/>
      <c r="CJ59" s="195" t="str">
        <f t="shared" si="13"/>
        <v/>
      </c>
      <c r="CK59" s="77"/>
      <c r="CL59" s="50"/>
      <c r="CM59" s="51" t="str">
        <f t="shared" si="27"/>
        <v/>
      </c>
      <c r="CN59" s="96"/>
      <c r="CO59" s="234" t="str">
        <f>IF(ISNUMBER(CJ59)=FALSE,"",SUM(CQ59:CQ$66))</f>
        <v/>
      </c>
      <c r="CP59" s="104"/>
      <c r="CQ59" s="107" t="str">
        <f t="shared" si="12"/>
        <v/>
      </c>
      <c r="CR59" s="138" t="str">
        <f>IF(ISNUMBER(CJ59)=FALSE,"",SUMIF($E$22:$E$71,CK59,$D$22:$D$71))</f>
        <v/>
      </c>
      <c r="CS59" s="140" t="str">
        <f>IF(ISNUMBER(CJ59)=FALSE,"",SUMIF($E$22:$E$71,CK59,$I$22:$I$71))</f>
        <v/>
      </c>
      <c r="CT59" s="95">
        <f>SUMIF($O$22:$O$71,CK59,$S$22:$S$71)+SUMIF($AD$22:$AD$71,CK59,$AI$22:$AI$71)+SUMIF($AT$22:$AT$71,CK59,$AX$22:$AX$71)+SUMIF($BI$22:$BI$71,CK59,$BL$22:$BL$71)+SUMIF($BW$22:$BW$71,CK59,$BZ$22:$BZ$71)+SUMIF($CK$22:$CK$71,CK59,$CN$22:$CN$71)</f>
        <v>0</v>
      </c>
      <c r="CU59" s="99">
        <f>SUMIF($O$22:$O$71,CK59,$T$22:$T$71)+SUMIF($AD$22:$AD$71,CK59,$AJ$22:$AJ$71)+SUMIF($AT$22:$AT$71,CK59,$AY$22:$AY$71)+SUMIF($BI$22:$BI$71,CK59,$BM$22:$BM$71)+SUMIF($BW$22:$BW$71,CK59,$CA$22:$CA$71)+SUMIF($CK$22:$CK$71,CK59,$CO$22:$CO$71)</f>
        <v>0</v>
      </c>
      <c r="CV59" s="103">
        <f>SUMIF($O$22:$O$71,CK59,$U$22:$U$71)+SUMIF($AD$22:$AD$71,CK59,$AK$22:$AK$71)+SUMIF($AT$22:$AT$71,CK59,$AZ$22:$AZ$71)+SUMIF($BI$22:$BI$71,CK59,$BN$22:$BN$71)+SUMIF($BW$22:$BW$71,CK59,$CB$22:$CB$71)+SUMIF($CK$22:$CK$71,CK59,$CP$22:$CP$71)</f>
        <v>0</v>
      </c>
      <c r="CW59" s="43"/>
    </row>
    <row r="60" spans="1:101" ht="15" customHeight="1">
      <c r="A60" s="45"/>
      <c r="B60" s="344"/>
      <c r="C60" s="207">
        <v>39</v>
      </c>
      <c r="D60" s="242">
        <f t="shared" si="31"/>
        <v>39</v>
      </c>
      <c r="E60" s="243" t="s">
        <v>104</v>
      </c>
      <c r="F60" s="244">
        <v>1973</v>
      </c>
      <c r="G60" s="244">
        <f>SUMIF($O$22:$O$71,E60,$V$22:$V$71)+SUMIF($AD$22:$AD$71,E60,$AL$22:$AL$71)+SUMIF($AT$22:$AT$71,E60,$BA$22:$BA$71)+SUMIF($BI$22:$BI$71,E60,$BO$22:$BO$71)+SUMIF($BW$22:$BW$71,E60,$CC$22:$CC$71)+SUMIF($CK$22:$CK$71,E60,$CQ$22:$CQ$71)</f>
        <v>1</v>
      </c>
      <c r="H60" s="244"/>
      <c r="I60" s="207">
        <f t="shared" si="22"/>
        <v>0</v>
      </c>
      <c r="J60" s="246">
        <f>SUMIF($O$22:$O$71,E60,$S$22:$S$71)+SUMIF($AD$22:$AD$71,E60,$AI$22:$AI$71)+SUMIF($AT$22:$AT$71,E60,$AX$22:$AX$71)+SUMIF($BI$22:$BI$71,E60,$BL$22:$BL$71)+SUMIF($BW$22:$BW$71,E60,$BZ$22:$BZ$71)+SUMIF($CK$22:$CK$71,E60,$CN$22:$CN$71)</f>
        <v>0</v>
      </c>
      <c r="K60" s="247">
        <f>SUMIF($O$22:$O$71,E60,$T$22:$T$71)+SUMIF($AD$22:$AD$71,E60,$AJ$22:$AJ$71)+SUMIF($AT$22:$AT$71,E60,$AY$22:$AY$71)+SUMIF($BI$22:$BI$71,E60,$BM$22:$BM$71)+SUMIF($BW$22:$BW$71,E60,$CA$22:$CA$71)+SUMIF($CK$22:$CK$71,E60,$CO$22:$CO$71)</f>
        <v>8</v>
      </c>
      <c r="L60" s="248">
        <f>SUMIF($O$22:$O$71,E60,$U$22:$U$71)+SUMIF($AD$22:$AD$71,E60,$AK$22:$AK$71)+SUMIF($AT$22:$AT$71,E60,$AZ$22:$AZ$71)+SUMIF($BI$22:$BI$71,E60,$BN$22:$BN$71)+SUMIF($BW$22:$BW$71,E60,$CB$22:$CB$71)+SUMIF($CK$22:$CK$71,E60,$CP$22:$CP$71)</f>
        <v>0</v>
      </c>
      <c r="M60" s="69"/>
      <c r="N60" s="178" t="str">
        <f t="shared" si="2"/>
        <v/>
      </c>
      <c r="O60" s="72"/>
      <c r="P60" s="293"/>
      <c r="Q60" s="73"/>
      <c r="R60" s="54" t="str">
        <f t="shared" si="30"/>
        <v/>
      </c>
      <c r="S60" s="96"/>
      <c r="T60" s="234" t="str">
        <f>IF(ISNUMBER(N60)=FALSE,"",SUM(V60:$V$66))</f>
        <v/>
      </c>
      <c r="U60" s="104"/>
      <c r="V60" s="107" t="str">
        <f t="shared" si="3"/>
        <v/>
      </c>
      <c r="W60" s="137" t="str">
        <f>IF(ISNUMBER(N60)=FALSE,"",SUMIF($E$22:$E$71,O60,$D$22:$D$71))</f>
        <v/>
      </c>
      <c r="X60" s="139" t="str">
        <f>IF(ISNUMBER(N60)=FALSE,"",SUMIF($E$22:$E$71,O60,$I$22:$I$71))</f>
        <v/>
      </c>
      <c r="Y60" s="95">
        <f>SUMIF($O$22:$O$71,O60,$S$22:$S$71)</f>
        <v>0</v>
      </c>
      <c r="Z60" s="99">
        <f>SUMIF($O$22:$O$71,O60,$T$22:$T$71)</f>
        <v>0</v>
      </c>
      <c r="AA60" s="103">
        <f>SUMIF($O$22:$O$71,O60,$U$22:$U$71)</f>
        <v>0</v>
      </c>
      <c r="AB60" s="43"/>
      <c r="AC60" s="186" t="str">
        <f t="shared" si="4"/>
        <v/>
      </c>
      <c r="AD60" s="24"/>
      <c r="AE60" s="50"/>
      <c r="AF60" s="50"/>
      <c r="AG60" s="50"/>
      <c r="AH60" s="51" t="str">
        <f t="shared" si="28"/>
        <v/>
      </c>
      <c r="AI60" s="96"/>
      <c r="AJ60" s="234" t="str">
        <f>IF(ISNUMBER(AC60)=FALSE,"",SUM(AL60:AL$66))</f>
        <v/>
      </c>
      <c r="AK60" s="104"/>
      <c r="AL60" s="107" t="str">
        <f t="shared" si="5"/>
        <v/>
      </c>
      <c r="AM60" s="138" t="str">
        <f>IF(ISNUMBER(AC60)=FALSE,"",SUMIF($E$22:$E$71,AD60,$D$22:$D$71))</f>
        <v/>
      </c>
      <c r="AN60" s="140" t="str">
        <f>IF(ISNUMBER(AC60)=FALSE,"",SUMIF($E$22:$E$71,AD60,$I$22:$I$71))</f>
        <v/>
      </c>
      <c r="AO60" s="95">
        <f>SUMIF($O$22:$O$71,AD60,$S$22:$S$71)+SUMIF($AD$22:$AD$71,AD60,$AI$22:$AI$71)</f>
        <v>0</v>
      </c>
      <c r="AP60" s="99">
        <f>SUMIF($O$22:$O$71,AD60,$T$22:$T$71)+SUMIF($AD$22:$AD$71,AD60,$AJ$22:$AJ$71)</f>
        <v>0</v>
      </c>
      <c r="AQ60" s="103">
        <f>SUMIF($O$22:$O$71,AD60,$U$22:$U$71)+SUMIF($AD$22:$AD$71,AD60,$AK$22:$AK$71)</f>
        <v>0</v>
      </c>
      <c r="AR60" s="43"/>
      <c r="AS60" s="191">
        <f t="shared" si="6"/>
        <v>39</v>
      </c>
      <c r="AT60" s="72" t="s">
        <v>66</v>
      </c>
      <c r="AU60" s="72">
        <v>350</v>
      </c>
      <c r="AV60" s="73">
        <v>2.0680555555555555</v>
      </c>
      <c r="AW60" s="54">
        <f t="shared" si="24"/>
        <v>1</v>
      </c>
      <c r="AX60" s="96"/>
      <c r="AY60" s="234">
        <f>IF(ISNUMBER(AS60)=FALSE,"",SUM(BA60:BA$66))</f>
        <v>1</v>
      </c>
      <c r="AZ60" s="104"/>
      <c r="BA60" s="107">
        <f t="shared" si="7"/>
        <v>1</v>
      </c>
      <c r="BB60" s="137">
        <f>IF(ISNUMBER(AS60)=FALSE,"",SUMIF($E$22:$E$71,AT60,$D$22:$D$71))</f>
        <v>46</v>
      </c>
      <c r="BC60" s="217">
        <f t="shared" si="29"/>
        <v>1</v>
      </c>
      <c r="BD60" s="95">
        <f>SUMIF($O$22:$O$71,AT60,$S$22:$S$71)+SUMIF($AD$22:$AD$71,AT60,$AI$22:$AI$71)+SUMIF($AT$22:$AT$71,AT60,$AX$22:$AX$71)</f>
        <v>0</v>
      </c>
      <c r="BE60" s="99">
        <f>SUMIF($O$22:$O$71,AT60,$T$22:$T$71)+SUMIF($AD$22:$AD$71,AT60,$AJ$22:$AJ$71)+SUMIF($AT$22:$AT$71,AT60,$AY$22:$AY$71)</f>
        <v>1</v>
      </c>
      <c r="BF60" s="103">
        <f>SUMIF($O$22:$O$71,AT60,$U$22:$U$71)+SUMIF($AD$22:$AD$71,AT60,$AK$22:$AK$71)+SUMIF($AT$22:$AT$71,AT60,$AZ$22:$AZ$71)</f>
        <v>0</v>
      </c>
      <c r="BG60" s="43"/>
      <c r="BH60" s="186" t="str">
        <f t="shared" si="8"/>
        <v/>
      </c>
      <c r="BI60" s="77"/>
      <c r="BJ60" s="50"/>
      <c r="BK60" s="51" t="str">
        <f t="shared" si="25"/>
        <v/>
      </c>
      <c r="BL60" s="96"/>
      <c r="BM60" s="234" t="str">
        <f>IF(ISNUMBER(BH60)=FALSE,"",SUM(BO60:BO$66))</f>
        <v/>
      </c>
      <c r="BN60" s="104"/>
      <c r="BO60" s="107" t="str">
        <f t="shared" si="9"/>
        <v/>
      </c>
      <c r="BP60" s="138" t="str">
        <f>IF(ISNUMBER(BH60)=FALSE,"",SUMIF($E$22:$E$71,BI60,$D$22:$D$71))</f>
        <v/>
      </c>
      <c r="BQ60" s="140" t="str">
        <f>IF(ISNUMBER(BH60)=FALSE,"",SUMIF($E$22:$E$71,BI60,$I$22:$I$71))</f>
        <v/>
      </c>
      <c r="BR60" s="95">
        <f>SUMIF($O$22:$O$71,BI60,$S$22:$S$71)+SUMIF($AD$22:$AD$71,BI60,$AI$22:$AI$71)+SUMIF($AT$22:$AT$71,BI60,$AX$22:$AX$71)+SUMIF($BI$22:$BI$71,BI60,$BL$22:$BL$71)</f>
        <v>0</v>
      </c>
      <c r="BS60" s="99">
        <f>SUMIF($O$22:$O$71,BI60,$T$22:$T$71)+SUMIF($AD$22:$AD$71,BI60,$AJ$22:$AJ$71)+SUMIF($AT$22:$AT$71,BI60,$AY$22:$AY$71)+SUMIF($BI$22:$BI$71,BI60,$BM$22:$BM$71)</f>
        <v>0</v>
      </c>
      <c r="BT60" s="103">
        <f>SUMIF($O$22:$O$71,BI60,$U$22:$U$71)+SUMIF($AD$22:$AD$71,BI60,$AK$22:$AK$71)+SUMIF($AT$22:$AT$71,BI60,$AZ$22:$AZ$71)+SUMIF($BI$22:$BI$71,BI60,$BN$22:$BN$71)</f>
        <v>0</v>
      </c>
      <c r="BU60" s="43"/>
      <c r="BV60" s="191" t="str">
        <f t="shared" si="10"/>
        <v/>
      </c>
      <c r="BW60" s="72"/>
      <c r="BX60" s="74"/>
      <c r="BY60" s="54" t="str">
        <f t="shared" si="26"/>
        <v/>
      </c>
      <c r="BZ60" s="96"/>
      <c r="CA60" s="234" t="str">
        <f>IF(ISNUMBER(BV60)=FALSE,"",SUM(CC60:CC$66))</f>
        <v/>
      </c>
      <c r="CB60" s="104"/>
      <c r="CC60" s="107" t="str">
        <f t="shared" si="11"/>
        <v/>
      </c>
      <c r="CD60" s="137" t="str">
        <f>IF(ISNUMBER(BV60)=FALSE,"",SUMIF($E$22:$E$71,BW60,$D$22:$D$71))</f>
        <v/>
      </c>
      <c r="CE60" s="139" t="str">
        <f>IF(ISNUMBER(BV60)=FALSE,"",SUMIF($E$22:$E$71,BW60,$I$22:$I$71))</f>
        <v/>
      </c>
      <c r="CF60" s="95">
        <f>SUMIF($O$22:$O$71,BW60,$S$22:$S$71)+SUMIF($AD$22:$AD$71,BW60,$AI$22:$AI$71)+SUMIF($AT$22:$AT$71,BW60,$AX$22:$AX$71)+SUMIF($BI$22:$BI$71,BW60,$BL$22:$BL$71)+SUMIF($BW$22:$BW$71,BW60,$BZ$22:$BZ$71)</f>
        <v>0</v>
      </c>
      <c r="CG60" s="99">
        <f>SUMIF($O$22:$O$71,BW60,$T$22:$T$71)+SUMIF($AD$22:$AD$71,BW60,$AJ$22:$AJ$71)+SUMIF($AT$22:$AT$71,BW60,$AY$22:$AY$71)+SUMIF($BI$22:$BI$71,BW60,$BM$22:$BM$71)+SUMIF($BW$22:$BW$71,BW60,$CA$22:$CA$71)</f>
        <v>0</v>
      </c>
      <c r="CH60" s="103">
        <f>SUMIF($O$22:$O$71,BW60,$U$22:$U$71)+SUMIF($AD$22:$AD$71,BW60,$AK$22:$AK$71)+SUMIF($AT$22:$AT$71,BW60,$AZ$22:$AZ$71)+SUMIF($BI$22:$BI$71,BW60,$BN$22:$BN$71)+SUMIF($BW$22:$BW$71,BW60,$CB$22:$CB$71)</f>
        <v>0</v>
      </c>
      <c r="CI60" s="43"/>
      <c r="CJ60" s="195" t="str">
        <f t="shared" si="13"/>
        <v/>
      </c>
      <c r="CK60" s="77"/>
      <c r="CL60" s="50"/>
      <c r="CM60" s="51" t="str">
        <f t="shared" si="27"/>
        <v/>
      </c>
      <c r="CN60" s="96"/>
      <c r="CO60" s="234" t="str">
        <f>IF(ISNUMBER(CJ60)=FALSE,"",SUM(CQ60:CQ$66))</f>
        <v/>
      </c>
      <c r="CP60" s="104"/>
      <c r="CQ60" s="107" t="str">
        <f t="shared" si="12"/>
        <v/>
      </c>
      <c r="CR60" s="138" t="str">
        <f>IF(ISNUMBER(CJ60)=FALSE,"",SUMIF($E$22:$E$71,CK60,$D$22:$D$71))</f>
        <v/>
      </c>
      <c r="CS60" s="140" t="str">
        <f>IF(ISNUMBER(CJ60)=FALSE,"",SUMIF($E$22:$E$71,CK60,$I$22:$I$71))</f>
        <v/>
      </c>
      <c r="CT60" s="95">
        <f>SUMIF($O$22:$O$71,CK60,$S$22:$S$71)+SUMIF($AD$22:$AD$71,CK60,$AI$22:$AI$71)+SUMIF($AT$22:$AT$71,CK60,$AX$22:$AX$71)+SUMIF($BI$22:$BI$71,CK60,$BL$22:$BL$71)+SUMIF($BW$22:$BW$71,CK60,$BZ$22:$BZ$71)+SUMIF($CK$22:$CK$71,CK60,$CN$22:$CN$71)</f>
        <v>0</v>
      </c>
      <c r="CU60" s="99">
        <f>SUMIF($O$22:$O$71,CK60,$T$22:$T$71)+SUMIF($AD$22:$AD$71,CK60,$AJ$22:$AJ$71)+SUMIF($AT$22:$AT$71,CK60,$AY$22:$AY$71)+SUMIF($BI$22:$BI$71,CK60,$BM$22:$BM$71)+SUMIF($BW$22:$BW$71,CK60,$CA$22:$CA$71)+SUMIF($CK$22:$CK$71,CK60,$CO$22:$CO$71)</f>
        <v>0</v>
      </c>
      <c r="CV60" s="103">
        <f>SUMIF($O$22:$O$71,CK60,$U$22:$U$71)+SUMIF($AD$22:$AD$71,CK60,$AK$22:$AK$71)+SUMIF($AT$22:$AT$71,CK60,$AZ$22:$AZ$71)+SUMIF($BI$22:$BI$71,CK60,$BN$22:$BN$71)+SUMIF($BW$22:$BW$71,CK60,$CB$22:$CB$71)+SUMIF($CK$22:$CK$71,CK60,$CP$22:$CP$71)</f>
        <v>0</v>
      </c>
      <c r="CW60" s="43"/>
    </row>
    <row r="61" spans="1:101" ht="15" customHeight="1">
      <c r="A61" s="45"/>
      <c r="B61" s="344"/>
      <c r="C61" s="207">
        <v>40</v>
      </c>
      <c r="D61" s="242">
        <f t="shared" si="31"/>
        <v>40</v>
      </c>
      <c r="E61" s="243" t="s">
        <v>105</v>
      </c>
      <c r="F61" s="244">
        <v>1976</v>
      </c>
      <c r="G61" s="244">
        <f>SUMIF($O$22:$O$71,E61,$V$22:$V$71)+SUMIF($AD$22:$AD$71,E61,$AL$22:$AL$71)+SUMIF($AT$22:$AT$71,E61,$BA$22:$BA$71)+SUMIF($BI$22:$BI$71,E61,$BO$22:$BO$71)+SUMIF($BW$22:$BW$71,E61,$CC$22:$CC$71)+SUMIF($CK$22:$CK$71,E61,$CQ$22:$CQ$71)</f>
        <v>1</v>
      </c>
      <c r="H61" s="244"/>
      <c r="I61" s="207">
        <f t="shared" si="22"/>
        <v>0</v>
      </c>
      <c r="J61" s="246">
        <f>SUMIF($O$22:$O$71,E61,$S$22:$S$71)+SUMIF($AD$22:$AD$71,E61,$AI$22:$AI$71)+SUMIF($AT$22:$AT$71,E61,$AX$22:$AX$71)+SUMIF($BI$22:$BI$71,E61,$BL$22:$BL$71)+SUMIF($BW$22:$BW$71,E61,$BZ$22:$BZ$71)+SUMIF($CK$22:$CK$71,E61,$CN$22:$CN$71)</f>
        <v>0</v>
      </c>
      <c r="K61" s="247">
        <f>SUMIF($O$22:$O$71,E61,$T$22:$T$71)+SUMIF($AD$22:$AD$71,E61,$AJ$22:$AJ$71)+SUMIF($AT$22:$AT$71,E61,$AY$22:$AY$71)+SUMIF($BI$22:$BI$71,E61,$BM$22:$BM$71)+SUMIF($BW$22:$BW$71,E61,$CA$22:$CA$71)+SUMIF($CK$22:$CK$71,E61,$CO$22:$CO$71)</f>
        <v>7</v>
      </c>
      <c r="L61" s="248">
        <f>SUMIF($O$22:$O$71,E61,$U$22:$U$71)+SUMIF($AD$22:$AD$71,E61,$AK$22:$AK$71)+SUMIF($AT$22:$AT$71,E61,$AZ$22:$AZ$71)+SUMIF($BI$22:$BI$71,E61,$BN$22:$BN$71)+SUMIF($BW$22:$BW$71,E61,$CB$22:$CB$71)+SUMIF($CK$22:$CK$71,E61,$CP$22:$CP$71)</f>
        <v>0</v>
      </c>
      <c r="M61" s="69"/>
      <c r="N61" s="178" t="str">
        <f t="shared" ref="N61:N71" si="32">IF(O61="","",C61)</f>
        <v/>
      </c>
      <c r="O61" s="72"/>
      <c r="P61" s="293"/>
      <c r="Q61" s="73"/>
      <c r="R61" s="54" t="str">
        <f t="shared" si="30"/>
        <v/>
      </c>
      <c r="S61" s="96"/>
      <c r="T61" s="234" t="str">
        <f>IF(ISNUMBER(N61)=FALSE,"",SUM(V61:$V$66))</f>
        <v/>
      </c>
      <c r="U61" s="104"/>
      <c r="V61" s="107" t="str">
        <f t="shared" ref="V61:V71" si="33">IF(ISNUMBER(N61)=FALSE,"",1)</f>
        <v/>
      </c>
      <c r="W61" s="137" t="str">
        <f>IF(ISNUMBER(N61)=FALSE,"",SUMIF($E$22:$E$71,O61,$D$22:$D$71))</f>
        <v/>
      </c>
      <c r="X61" s="139" t="str">
        <f>IF(ISNUMBER(N61)=FALSE,"",SUMIF($E$22:$E$71,O61,$I$22:$I$71))</f>
        <v/>
      </c>
      <c r="Y61" s="95">
        <f>SUMIF($O$22:$O$71,O61,$S$22:$S$71)</f>
        <v>0</v>
      </c>
      <c r="Z61" s="99">
        <f>SUMIF($O$22:$O$71,O61,$T$22:$T$71)</f>
        <v>0</v>
      </c>
      <c r="AA61" s="103">
        <f>SUMIF($O$22:$O$71,O61,$U$22:$U$71)</f>
        <v>0</v>
      </c>
      <c r="AB61" s="43"/>
      <c r="AC61" s="186" t="str">
        <f t="shared" ref="AC61:AC71" si="34">IF(AD61="","",C61)</f>
        <v/>
      </c>
      <c r="AD61" s="24"/>
      <c r="AE61" s="50"/>
      <c r="AF61" s="50"/>
      <c r="AG61" s="50"/>
      <c r="AH61" s="51" t="str">
        <f t="shared" si="28"/>
        <v/>
      </c>
      <c r="AI61" s="96"/>
      <c r="AJ61" s="234" t="str">
        <f>IF(ISNUMBER(AC61)=FALSE,"",SUM(AL61:AL$66))</f>
        <v/>
      </c>
      <c r="AK61" s="104"/>
      <c r="AL61" s="107" t="str">
        <f t="shared" ref="AL61:AL71" si="35">IF(ISNUMBER(AC61)=FALSE,"",1)</f>
        <v/>
      </c>
      <c r="AM61" s="138" t="str">
        <f>IF(ISNUMBER(AC61)=FALSE,"",SUMIF($E$22:$E$71,AD61,$D$22:$D$71))</f>
        <v/>
      </c>
      <c r="AN61" s="140" t="str">
        <f>IF(ISNUMBER(AC61)=FALSE,"",SUMIF($E$22:$E$71,AD61,$I$22:$I$71))</f>
        <v/>
      </c>
      <c r="AO61" s="95">
        <f>SUMIF($O$22:$O$71,AD61,$S$22:$S$71)+SUMIF($AD$22:$AD$71,AD61,$AI$22:$AI$71)</f>
        <v>0</v>
      </c>
      <c r="AP61" s="99">
        <f>SUMIF($O$22:$O$71,AD61,$T$22:$T$71)+SUMIF($AD$22:$AD$71,AD61,$AJ$22:$AJ$71)</f>
        <v>0</v>
      </c>
      <c r="AQ61" s="103">
        <f>SUMIF($O$22:$O$71,AD61,$U$22:$U$71)+SUMIF($AD$22:$AD$71,AD61,$AK$22:$AK$71)</f>
        <v>0</v>
      </c>
      <c r="AR61" s="43"/>
      <c r="AS61" s="191">
        <f t="shared" ref="AS61:AS71" si="36">IF(AT61="","",C61)</f>
        <v>40</v>
      </c>
      <c r="AT61" s="72" t="s">
        <v>110</v>
      </c>
      <c r="AU61" s="72">
        <v>276</v>
      </c>
      <c r="AV61" s="73" t="s">
        <v>70</v>
      </c>
      <c r="AW61" s="54"/>
      <c r="AX61" s="96"/>
      <c r="AY61" s="234"/>
      <c r="AZ61" s="104"/>
      <c r="BA61" s="107"/>
      <c r="BB61" s="137"/>
      <c r="BC61" s="139"/>
      <c r="BD61" s="95">
        <f>SUMIF($O$22:$O$71,AT61,$S$22:$S$71)+SUMIF($AD$22:$AD$71,AT61,$AI$22:$AI$71)+SUMIF($AT$22:$AT$71,AT61,$AX$22:$AX$71)</f>
        <v>0</v>
      </c>
      <c r="BE61" s="99">
        <f>SUMIF($O$22:$O$71,AT61,$T$22:$T$71)+SUMIF($AD$22:$AD$71,AT61,$AJ$22:$AJ$71)+SUMIF($AT$22:$AT$71,AT61,$AY$22:$AY$71)</f>
        <v>0</v>
      </c>
      <c r="BF61" s="103">
        <f>SUMIF($O$22:$O$71,AT61,$U$22:$U$71)+SUMIF($AD$22:$AD$71,AT61,$AK$22:$AK$71)+SUMIF($AT$22:$AT$71,AT61,$AZ$22:$AZ$71)</f>
        <v>0</v>
      </c>
      <c r="BG61" s="43"/>
      <c r="BH61" s="186" t="str">
        <f t="shared" ref="BH61:BH71" si="37">IF(BI61="","",C61)</f>
        <v/>
      </c>
      <c r="BI61" s="77"/>
      <c r="BJ61" s="50"/>
      <c r="BK61" s="51" t="str">
        <f t="shared" si="25"/>
        <v/>
      </c>
      <c r="BL61" s="96"/>
      <c r="BM61" s="234" t="str">
        <f>IF(ISNUMBER(BH61)=FALSE,"",SUM(BO61:BO$66))</f>
        <v/>
      </c>
      <c r="BN61" s="104"/>
      <c r="BO61" s="107" t="str">
        <f t="shared" ref="BO61:BO71" si="38">IF(ISNUMBER(BH61)=FALSE,"",1)</f>
        <v/>
      </c>
      <c r="BP61" s="138" t="str">
        <f>IF(ISNUMBER(BH61)=FALSE,"",SUMIF($E$22:$E$71,BI61,$D$22:$D$71))</f>
        <v/>
      </c>
      <c r="BQ61" s="140" t="str">
        <f>IF(ISNUMBER(BH61)=FALSE,"",SUMIF($E$22:$E$71,BI61,$I$22:$I$71))</f>
        <v/>
      </c>
      <c r="BR61" s="95">
        <f>SUMIF($O$22:$O$71,BI61,$S$22:$S$71)+SUMIF($AD$22:$AD$71,BI61,$AI$22:$AI$71)+SUMIF($AT$22:$AT$71,BI61,$AX$22:$AX$71)+SUMIF($BI$22:$BI$71,BI61,$BL$22:$BL$71)</f>
        <v>0</v>
      </c>
      <c r="BS61" s="99">
        <f>SUMIF($O$22:$O$71,BI61,$T$22:$T$71)+SUMIF($AD$22:$AD$71,BI61,$AJ$22:$AJ$71)+SUMIF($AT$22:$AT$71,BI61,$AY$22:$AY$71)+SUMIF($BI$22:$BI$71,BI61,$BM$22:$BM$71)</f>
        <v>0</v>
      </c>
      <c r="BT61" s="103">
        <f>SUMIF($O$22:$O$71,BI61,$U$22:$U$71)+SUMIF($AD$22:$AD$71,BI61,$AK$22:$AK$71)+SUMIF($AT$22:$AT$71,BI61,$AZ$22:$AZ$71)+SUMIF($BI$22:$BI$71,BI61,$BN$22:$BN$71)</f>
        <v>0</v>
      </c>
      <c r="BU61" s="43"/>
      <c r="BV61" s="191" t="str">
        <f t="shared" ref="BV61:BV71" si="39">IF(BW61="","",C61)</f>
        <v/>
      </c>
      <c r="BW61" s="72"/>
      <c r="BX61" s="74"/>
      <c r="BY61" s="54" t="str">
        <f t="shared" si="26"/>
        <v/>
      </c>
      <c r="BZ61" s="96"/>
      <c r="CA61" s="234" t="str">
        <f>IF(ISNUMBER(BV61)=FALSE,"",SUM(CC61:CC$66))</f>
        <v/>
      </c>
      <c r="CB61" s="104"/>
      <c r="CC61" s="107" t="str">
        <f t="shared" ref="CC61:CC71" si="40">IF(ISNUMBER(BV61)=FALSE,"",1)</f>
        <v/>
      </c>
      <c r="CD61" s="137" t="str">
        <f>IF(ISNUMBER(BV61)=FALSE,"",SUMIF($E$22:$E$71,BW61,$D$22:$D$71))</f>
        <v/>
      </c>
      <c r="CE61" s="139" t="str">
        <f>IF(ISNUMBER(BV61)=FALSE,"",SUMIF($E$22:$E$71,BW61,$I$22:$I$71))</f>
        <v/>
      </c>
      <c r="CF61" s="95">
        <f>SUMIF($O$22:$O$71,BW61,$S$22:$S$71)+SUMIF($AD$22:$AD$71,BW61,$AI$22:$AI$71)+SUMIF($AT$22:$AT$71,BW61,$AX$22:$AX$71)+SUMIF($BI$22:$BI$71,BW61,$BL$22:$BL$71)+SUMIF($BW$22:$BW$71,BW61,$BZ$22:$BZ$71)</f>
        <v>0</v>
      </c>
      <c r="CG61" s="99">
        <f>SUMIF($O$22:$O$71,BW61,$T$22:$T$71)+SUMIF($AD$22:$AD$71,BW61,$AJ$22:$AJ$71)+SUMIF($AT$22:$AT$71,BW61,$AY$22:$AY$71)+SUMIF($BI$22:$BI$71,BW61,$BM$22:$BM$71)+SUMIF($BW$22:$BW$71,BW61,$CA$22:$CA$71)</f>
        <v>0</v>
      </c>
      <c r="CH61" s="103">
        <f>SUMIF($O$22:$O$71,BW61,$U$22:$U$71)+SUMIF($AD$22:$AD$71,BW61,$AK$22:$AK$71)+SUMIF($AT$22:$AT$71,BW61,$AZ$22:$AZ$71)+SUMIF($BI$22:$BI$71,BW61,$BN$22:$BN$71)+SUMIF($BW$22:$BW$71,BW61,$CB$22:$CB$71)</f>
        <v>0</v>
      </c>
      <c r="CI61" s="43"/>
      <c r="CJ61" s="195" t="str">
        <f t="shared" si="13"/>
        <v/>
      </c>
      <c r="CK61" s="77"/>
      <c r="CL61" s="50"/>
      <c r="CM61" s="51" t="str">
        <f t="shared" si="27"/>
        <v/>
      </c>
      <c r="CN61" s="96"/>
      <c r="CO61" s="234" t="str">
        <f>IF(ISNUMBER(CJ61)=FALSE,"",SUM(CQ61:CQ$66))</f>
        <v/>
      </c>
      <c r="CP61" s="104"/>
      <c r="CQ61" s="107" t="str">
        <f t="shared" ref="CQ61:CQ71" si="41">IF(ISNUMBER(CJ61)=FALSE,"",1)</f>
        <v/>
      </c>
      <c r="CR61" s="138" t="str">
        <f>IF(ISNUMBER(CJ61)=FALSE,"",SUMIF($E$22:$E$71,CK61,$D$22:$D$71))</f>
        <v/>
      </c>
      <c r="CS61" s="140" t="str">
        <f>IF(ISNUMBER(CJ61)=FALSE,"",SUMIF($E$22:$E$71,CK61,$I$22:$I$71))</f>
        <v/>
      </c>
      <c r="CT61" s="95">
        <f>SUMIF($O$22:$O$71,CK61,$S$22:$S$71)+SUMIF($AD$22:$AD$71,CK61,$AI$22:$AI$71)+SUMIF($AT$22:$AT$71,CK61,$AX$22:$AX$71)+SUMIF($BI$22:$BI$71,CK61,$BL$22:$BL$71)+SUMIF($BW$22:$BW$71,CK61,$BZ$22:$BZ$71)+SUMIF($CK$22:$CK$71,CK61,$CN$22:$CN$71)</f>
        <v>0</v>
      </c>
      <c r="CU61" s="99">
        <f>SUMIF($O$22:$O$71,CK61,$T$22:$T$71)+SUMIF($AD$22:$AD$71,CK61,$AJ$22:$AJ$71)+SUMIF($AT$22:$AT$71,CK61,$AY$22:$AY$71)+SUMIF($BI$22:$BI$71,CK61,$BM$22:$BM$71)+SUMIF($BW$22:$BW$71,CK61,$CA$22:$CA$71)+SUMIF($CK$22:$CK$71,CK61,$CO$22:$CO$71)</f>
        <v>0</v>
      </c>
      <c r="CV61" s="103">
        <f>SUMIF($O$22:$O$71,CK61,$U$22:$U$71)+SUMIF($AD$22:$AD$71,CK61,$AK$22:$AK$71)+SUMIF($AT$22:$AT$71,CK61,$AZ$22:$AZ$71)+SUMIF($BI$22:$BI$71,CK61,$BN$22:$BN$71)+SUMIF($BW$22:$BW$71,CK61,$CB$22:$CB$71)+SUMIF($CK$22:$CK$71,CK61,$CP$22:$CP$71)</f>
        <v>0</v>
      </c>
      <c r="CW61" s="43"/>
    </row>
    <row r="62" spans="1:101" ht="15" customHeight="1">
      <c r="A62" s="45"/>
      <c r="B62" s="344"/>
      <c r="C62" s="207">
        <v>41</v>
      </c>
      <c r="D62" s="242">
        <f t="shared" si="31"/>
        <v>41</v>
      </c>
      <c r="E62" s="243" t="s">
        <v>106</v>
      </c>
      <c r="F62" s="244">
        <v>1981</v>
      </c>
      <c r="G62" s="244">
        <f>SUMIF($O$22:$O$71,E62,$V$22:$V$71)+SUMIF($AD$22:$AD$71,E62,$AL$22:$AL$71)+SUMIF($AT$22:$AT$71,E62,$BA$22:$BA$71)+SUMIF($BI$22:$BI$71,E62,$BO$22:$BO$71)+SUMIF($BW$22:$BW$71,E62,$CC$22:$CC$71)+SUMIF($CK$22:$CK$71,E62,$CQ$22:$CQ$71)</f>
        <v>1</v>
      </c>
      <c r="H62" s="244"/>
      <c r="I62" s="207">
        <f t="shared" si="22"/>
        <v>0</v>
      </c>
      <c r="J62" s="246">
        <f>SUMIF($O$22:$O$71,E62,$S$22:$S$71)+SUMIF($AD$22:$AD$71,E62,$AI$22:$AI$71)+SUMIF($AT$22:$AT$71,E62,$AX$22:$AX$71)+SUMIF($BI$22:$BI$71,E62,$BL$22:$BL$71)+SUMIF($BW$22:$BW$71,E62,$BZ$22:$BZ$71)+SUMIF($CK$22:$CK$71,E62,$CN$22:$CN$71)</f>
        <v>0</v>
      </c>
      <c r="K62" s="247">
        <f>SUMIF($O$22:$O$71,E62,$T$22:$T$71)+SUMIF($AD$22:$AD$71,E62,$AJ$22:$AJ$71)+SUMIF($AT$22:$AT$71,E62,$AY$22:$AY$71)+SUMIF($BI$22:$BI$71,E62,$BM$22:$BM$71)+SUMIF($BW$22:$BW$71,E62,$CA$22:$CA$71)+SUMIF($CK$22:$CK$71,E62,$CO$22:$CO$71)</f>
        <v>6</v>
      </c>
      <c r="L62" s="248">
        <f>SUMIF($O$22:$O$71,E62,$U$22:$U$71)+SUMIF($AD$22:$AD$71,E62,$AK$22:$AK$71)+SUMIF($AT$22:$AT$71,E62,$AZ$22:$AZ$71)+SUMIF($BI$22:$BI$71,E62,$BN$22:$BN$71)+SUMIF($BW$22:$BW$71,E62,$CB$22:$CB$71)+SUMIF($CK$22:$CK$71,E62,$CP$22:$CP$71)</f>
        <v>0</v>
      </c>
      <c r="M62" s="69"/>
      <c r="N62" s="178" t="str">
        <f t="shared" si="32"/>
        <v/>
      </c>
      <c r="O62" s="72"/>
      <c r="P62" s="293"/>
      <c r="Q62" s="73"/>
      <c r="R62" s="54" t="str">
        <f t="shared" si="30"/>
        <v/>
      </c>
      <c r="S62" s="96"/>
      <c r="T62" s="234" t="str">
        <f>IF(ISNUMBER(N62)=FALSE,"",SUM(V62:$V$66))</f>
        <v/>
      </c>
      <c r="U62" s="104"/>
      <c r="V62" s="107" t="str">
        <f t="shared" si="33"/>
        <v/>
      </c>
      <c r="W62" s="137" t="str">
        <f>IF(ISNUMBER(N62)=FALSE,"",SUMIF($E$22:$E$71,O62,$D$22:$D$71))</f>
        <v/>
      </c>
      <c r="X62" s="139" t="str">
        <f>IF(ISNUMBER(N62)=FALSE,"",SUMIF($E$22:$E$71,O62,$I$22:$I$71))</f>
        <v/>
      </c>
      <c r="Y62" s="95">
        <f>SUMIF($O$22:$O$71,O62,$S$22:$S$71)</f>
        <v>0</v>
      </c>
      <c r="Z62" s="99">
        <f>SUMIF($O$22:$O$71,O62,$T$22:$T$71)</f>
        <v>0</v>
      </c>
      <c r="AA62" s="103">
        <f>SUMIF($O$22:$O$71,O62,$U$22:$U$71)</f>
        <v>0</v>
      </c>
      <c r="AB62" s="43"/>
      <c r="AC62" s="186" t="str">
        <f t="shared" si="34"/>
        <v/>
      </c>
      <c r="AD62" s="24"/>
      <c r="AE62" s="50"/>
      <c r="AF62" s="50"/>
      <c r="AG62" s="50"/>
      <c r="AH62" s="51" t="str">
        <f t="shared" si="28"/>
        <v/>
      </c>
      <c r="AI62" s="96"/>
      <c r="AJ62" s="234" t="str">
        <f>IF(ISNUMBER(AC62)=FALSE,"",SUM(AL62:AL$66))</f>
        <v/>
      </c>
      <c r="AK62" s="104"/>
      <c r="AL62" s="107" t="str">
        <f t="shared" si="35"/>
        <v/>
      </c>
      <c r="AM62" s="138" t="str">
        <f>IF(ISNUMBER(AC62)=FALSE,"",SUMIF($E$22:$E$71,AD62,$D$22:$D$71))</f>
        <v/>
      </c>
      <c r="AN62" s="140" t="str">
        <f>IF(ISNUMBER(AC62)=FALSE,"",SUMIF($E$22:$E$71,AD62,$I$22:$I$71))</f>
        <v/>
      </c>
      <c r="AO62" s="95">
        <f>SUMIF($O$22:$O$71,AD62,$S$22:$S$71)+SUMIF($AD$22:$AD$71,AD62,$AI$22:$AI$71)</f>
        <v>0</v>
      </c>
      <c r="AP62" s="99">
        <f>SUMIF($O$22:$O$71,AD62,$T$22:$T$71)+SUMIF($AD$22:$AD$71,AD62,$AJ$22:$AJ$71)</f>
        <v>0</v>
      </c>
      <c r="AQ62" s="103">
        <f>SUMIF($O$22:$O$71,AD62,$U$22:$U$71)+SUMIF($AD$22:$AD$71,AD62,$AK$22:$AK$71)</f>
        <v>0</v>
      </c>
      <c r="AR62" s="43"/>
      <c r="AS62" s="191">
        <f t="shared" si="36"/>
        <v>41</v>
      </c>
      <c r="AT62" s="72" t="s">
        <v>111</v>
      </c>
      <c r="AU62" s="72">
        <v>267</v>
      </c>
      <c r="AV62" s="73" t="s">
        <v>70</v>
      </c>
      <c r="AW62" s="54"/>
      <c r="AX62" s="96"/>
      <c r="AY62" s="234"/>
      <c r="AZ62" s="104"/>
      <c r="BA62" s="107"/>
      <c r="BB62" s="137"/>
      <c r="BC62" s="139"/>
      <c r="BD62" s="95">
        <f>SUMIF($O$22:$O$71,AT62,$S$22:$S$71)+SUMIF($AD$22:$AD$71,AT62,$AI$22:$AI$71)+SUMIF($AT$22:$AT$71,AT62,$AX$22:$AX$71)</f>
        <v>0</v>
      </c>
      <c r="BE62" s="99">
        <f>SUMIF($O$22:$O$71,AT62,$T$22:$T$71)+SUMIF($AD$22:$AD$71,AT62,$AJ$22:$AJ$71)+SUMIF($AT$22:$AT$71,AT62,$AY$22:$AY$71)</f>
        <v>0</v>
      </c>
      <c r="BF62" s="103">
        <f>SUMIF($O$22:$O$71,AT62,$U$22:$U$71)+SUMIF($AD$22:$AD$71,AT62,$AK$22:$AK$71)+SUMIF($AT$22:$AT$71,AT62,$AZ$22:$AZ$71)</f>
        <v>0</v>
      </c>
      <c r="BG62" s="43"/>
      <c r="BH62" s="186" t="str">
        <f t="shared" si="37"/>
        <v/>
      </c>
      <c r="BI62" s="77"/>
      <c r="BJ62" s="50"/>
      <c r="BK62" s="51" t="str">
        <f t="shared" si="25"/>
        <v/>
      </c>
      <c r="BL62" s="96"/>
      <c r="BM62" s="234" t="str">
        <f>IF(ISNUMBER(BH62)=FALSE,"",SUM(BO62:BO$66))</f>
        <v/>
      </c>
      <c r="BN62" s="104"/>
      <c r="BO62" s="107" t="str">
        <f t="shared" si="38"/>
        <v/>
      </c>
      <c r="BP62" s="138" t="str">
        <f>IF(ISNUMBER(BH62)=FALSE,"",SUMIF($E$22:$E$71,BI62,$D$22:$D$71))</f>
        <v/>
      </c>
      <c r="BQ62" s="140" t="str">
        <f>IF(ISNUMBER(BH62)=FALSE,"",SUMIF($E$22:$E$71,BI62,$I$22:$I$71))</f>
        <v/>
      </c>
      <c r="BR62" s="95">
        <f>SUMIF($O$22:$O$71,BI62,$S$22:$S$71)+SUMIF($AD$22:$AD$71,BI62,$AI$22:$AI$71)+SUMIF($AT$22:$AT$71,BI62,$AX$22:$AX$71)+SUMIF($BI$22:$BI$71,BI62,$BL$22:$BL$71)</f>
        <v>0</v>
      </c>
      <c r="BS62" s="99">
        <f>SUMIF($O$22:$O$71,BI62,$T$22:$T$71)+SUMIF($AD$22:$AD$71,BI62,$AJ$22:$AJ$71)+SUMIF($AT$22:$AT$71,BI62,$AY$22:$AY$71)+SUMIF($BI$22:$BI$71,BI62,$BM$22:$BM$71)</f>
        <v>0</v>
      </c>
      <c r="BT62" s="103">
        <f>SUMIF($O$22:$O$71,BI62,$U$22:$U$71)+SUMIF($AD$22:$AD$71,BI62,$AK$22:$AK$71)+SUMIF($AT$22:$AT$71,BI62,$AZ$22:$AZ$71)+SUMIF($BI$22:$BI$71,BI62,$BN$22:$BN$71)</f>
        <v>0</v>
      </c>
      <c r="BU62" s="43"/>
      <c r="BV62" s="191" t="str">
        <f t="shared" si="39"/>
        <v/>
      </c>
      <c r="BW62" s="72"/>
      <c r="BX62" s="74"/>
      <c r="BY62" s="54" t="str">
        <f t="shared" si="26"/>
        <v/>
      </c>
      <c r="BZ62" s="96"/>
      <c r="CA62" s="234" t="str">
        <f>IF(ISNUMBER(BV62)=FALSE,"",SUM(CC62:CC$66))</f>
        <v/>
      </c>
      <c r="CB62" s="104"/>
      <c r="CC62" s="107" t="str">
        <f t="shared" si="40"/>
        <v/>
      </c>
      <c r="CD62" s="137" t="str">
        <f>IF(ISNUMBER(BV62)=FALSE,"",SUMIF($E$22:$E$71,BW62,$D$22:$D$71))</f>
        <v/>
      </c>
      <c r="CE62" s="139" t="str">
        <f>IF(ISNUMBER(BV62)=FALSE,"",SUMIF($E$22:$E$71,BW62,$I$22:$I$71))</f>
        <v/>
      </c>
      <c r="CF62" s="95">
        <f>SUMIF($O$22:$O$71,BW62,$S$22:$S$71)+SUMIF($AD$22:$AD$71,BW62,$AI$22:$AI$71)+SUMIF($AT$22:$AT$71,BW62,$AX$22:$AX$71)+SUMIF($BI$22:$BI$71,BW62,$BL$22:$BL$71)+SUMIF($BW$22:$BW$71,BW62,$BZ$22:$BZ$71)</f>
        <v>0</v>
      </c>
      <c r="CG62" s="99">
        <f>SUMIF($O$22:$O$71,BW62,$T$22:$T$71)+SUMIF($AD$22:$AD$71,BW62,$AJ$22:$AJ$71)+SUMIF($AT$22:$AT$71,BW62,$AY$22:$AY$71)+SUMIF($BI$22:$BI$71,BW62,$BM$22:$BM$71)+SUMIF($BW$22:$BW$71,BW62,$CA$22:$CA$71)</f>
        <v>0</v>
      </c>
      <c r="CH62" s="103">
        <f>SUMIF($O$22:$O$71,BW62,$U$22:$U$71)+SUMIF($AD$22:$AD$71,BW62,$AK$22:$AK$71)+SUMIF($AT$22:$AT$71,BW62,$AZ$22:$AZ$71)+SUMIF($BI$22:$BI$71,BW62,$BN$22:$BN$71)+SUMIF($BW$22:$BW$71,BW62,$CB$22:$CB$71)</f>
        <v>0</v>
      </c>
      <c r="CI62" s="43"/>
      <c r="CJ62" s="195" t="str">
        <f t="shared" ref="CJ62:CJ71" si="42">IF(CK62="","",C62)</f>
        <v/>
      </c>
      <c r="CK62" s="77"/>
      <c r="CL62" s="50"/>
      <c r="CM62" s="51" t="str">
        <f t="shared" si="27"/>
        <v/>
      </c>
      <c r="CN62" s="96"/>
      <c r="CO62" s="234" t="str">
        <f>IF(ISNUMBER(CJ62)=FALSE,"",SUM(CQ62:CQ$66))</f>
        <v/>
      </c>
      <c r="CP62" s="104"/>
      <c r="CQ62" s="107" t="str">
        <f t="shared" si="41"/>
        <v/>
      </c>
      <c r="CR62" s="138" t="str">
        <f>IF(ISNUMBER(CJ62)=FALSE,"",SUMIF($E$22:$E$71,CK62,$D$22:$D$71))</f>
        <v/>
      </c>
      <c r="CS62" s="140" t="str">
        <f>IF(ISNUMBER(CJ62)=FALSE,"",SUMIF($E$22:$E$71,CK62,$I$22:$I$71))</f>
        <v/>
      </c>
      <c r="CT62" s="95">
        <f>SUMIF($O$22:$O$71,CK62,$S$22:$S$71)+SUMIF($AD$22:$AD$71,CK62,$AI$22:$AI$71)+SUMIF($AT$22:$AT$71,CK62,$AX$22:$AX$71)+SUMIF($BI$22:$BI$71,CK62,$BL$22:$BL$71)+SUMIF($BW$22:$BW$71,CK62,$BZ$22:$BZ$71)+SUMIF($CK$22:$CK$71,CK62,$CN$22:$CN$71)</f>
        <v>0</v>
      </c>
      <c r="CU62" s="99">
        <f>SUMIF($O$22:$O$71,CK62,$T$22:$T$71)+SUMIF($AD$22:$AD$71,CK62,$AJ$22:$AJ$71)+SUMIF($AT$22:$AT$71,CK62,$AY$22:$AY$71)+SUMIF($BI$22:$BI$71,CK62,$BM$22:$BM$71)+SUMIF($BW$22:$BW$71,CK62,$CA$22:$CA$71)+SUMIF($CK$22:$CK$71,CK62,$CO$22:$CO$71)</f>
        <v>0</v>
      </c>
      <c r="CV62" s="103">
        <f>SUMIF($O$22:$O$71,CK62,$U$22:$U$71)+SUMIF($AD$22:$AD$71,CK62,$AK$22:$AK$71)+SUMIF($AT$22:$AT$71,CK62,$AZ$22:$AZ$71)+SUMIF($BI$22:$BI$71,CK62,$BN$22:$BN$71)+SUMIF($BW$22:$BW$71,CK62,$CB$22:$CB$71)+SUMIF($CK$22:$CK$71,CK62,$CP$22:$CP$71)</f>
        <v>0</v>
      </c>
      <c r="CW62" s="43"/>
    </row>
    <row r="63" spans="1:101" ht="15" customHeight="1">
      <c r="A63" s="45"/>
      <c r="B63" s="344"/>
      <c r="C63" s="207">
        <v>42</v>
      </c>
      <c r="D63" s="242">
        <f t="shared" si="31"/>
        <v>42</v>
      </c>
      <c r="E63" s="243" t="s">
        <v>36</v>
      </c>
      <c r="F63" s="244">
        <v>1993</v>
      </c>
      <c r="G63" s="244">
        <f>SUMIF($O$22:$O$71,E63,$V$22:$V$71)+SUMIF($AD$22:$AD$71,E63,$AL$22:$AL$71)+SUMIF($AT$22:$AT$71,E63,$BA$22:$BA$71)+SUMIF($BI$22:$BI$71,E63,$BO$22:$BO$71)+SUMIF($BW$22:$BW$71,E63,$CC$22:$CC$71)+SUMIF($CK$22:$CK$71,E63,$CQ$22:$CQ$71)</f>
        <v>1</v>
      </c>
      <c r="H63" s="244"/>
      <c r="I63" s="207">
        <f t="shared" si="22"/>
        <v>0</v>
      </c>
      <c r="J63" s="246">
        <f>SUMIF($O$22:$O$71,E63,$S$22:$S$71)+SUMIF($AD$22:$AD$71,E63,$AI$22:$AI$71)+SUMIF($AT$22:$AT$71,E63,$AX$22:$AX$71)+SUMIF($BI$22:$BI$71,E63,$BL$22:$BL$71)+SUMIF($BW$22:$BW$71,E63,$BZ$22:$BZ$71)+SUMIF($CK$22:$CK$71,E63,$CN$22:$CN$71)</f>
        <v>0</v>
      </c>
      <c r="K63" s="247">
        <f>SUMIF($O$22:$O$71,E63,$T$22:$T$71)+SUMIF($AD$22:$AD$71,E63,$AJ$22:$AJ$71)+SUMIF($AT$22:$AT$71,E63,$AY$22:$AY$71)+SUMIF($BI$22:$BI$71,E63,$BM$22:$BM$71)+SUMIF($BW$22:$BW$71,E63,$CA$22:$CA$71)+SUMIF($CK$22:$CK$71,E63,$CO$22:$CO$71)</f>
        <v>5</v>
      </c>
      <c r="L63" s="248">
        <f>SUMIF($O$22:$O$71,E63,$U$22:$U$71)+SUMIF($AD$22:$AD$71,E63,$AK$22:$AK$71)+SUMIF($AT$22:$AT$71,E63,$AZ$22:$AZ$71)+SUMIF($BI$22:$BI$71,E63,$BN$22:$BN$71)+SUMIF($BW$22:$BW$71,E63,$CB$22:$CB$71)+SUMIF($CK$22:$CK$71,E63,$CP$22:$CP$71)</f>
        <v>0</v>
      </c>
      <c r="M63" s="69"/>
      <c r="N63" s="178" t="str">
        <f t="shared" si="32"/>
        <v/>
      </c>
      <c r="O63" s="72"/>
      <c r="P63" s="293"/>
      <c r="Q63" s="73"/>
      <c r="R63" s="54" t="str">
        <f t="shared" si="30"/>
        <v/>
      </c>
      <c r="S63" s="96"/>
      <c r="T63" s="234" t="str">
        <f>IF(ISNUMBER(N63)=FALSE,"",SUM(V63:$V$66))</f>
        <v/>
      </c>
      <c r="U63" s="104"/>
      <c r="V63" s="107" t="str">
        <f t="shared" si="33"/>
        <v/>
      </c>
      <c r="W63" s="137" t="str">
        <f>IF(ISNUMBER(N63)=FALSE,"",SUMIF($E$22:$E$71,O63,$D$22:$D$71))</f>
        <v/>
      </c>
      <c r="X63" s="139" t="str">
        <f>IF(ISNUMBER(N63)=FALSE,"",SUMIF($E$22:$E$71,O63,$I$22:$I$71))</f>
        <v/>
      </c>
      <c r="Y63" s="95">
        <f>SUMIF($O$22:$O$71,O63,$S$22:$S$71)</f>
        <v>0</v>
      </c>
      <c r="Z63" s="99">
        <f>SUMIF($O$22:$O$71,O63,$T$22:$T$71)</f>
        <v>0</v>
      </c>
      <c r="AA63" s="103">
        <f>SUMIF($O$22:$O$71,O63,$U$22:$U$71)</f>
        <v>0</v>
      </c>
      <c r="AB63" s="43"/>
      <c r="AC63" s="186" t="str">
        <f t="shared" si="34"/>
        <v/>
      </c>
      <c r="AD63" s="24"/>
      <c r="AE63" s="50"/>
      <c r="AF63" s="50"/>
      <c r="AG63" s="50"/>
      <c r="AH63" s="51" t="str">
        <f t="shared" si="28"/>
        <v/>
      </c>
      <c r="AI63" s="96"/>
      <c r="AJ63" s="234" t="str">
        <f>IF(ISNUMBER(AC63)=FALSE,"",SUM(AL63:AL$66))</f>
        <v/>
      </c>
      <c r="AK63" s="104"/>
      <c r="AL63" s="107" t="str">
        <f t="shared" si="35"/>
        <v/>
      </c>
      <c r="AM63" s="138" t="str">
        <f>IF(ISNUMBER(AC63)=FALSE,"",SUMIF($E$22:$E$71,AD63,$D$22:$D$71))</f>
        <v/>
      </c>
      <c r="AN63" s="140" t="str">
        <f>IF(ISNUMBER(AC63)=FALSE,"",SUMIF($E$22:$E$71,AD63,$I$22:$I$71))</f>
        <v/>
      </c>
      <c r="AO63" s="95">
        <f>SUMIF($O$22:$O$71,AD63,$S$22:$S$71)+SUMIF($AD$22:$AD$71,AD63,$AI$22:$AI$71)</f>
        <v>0</v>
      </c>
      <c r="AP63" s="99">
        <f>SUMIF($O$22:$O$71,AD63,$T$22:$T$71)+SUMIF($AD$22:$AD$71,AD63,$AJ$22:$AJ$71)</f>
        <v>0</v>
      </c>
      <c r="AQ63" s="103">
        <f>SUMIF($O$22:$O$71,AD63,$U$22:$U$71)+SUMIF($AD$22:$AD$71,AD63,$AK$22:$AK$71)</f>
        <v>0</v>
      </c>
      <c r="AR63" s="43"/>
      <c r="AS63" s="191">
        <f t="shared" si="36"/>
        <v>42</v>
      </c>
      <c r="AT63" s="72" t="s">
        <v>112</v>
      </c>
      <c r="AU63" s="72">
        <v>246</v>
      </c>
      <c r="AV63" s="73" t="s">
        <v>70</v>
      </c>
      <c r="AW63" s="54"/>
      <c r="AX63" s="96"/>
      <c r="AY63" s="234"/>
      <c r="AZ63" s="104"/>
      <c r="BA63" s="107"/>
      <c r="BB63" s="137"/>
      <c r="BC63" s="139"/>
      <c r="BD63" s="95">
        <f>SUMIF($O$22:$O$71,AT63,$S$22:$S$71)+SUMIF($AD$22:$AD$71,AT63,$AI$22:$AI$71)+SUMIF($AT$22:$AT$71,AT63,$AX$22:$AX$71)</f>
        <v>0</v>
      </c>
      <c r="BE63" s="99">
        <f>SUMIF($O$22:$O$71,AT63,$T$22:$T$71)+SUMIF($AD$22:$AD$71,AT63,$AJ$22:$AJ$71)+SUMIF($AT$22:$AT$71,AT63,$AY$22:$AY$71)</f>
        <v>0</v>
      </c>
      <c r="BF63" s="103">
        <f>SUMIF($O$22:$O$71,AT63,$U$22:$U$71)+SUMIF($AD$22:$AD$71,AT63,$AK$22:$AK$71)+SUMIF($AT$22:$AT$71,AT63,$AZ$22:$AZ$71)</f>
        <v>0</v>
      </c>
      <c r="BG63" s="43"/>
      <c r="BH63" s="186" t="str">
        <f t="shared" si="37"/>
        <v/>
      </c>
      <c r="BI63" s="77"/>
      <c r="BJ63" s="50"/>
      <c r="BK63" s="51" t="str">
        <f t="shared" si="25"/>
        <v/>
      </c>
      <c r="BL63" s="96"/>
      <c r="BM63" s="234" t="str">
        <f>IF(ISNUMBER(BH63)=FALSE,"",SUM(BO63:BO$66))</f>
        <v/>
      </c>
      <c r="BN63" s="104"/>
      <c r="BO63" s="107" t="str">
        <f t="shared" si="38"/>
        <v/>
      </c>
      <c r="BP63" s="138" t="str">
        <f>IF(ISNUMBER(BH63)=FALSE,"",SUMIF($E$22:$E$71,BI63,$D$22:$D$71))</f>
        <v/>
      </c>
      <c r="BQ63" s="140" t="str">
        <f>IF(ISNUMBER(BH63)=FALSE,"",SUMIF($E$22:$E$71,BI63,$I$22:$I$71))</f>
        <v/>
      </c>
      <c r="BR63" s="95">
        <f>SUMIF($O$22:$O$71,BI63,$S$22:$S$71)+SUMIF($AD$22:$AD$71,BI63,$AI$22:$AI$71)+SUMIF($AT$22:$AT$71,BI63,$AX$22:$AX$71)+SUMIF($BI$22:$BI$71,BI63,$BL$22:$BL$71)</f>
        <v>0</v>
      </c>
      <c r="BS63" s="99">
        <f>SUMIF($O$22:$O$71,BI63,$T$22:$T$71)+SUMIF($AD$22:$AD$71,BI63,$AJ$22:$AJ$71)+SUMIF($AT$22:$AT$71,BI63,$AY$22:$AY$71)+SUMIF($BI$22:$BI$71,BI63,$BM$22:$BM$71)</f>
        <v>0</v>
      </c>
      <c r="BT63" s="103">
        <f>SUMIF($O$22:$O$71,BI63,$U$22:$U$71)+SUMIF($AD$22:$AD$71,BI63,$AK$22:$AK$71)+SUMIF($AT$22:$AT$71,BI63,$AZ$22:$AZ$71)+SUMIF($BI$22:$BI$71,BI63,$BN$22:$BN$71)</f>
        <v>0</v>
      </c>
      <c r="BU63" s="43"/>
      <c r="BV63" s="191" t="str">
        <f t="shared" si="39"/>
        <v/>
      </c>
      <c r="BW63" s="72"/>
      <c r="BX63" s="74"/>
      <c r="BY63" s="54" t="str">
        <f t="shared" si="26"/>
        <v/>
      </c>
      <c r="BZ63" s="96"/>
      <c r="CA63" s="234" t="str">
        <f>IF(ISNUMBER(BV63)=FALSE,"",SUM(CC63:CC$66))</f>
        <v/>
      </c>
      <c r="CB63" s="104"/>
      <c r="CC63" s="107" t="str">
        <f t="shared" si="40"/>
        <v/>
      </c>
      <c r="CD63" s="137" t="str">
        <f>IF(ISNUMBER(BV63)=FALSE,"",SUMIF($E$22:$E$71,BW63,$D$22:$D$71))</f>
        <v/>
      </c>
      <c r="CE63" s="139" t="str">
        <f>IF(ISNUMBER(BV63)=FALSE,"",SUMIF($E$22:$E$71,BW63,$I$22:$I$71))</f>
        <v/>
      </c>
      <c r="CF63" s="95">
        <f>SUMIF($O$22:$O$71,BW63,$S$22:$S$71)+SUMIF($AD$22:$AD$71,BW63,$AI$22:$AI$71)+SUMIF($AT$22:$AT$71,BW63,$AX$22:$AX$71)+SUMIF($BI$22:$BI$71,BW63,$BL$22:$BL$71)+SUMIF($BW$22:$BW$71,BW63,$BZ$22:$BZ$71)</f>
        <v>0</v>
      </c>
      <c r="CG63" s="99">
        <f>SUMIF($O$22:$O$71,BW63,$T$22:$T$71)+SUMIF($AD$22:$AD$71,BW63,$AJ$22:$AJ$71)+SUMIF($AT$22:$AT$71,BW63,$AY$22:$AY$71)+SUMIF($BI$22:$BI$71,BW63,$BM$22:$BM$71)+SUMIF($BW$22:$BW$71,BW63,$CA$22:$CA$71)</f>
        <v>0</v>
      </c>
      <c r="CH63" s="103">
        <f>SUMIF($O$22:$O$71,BW63,$U$22:$U$71)+SUMIF($AD$22:$AD$71,BW63,$AK$22:$AK$71)+SUMIF($AT$22:$AT$71,BW63,$AZ$22:$AZ$71)+SUMIF($BI$22:$BI$71,BW63,$BN$22:$BN$71)+SUMIF($BW$22:$BW$71,BW63,$CB$22:$CB$71)</f>
        <v>0</v>
      </c>
      <c r="CI63" s="43"/>
      <c r="CJ63" s="195" t="str">
        <f t="shared" si="42"/>
        <v/>
      </c>
      <c r="CK63" s="77"/>
      <c r="CL63" s="50"/>
      <c r="CM63" s="51" t="str">
        <f t="shared" si="27"/>
        <v/>
      </c>
      <c r="CN63" s="96"/>
      <c r="CO63" s="234" t="str">
        <f>IF(ISNUMBER(CJ63)=FALSE,"",SUM(CQ63:CQ$66))</f>
        <v/>
      </c>
      <c r="CP63" s="104"/>
      <c r="CQ63" s="107" t="str">
        <f t="shared" si="41"/>
        <v/>
      </c>
      <c r="CR63" s="138" t="str">
        <f>IF(ISNUMBER(CJ63)=FALSE,"",SUMIF($E$22:$E$71,CK63,$D$22:$D$71))</f>
        <v/>
      </c>
      <c r="CS63" s="140" t="str">
        <f>IF(ISNUMBER(CJ63)=FALSE,"",SUMIF($E$22:$E$71,CK63,$I$22:$I$71))</f>
        <v/>
      </c>
      <c r="CT63" s="95">
        <f>SUMIF($O$22:$O$71,CK63,$S$22:$S$71)+SUMIF($AD$22:$AD$71,CK63,$AI$22:$AI$71)+SUMIF($AT$22:$AT$71,CK63,$AX$22:$AX$71)+SUMIF($BI$22:$BI$71,CK63,$BL$22:$BL$71)+SUMIF($BW$22:$BW$71,CK63,$BZ$22:$BZ$71)+SUMIF($CK$22:$CK$71,CK63,$CN$22:$CN$71)</f>
        <v>0</v>
      </c>
      <c r="CU63" s="99">
        <f>SUMIF($O$22:$O$71,CK63,$T$22:$T$71)+SUMIF($AD$22:$AD$71,CK63,$AJ$22:$AJ$71)+SUMIF($AT$22:$AT$71,CK63,$AY$22:$AY$71)+SUMIF($BI$22:$BI$71,CK63,$BM$22:$BM$71)+SUMIF($BW$22:$BW$71,CK63,$CA$22:$CA$71)+SUMIF($CK$22:$CK$71,CK63,$CO$22:$CO$71)</f>
        <v>0</v>
      </c>
      <c r="CV63" s="103">
        <f>SUMIF($O$22:$O$71,CK63,$U$22:$U$71)+SUMIF($AD$22:$AD$71,CK63,$AK$22:$AK$71)+SUMIF($AT$22:$AT$71,CK63,$AZ$22:$AZ$71)+SUMIF($BI$22:$BI$71,CK63,$BN$22:$BN$71)+SUMIF($BW$22:$BW$71,CK63,$CB$22:$CB$71)+SUMIF($CK$22:$CK$71,CK63,$CP$22:$CP$71)</f>
        <v>0</v>
      </c>
      <c r="CW63" s="43"/>
    </row>
    <row r="64" spans="1:101" ht="15" customHeight="1">
      <c r="A64" s="45"/>
      <c r="B64" s="344"/>
      <c r="C64" s="207">
        <v>43</v>
      </c>
      <c r="D64" s="242">
        <f t="shared" si="31"/>
        <v>43</v>
      </c>
      <c r="E64" s="243" t="s">
        <v>107</v>
      </c>
      <c r="F64" s="244">
        <v>1971</v>
      </c>
      <c r="G64" s="244">
        <f>SUMIF($O$22:$O$71,E64,$V$22:$V$71)+SUMIF($AD$22:$AD$71,E64,$AL$22:$AL$71)+SUMIF($AT$22:$AT$71,E64,$BA$22:$BA$71)+SUMIF($BI$22:$BI$71,E64,$BO$22:$BO$71)+SUMIF($BW$22:$BW$71,E64,$CC$22:$CC$71)+SUMIF($CK$22:$CK$71,E64,$CQ$22:$CQ$71)</f>
        <v>1</v>
      </c>
      <c r="H64" s="244"/>
      <c r="I64" s="207">
        <f t="shared" si="22"/>
        <v>0</v>
      </c>
      <c r="J64" s="246">
        <f>SUMIF($O$22:$O$71,E64,$S$22:$S$71)+SUMIF($AD$22:$AD$71,E64,$AI$22:$AI$71)+SUMIF($AT$22:$AT$71,E64,$AX$22:$AX$71)+SUMIF($BI$22:$BI$71,E64,$BL$22:$BL$71)+SUMIF($BW$22:$BW$71,E64,$BZ$22:$BZ$71)+SUMIF($CK$22:$CK$71,E64,$CN$22:$CN$71)</f>
        <v>0</v>
      </c>
      <c r="K64" s="247">
        <f>SUMIF($O$22:$O$71,E64,$T$22:$T$71)+SUMIF($AD$22:$AD$71,E64,$AJ$22:$AJ$71)+SUMIF($AT$22:$AT$71,E64,$AY$22:$AY$71)+SUMIF($BI$22:$BI$71,E64,$BM$22:$BM$71)+SUMIF($BW$22:$BW$71,E64,$CA$22:$CA$71)+SUMIF($CK$22:$CK$71,E64,$CO$22:$CO$71)</f>
        <v>4</v>
      </c>
      <c r="L64" s="248">
        <f>SUMIF($O$22:$O$71,E64,$U$22:$U$71)+SUMIF($AD$22:$AD$71,E64,$AK$22:$AK$71)+SUMIF($AT$22:$AT$71,E64,$AZ$22:$AZ$71)+SUMIF($BI$22:$BI$71,E64,$BN$22:$BN$71)+SUMIF($BW$22:$BW$71,E64,$CB$22:$CB$71)+SUMIF($CK$22:$CK$71,E64,$CP$22:$CP$71)</f>
        <v>0</v>
      </c>
      <c r="M64" s="69"/>
      <c r="N64" s="178" t="str">
        <f t="shared" si="32"/>
        <v/>
      </c>
      <c r="O64" s="72"/>
      <c r="P64" s="293"/>
      <c r="Q64" s="73"/>
      <c r="R64" s="54" t="str">
        <f t="shared" si="30"/>
        <v/>
      </c>
      <c r="S64" s="96"/>
      <c r="T64" s="234" t="str">
        <f>IF(ISNUMBER(N64)=FALSE,"",SUM(V64:$V$66))</f>
        <v/>
      </c>
      <c r="U64" s="104"/>
      <c r="V64" s="107" t="str">
        <f t="shared" si="33"/>
        <v/>
      </c>
      <c r="W64" s="137" t="str">
        <f>IF(ISNUMBER(N64)=FALSE,"",SUMIF($E$22:$E$71,O64,$D$22:$D$71))</f>
        <v/>
      </c>
      <c r="X64" s="139" t="str">
        <f>IF(ISNUMBER(N64)=FALSE,"",SUMIF($E$22:$E$71,O64,$I$22:$I$71))</f>
        <v/>
      </c>
      <c r="Y64" s="95">
        <f>SUMIF($O$22:$O$71,O64,$S$22:$S$71)</f>
        <v>0</v>
      </c>
      <c r="Z64" s="99">
        <f>SUMIF($O$22:$O$71,O64,$T$22:$T$71)</f>
        <v>0</v>
      </c>
      <c r="AA64" s="103">
        <f>SUMIF($O$22:$O$71,O64,$U$22:$U$71)</f>
        <v>0</v>
      </c>
      <c r="AB64" s="43"/>
      <c r="AC64" s="186" t="str">
        <f t="shared" si="34"/>
        <v/>
      </c>
      <c r="AD64" s="24"/>
      <c r="AE64" s="50"/>
      <c r="AF64" s="50"/>
      <c r="AG64" s="50"/>
      <c r="AH64" s="51" t="str">
        <f t="shared" si="28"/>
        <v/>
      </c>
      <c r="AI64" s="96"/>
      <c r="AJ64" s="234" t="str">
        <f>IF(ISNUMBER(AC64)=FALSE,"",SUM(AL64:AL$66))</f>
        <v/>
      </c>
      <c r="AK64" s="104"/>
      <c r="AL64" s="107" t="str">
        <f t="shared" si="35"/>
        <v/>
      </c>
      <c r="AM64" s="138" t="str">
        <f>IF(ISNUMBER(AC64)=FALSE,"",SUMIF($E$22:$E$71,AD64,$D$22:$D$71))</f>
        <v/>
      </c>
      <c r="AN64" s="140" t="str">
        <f>IF(ISNUMBER(AC64)=FALSE,"",SUMIF($E$22:$E$71,AD64,$I$22:$I$71))</f>
        <v/>
      </c>
      <c r="AO64" s="95">
        <f>SUMIF($O$22:$O$71,AD64,$S$22:$S$71)+SUMIF($AD$22:$AD$71,AD64,$AI$22:$AI$71)</f>
        <v>0</v>
      </c>
      <c r="AP64" s="99">
        <f>SUMIF($O$22:$O$71,AD64,$T$22:$T$71)+SUMIF($AD$22:$AD$71,AD64,$AJ$22:$AJ$71)</f>
        <v>0</v>
      </c>
      <c r="AQ64" s="103">
        <f>SUMIF($O$22:$O$71,AD64,$U$22:$U$71)+SUMIF($AD$22:$AD$71,AD64,$AK$22:$AK$71)</f>
        <v>0</v>
      </c>
      <c r="AR64" s="43"/>
      <c r="AS64" s="191">
        <f t="shared" si="36"/>
        <v>43</v>
      </c>
      <c r="AT64" s="72" t="s">
        <v>113</v>
      </c>
      <c r="AU64" s="72">
        <v>243</v>
      </c>
      <c r="AV64" s="73" t="s">
        <v>70</v>
      </c>
      <c r="AW64" s="54"/>
      <c r="AX64" s="96"/>
      <c r="AY64" s="234"/>
      <c r="AZ64" s="104"/>
      <c r="BA64" s="107"/>
      <c r="BB64" s="137"/>
      <c r="BC64" s="139"/>
      <c r="BD64" s="95">
        <f>SUMIF($O$22:$O$71,AT64,$S$22:$S$71)+SUMIF($AD$22:$AD$71,AT64,$AI$22:$AI$71)+SUMIF($AT$22:$AT$71,AT64,$AX$22:$AX$71)</f>
        <v>0</v>
      </c>
      <c r="BE64" s="99">
        <f>SUMIF($O$22:$O$71,AT64,$T$22:$T$71)+SUMIF($AD$22:$AD$71,AT64,$AJ$22:$AJ$71)+SUMIF($AT$22:$AT$71,AT64,$AY$22:$AY$71)</f>
        <v>0</v>
      </c>
      <c r="BF64" s="103">
        <f>SUMIF($O$22:$O$71,AT64,$U$22:$U$71)+SUMIF($AD$22:$AD$71,AT64,$AK$22:$AK$71)+SUMIF($AT$22:$AT$71,AT64,$AZ$22:$AZ$71)</f>
        <v>0</v>
      </c>
      <c r="BG64" s="43"/>
      <c r="BH64" s="186" t="str">
        <f t="shared" si="37"/>
        <v/>
      </c>
      <c r="BI64" s="77"/>
      <c r="BJ64" s="50"/>
      <c r="BK64" s="51" t="str">
        <f t="shared" si="25"/>
        <v/>
      </c>
      <c r="BL64" s="96"/>
      <c r="BM64" s="234" t="str">
        <f>IF(ISNUMBER(BH64)=FALSE,"",SUM(BO64:BO$66))</f>
        <v/>
      </c>
      <c r="BN64" s="104"/>
      <c r="BO64" s="107" t="str">
        <f t="shared" si="38"/>
        <v/>
      </c>
      <c r="BP64" s="138" t="str">
        <f>IF(ISNUMBER(BH64)=FALSE,"",SUMIF($E$22:$E$71,BI64,$D$22:$D$71))</f>
        <v/>
      </c>
      <c r="BQ64" s="140" t="str">
        <f>IF(ISNUMBER(BH64)=FALSE,"",SUMIF($E$22:$E$71,BI64,$I$22:$I$71))</f>
        <v/>
      </c>
      <c r="BR64" s="95">
        <f>SUMIF($O$22:$O$71,BI64,$S$22:$S$71)+SUMIF($AD$22:$AD$71,BI64,$AI$22:$AI$71)+SUMIF($AT$22:$AT$71,BI64,$AX$22:$AX$71)+SUMIF($BI$22:$BI$71,BI64,$BL$22:$BL$71)</f>
        <v>0</v>
      </c>
      <c r="BS64" s="99">
        <f>SUMIF($O$22:$O$71,BI64,$T$22:$T$71)+SUMIF($AD$22:$AD$71,BI64,$AJ$22:$AJ$71)+SUMIF($AT$22:$AT$71,BI64,$AY$22:$AY$71)+SUMIF($BI$22:$BI$71,BI64,$BM$22:$BM$71)</f>
        <v>0</v>
      </c>
      <c r="BT64" s="103">
        <f>SUMIF($O$22:$O$71,BI64,$U$22:$U$71)+SUMIF($AD$22:$AD$71,BI64,$AK$22:$AK$71)+SUMIF($AT$22:$AT$71,BI64,$AZ$22:$AZ$71)+SUMIF($BI$22:$BI$71,BI64,$BN$22:$BN$71)</f>
        <v>0</v>
      </c>
      <c r="BU64" s="43"/>
      <c r="BV64" s="191" t="str">
        <f t="shared" si="39"/>
        <v/>
      </c>
      <c r="BW64" s="72"/>
      <c r="BX64" s="73"/>
      <c r="BY64" s="54" t="str">
        <f t="shared" si="26"/>
        <v/>
      </c>
      <c r="BZ64" s="96"/>
      <c r="CA64" s="234" t="str">
        <f>IF(ISNUMBER(BV64)=FALSE,"",SUM(CC64:CC$66))</f>
        <v/>
      </c>
      <c r="CB64" s="104"/>
      <c r="CC64" s="107" t="str">
        <f t="shared" si="40"/>
        <v/>
      </c>
      <c r="CD64" s="137" t="str">
        <f>IF(ISNUMBER(BV64)=FALSE,"",SUMIF($E$22:$E$71,BW64,$D$22:$D$71))</f>
        <v/>
      </c>
      <c r="CE64" s="139" t="str">
        <f>IF(ISNUMBER(BV64)=FALSE,"",SUMIF($E$22:$E$71,BW64,$I$22:$I$71))</f>
        <v/>
      </c>
      <c r="CF64" s="95">
        <f>SUMIF($O$22:$O$71,BW64,$S$22:$S$71)+SUMIF($AD$22:$AD$71,BW64,$AI$22:$AI$71)+SUMIF($AT$22:$AT$71,BW64,$AX$22:$AX$71)+SUMIF($BI$22:$BI$71,BW64,$BL$22:$BL$71)+SUMIF($BW$22:$BW$71,BW64,$BZ$22:$BZ$71)</f>
        <v>0</v>
      </c>
      <c r="CG64" s="99">
        <f>SUMIF($O$22:$O$71,BW64,$T$22:$T$71)+SUMIF($AD$22:$AD$71,BW64,$AJ$22:$AJ$71)+SUMIF($AT$22:$AT$71,BW64,$AY$22:$AY$71)+SUMIF($BI$22:$BI$71,BW64,$BM$22:$BM$71)+SUMIF($BW$22:$BW$71,BW64,$CA$22:$CA$71)</f>
        <v>0</v>
      </c>
      <c r="CH64" s="103">
        <f>SUMIF($O$22:$O$71,BW64,$U$22:$U$71)+SUMIF($AD$22:$AD$71,BW64,$AK$22:$AK$71)+SUMIF($AT$22:$AT$71,BW64,$AZ$22:$AZ$71)+SUMIF($BI$22:$BI$71,BW64,$BN$22:$BN$71)+SUMIF($BW$22:$BW$71,BW64,$CB$22:$CB$71)</f>
        <v>0</v>
      </c>
      <c r="CI64" s="43"/>
      <c r="CJ64" s="195" t="str">
        <f t="shared" si="42"/>
        <v/>
      </c>
      <c r="CK64" s="77"/>
      <c r="CL64" s="50"/>
      <c r="CM64" s="51" t="str">
        <f t="shared" si="27"/>
        <v/>
      </c>
      <c r="CN64" s="96"/>
      <c r="CO64" s="234" t="str">
        <f>IF(ISNUMBER(CJ64)=FALSE,"",SUM(CQ64:CQ$66))</f>
        <v/>
      </c>
      <c r="CP64" s="104"/>
      <c r="CQ64" s="107" t="str">
        <f t="shared" si="41"/>
        <v/>
      </c>
      <c r="CR64" s="138" t="str">
        <f>IF(ISNUMBER(CJ64)=FALSE,"",SUMIF($E$22:$E$71,CK64,$D$22:$D$71))</f>
        <v/>
      </c>
      <c r="CS64" s="140" t="str">
        <f>IF(ISNUMBER(CJ64)=FALSE,"",SUMIF($E$22:$E$71,CK64,$I$22:$I$71))</f>
        <v/>
      </c>
      <c r="CT64" s="95">
        <f>SUMIF($O$22:$O$71,CK64,$S$22:$S$71)+SUMIF($AD$22:$AD$71,CK64,$AI$22:$AI$71)+SUMIF($AT$22:$AT$71,CK64,$AX$22:$AX$71)+SUMIF($BI$22:$BI$71,CK64,$BL$22:$BL$71)+SUMIF($BW$22:$BW$71,CK64,$BZ$22:$BZ$71)+SUMIF($CK$22:$CK$71,CK64,$CN$22:$CN$71)</f>
        <v>0</v>
      </c>
      <c r="CU64" s="99">
        <f>SUMIF($O$22:$O$71,CK64,$T$22:$T$71)+SUMIF($AD$22:$AD$71,CK64,$AJ$22:$AJ$71)+SUMIF($AT$22:$AT$71,CK64,$AY$22:$AY$71)+SUMIF($BI$22:$BI$71,CK64,$BM$22:$BM$71)+SUMIF($BW$22:$BW$71,CK64,$CA$22:$CA$71)+SUMIF($CK$22:$CK$71,CK64,$CO$22:$CO$71)</f>
        <v>0</v>
      </c>
      <c r="CV64" s="103">
        <f>SUMIF($O$22:$O$71,CK64,$U$22:$U$71)+SUMIF($AD$22:$AD$71,CK64,$AK$22:$AK$71)+SUMIF($AT$22:$AT$71,CK64,$AZ$22:$AZ$71)+SUMIF($BI$22:$BI$71,CK64,$BN$22:$BN$71)+SUMIF($BW$22:$BW$71,CK64,$CB$22:$CB$71)+SUMIF($CK$22:$CK$71,CK64,$CP$22:$CP$71)</f>
        <v>0</v>
      </c>
      <c r="CW64" s="43"/>
    </row>
    <row r="65" spans="1:102" ht="15" customHeight="1">
      <c r="A65" s="45"/>
      <c r="B65" s="344"/>
      <c r="C65" s="207">
        <v>44</v>
      </c>
      <c r="D65" s="242">
        <f t="shared" si="31"/>
        <v>44</v>
      </c>
      <c r="E65" s="243" t="s">
        <v>108</v>
      </c>
      <c r="F65" s="244">
        <v>1977</v>
      </c>
      <c r="G65" s="244">
        <f>SUMIF($O$22:$O$71,E65,$V$22:$V$71)+SUMIF($AD$22:$AD$71,E65,$AL$22:$AL$71)+SUMIF($AT$22:$AT$71,E65,$BA$22:$BA$71)+SUMIF($BI$22:$BI$71,E65,$BO$22:$BO$71)+SUMIF($BW$22:$BW$71,E65,$CC$22:$CC$71)+SUMIF($CK$22:$CK$71,E65,$CQ$22:$CQ$71)</f>
        <v>1</v>
      </c>
      <c r="H65" s="244"/>
      <c r="I65" s="207">
        <f t="shared" si="22"/>
        <v>0</v>
      </c>
      <c r="J65" s="246">
        <f>SUMIF($O$22:$O$71,E65,$S$22:$S$71)+SUMIF($AD$22:$AD$71,E65,$AI$22:$AI$71)+SUMIF($AT$22:$AT$71,E65,$AX$22:$AX$71)+SUMIF($BI$22:$BI$71,E65,$BL$22:$BL$71)+SUMIF($BW$22:$BW$71,E65,$BZ$22:$BZ$71)+SUMIF($CK$22:$CK$71,E65,$CN$22:$CN$71)</f>
        <v>0</v>
      </c>
      <c r="K65" s="247">
        <f>SUMIF($O$22:$O$71,E65,$T$22:$T$71)+SUMIF($AD$22:$AD$71,E65,$AJ$22:$AJ$71)+SUMIF($AT$22:$AT$71,E65,$AY$22:$AY$71)+SUMIF($BI$22:$BI$71,E65,$BM$22:$BM$71)+SUMIF($BW$22:$BW$71,E65,$CA$22:$CA$71)+SUMIF($CK$22:$CK$71,E65,$CO$22:$CO$71)</f>
        <v>3</v>
      </c>
      <c r="L65" s="248">
        <f>SUMIF($O$22:$O$71,E65,$U$22:$U$71)+SUMIF($AD$22:$AD$71,E65,$AK$22:$AK$71)+SUMIF($AT$22:$AT$71,E65,$AZ$22:$AZ$71)+SUMIF($BI$22:$BI$71,E65,$BN$22:$BN$71)+SUMIF($BW$22:$BW$71,E65,$CB$22:$CB$71)+SUMIF($CK$22:$CK$71,E65,$CP$22:$CP$71)</f>
        <v>0</v>
      </c>
      <c r="M65" s="69"/>
      <c r="N65" s="178" t="str">
        <f t="shared" si="32"/>
        <v/>
      </c>
      <c r="O65" s="72"/>
      <c r="P65" s="293"/>
      <c r="Q65" s="73"/>
      <c r="R65" s="54" t="str">
        <f t="shared" si="30"/>
        <v/>
      </c>
      <c r="S65" s="96"/>
      <c r="T65" s="234" t="str">
        <f>IF(ISNUMBER(N65)=FALSE,"",SUM(V65:$V$66))</f>
        <v/>
      </c>
      <c r="U65" s="104"/>
      <c r="V65" s="107" t="str">
        <f t="shared" si="33"/>
        <v/>
      </c>
      <c r="W65" s="137" t="str">
        <f>IF(ISNUMBER(N65)=FALSE,"",SUMIF($E$22:$E$71,O65,$D$22:$D$71))</f>
        <v/>
      </c>
      <c r="X65" s="139" t="str">
        <f>IF(ISNUMBER(N65)=FALSE,"",SUMIF($E$22:$E$71,O65,$I$22:$I$71))</f>
        <v/>
      </c>
      <c r="Y65" s="95">
        <f>SUMIF($O$22:$O$71,O65,$S$22:$S$71)</f>
        <v>0</v>
      </c>
      <c r="Z65" s="99">
        <f>SUMIF($O$22:$O$71,O65,$T$22:$T$71)</f>
        <v>0</v>
      </c>
      <c r="AA65" s="103">
        <f>SUMIF($O$22:$O$71,O65,$U$22:$U$71)</f>
        <v>0</v>
      </c>
      <c r="AB65" s="43"/>
      <c r="AC65" s="186" t="str">
        <f t="shared" si="34"/>
        <v/>
      </c>
      <c r="AD65" s="24"/>
      <c r="AE65" s="50"/>
      <c r="AF65" s="50"/>
      <c r="AG65" s="50"/>
      <c r="AH65" s="51" t="str">
        <f t="shared" si="28"/>
        <v/>
      </c>
      <c r="AI65" s="96"/>
      <c r="AJ65" s="234" t="str">
        <f>IF(ISNUMBER(AC65)=FALSE,"",SUM(AL65:AL$66))</f>
        <v/>
      </c>
      <c r="AK65" s="104"/>
      <c r="AL65" s="107" t="str">
        <f t="shared" si="35"/>
        <v/>
      </c>
      <c r="AM65" s="138" t="str">
        <f>IF(ISNUMBER(AC65)=FALSE,"",SUMIF($E$22:$E$71,AD65,$D$22:$D$71))</f>
        <v/>
      </c>
      <c r="AN65" s="140" t="str">
        <f>IF(ISNUMBER(AC65)=FALSE,"",SUMIF($E$22:$E$71,AD65,$I$22:$I$71))</f>
        <v/>
      </c>
      <c r="AO65" s="95">
        <f>SUMIF($O$22:$O$71,AD65,$S$22:$S$71)+SUMIF($AD$22:$AD$71,AD65,$AI$22:$AI$71)</f>
        <v>0</v>
      </c>
      <c r="AP65" s="99">
        <f>SUMIF($O$22:$O$71,AD65,$T$22:$T$71)+SUMIF($AD$22:$AD$71,AD65,$AJ$22:$AJ$71)</f>
        <v>0</v>
      </c>
      <c r="AQ65" s="103">
        <f>SUMIF($O$22:$O$71,AD65,$U$22:$U$71)+SUMIF($AD$22:$AD$71,AD65,$AK$22:$AK$71)</f>
        <v>0</v>
      </c>
      <c r="AR65" s="43"/>
      <c r="AS65" s="191">
        <f t="shared" si="36"/>
        <v>44</v>
      </c>
      <c r="AT65" s="72" t="s">
        <v>114</v>
      </c>
      <c r="AU65" s="72">
        <v>193</v>
      </c>
      <c r="AV65" s="73" t="s">
        <v>70</v>
      </c>
      <c r="AW65" s="54"/>
      <c r="AX65" s="96"/>
      <c r="AY65" s="234"/>
      <c r="AZ65" s="104"/>
      <c r="BA65" s="107"/>
      <c r="BB65" s="137"/>
      <c r="BC65" s="139"/>
      <c r="BD65" s="95">
        <f>SUMIF($O$22:$O$71,AT65,$S$22:$S$71)+SUMIF($AD$22:$AD$71,AT65,$AI$22:$AI$71)+SUMIF($AT$22:$AT$71,AT65,$AX$22:$AX$71)</f>
        <v>0</v>
      </c>
      <c r="BE65" s="99">
        <f>SUMIF($O$22:$O$71,AT65,$T$22:$T$71)+SUMIF($AD$22:$AD$71,AT65,$AJ$22:$AJ$71)+SUMIF($AT$22:$AT$71,AT65,$AY$22:$AY$71)</f>
        <v>0</v>
      </c>
      <c r="BF65" s="103">
        <f>SUMIF($O$22:$O$71,AT65,$U$22:$U$71)+SUMIF($AD$22:$AD$71,AT65,$AK$22:$AK$71)+SUMIF($AT$22:$AT$71,AT65,$AZ$22:$AZ$71)</f>
        <v>0</v>
      </c>
      <c r="BG65" s="43"/>
      <c r="BH65" s="186" t="str">
        <f t="shared" si="37"/>
        <v/>
      </c>
      <c r="BI65" s="77"/>
      <c r="BJ65" s="50"/>
      <c r="BK65" s="51" t="str">
        <f t="shared" si="25"/>
        <v/>
      </c>
      <c r="BL65" s="96"/>
      <c r="BM65" s="234" t="str">
        <f>IF(ISNUMBER(BH65)=FALSE,"",SUM(BO65:BO$66))</f>
        <v/>
      </c>
      <c r="BN65" s="104"/>
      <c r="BO65" s="107" t="str">
        <f t="shared" si="38"/>
        <v/>
      </c>
      <c r="BP65" s="138" t="str">
        <f>IF(ISNUMBER(BH65)=FALSE,"",SUMIF($E$22:$E$71,BI65,$D$22:$D$71))</f>
        <v/>
      </c>
      <c r="BQ65" s="140" t="str">
        <f>IF(ISNUMBER(BH65)=FALSE,"",SUMIF($E$22:$E$71,BI65,$I$22:$I$71))</f>
        <v/>
      </c>
      <c r="BR65" s="95">
        <f>SUMIF($O$22:$O$71,BI65,$S$22:$S$71)+SUMIF($AD$22:$AD$71,BI65,$AI$22:$AI$71)+SUMIF($AT$22:$AT$71,BI65,$AX$22:$AX$71)+SUMIF($BI$22:$BI$71,BI65,$BL$22:$BL$71)</f>
        <v>0</v>
      </c>
      <c r="BS65" s="99">
        <f>SUMIF($O$22:$O$71,BI65,$T$22:$T$71)+SUMIF($AD$22:$AD$71,BI65,$AJ$22:$AJ$71)+SUMIF($AT$22:$AT$71,BI65,$AY$22:$AY$71)+SUMIF($BI$22:$BI$71,BI65,$BM$22:$BM$71)</f>
        <v>0</v>
      </c>
      <c r="BT65" s="103">
        <f>SUMIF($O$22:$O$71,BI65,$U$22:$U$71)+SUMIF($AD$22:$AD$71,BI65,$AK$22:$AK$71)+SUMIF($AT$22:$AT$71,BI65,$AZ$22:$AZ$71)+SUMIF($BI$22:$BI$71,BI65,$BN$22:$BN$71)</f>
        <v>0</v>
      </c>
      <c r="BU65" s="43"/>
      <c r="BV65" s="191" t="str">
        <f t="shared" si="39"/>
        <v/>
      </c>
      <c r="BW65" s="72"/>
      <c r="BX65" s="73"/>
      <c r="BY65" s="54" t="str">
        <f t="shared" si="26"/>
        <v/>
      </c>
      <c r="BZ65" s="96"/>
      <c r="CA65" s="234" t="str">
        <f>IF(ISNUMBER(BV65)=FALSE,"",SUM(CC65:CC$66))</f>
        <v/>
      </c>
      <c r="CB65" s="104"/>
      <c r="CC65" s="107" t="str">
        <f t="shared" si="40"/>
        <v/>
      </c>
      <c r="CD65" s="137" t="str">
        <f>IF(ISNUMBER(BV65)=FALSE,"",SUMIF($E$22:$E$71,BW65,$D$22:$D$71))</f>
        <v/>
      </c>
      <c r="CE65" s="139" t="str">
        <f>IF(ISNUMBER(BV65)=FALSE,"",SUMIF($E$22:$E$71,BW65,$I$22:$I$71))</f>
        <v/>
      </c>
      <c r="CF65" s="95">
        <f>SUMIF($O$22:$O$71,BW65,$S$22:$S$71)+SUMIF($AD$22:$AD$71,BW65,$AI$22:$AI$71)+SUMIF($AT$22:$AT$71,BW65,$AX$22:$AX$71)+SUMIF($BI$22:$BI$71,BW65,$BL$22:$BL$71)+SUMIF($BW$22:$BW$71,BW65,$BZ$22:$BZ$71)</f>
        <v>0</v>
      </c>
      <c r="CG65" s="99">
        <f>SUMIF($O$22:$O$71,BW65,$T$22:$T$71)+SUMIF($AD$22:$AD$71,BW65,$AJ$22:$AJ$71)+SUMIF($AT$22:$AT$71,BW65,$AY$22:$AY$71)+SUMIF($BI$22:$BI$71,BW65,$BM$22:$BM$71)+SUMIF($BW$22:$BW$71,BW65,$CA$22:$CA$71)</f>
        <v>0</v>
      </c>
      <c r="CH65" s="103">
        <f>SUMIF($O$22:$O$71,BW65,$U$22:$U$71)+SUMIF($AD$22:$AD$71,BW65,$AK$22:$AK$71)+SUMIF($AT$22:$AT$71,BW65,$AZ$22:$AZ$71)+SUMIF($BI$22:$BI$71,BW65,$BN$22:$BN$71)+SUMIF($BW$22:$BW$71,BW65,$CB$22:$CB$71)</f>
        <v>0</v>
      </c>
      <c r="CI65" s="43"/>
      <c r="CJ65" s="195" t="str">
        <f t="shared" si="42"/>
        <v/>
      </c>
      <c r="CK65" s="77"/>
      <c r="CL65" s="50"/>
      <c r="CM65" s="51" t="str">
        <f t="shared" si="27"/>
        <v/>
      </c>
      <c r="CN65" s="96"/>
      <c r="CO65" s="234" t="str">
        <f>IF(ISNUMBER(CJ65)=FALSE,"",SUM(CQ65:CQ$66))</f>
        <v/>
      </c>
      <c r="CP65" s="104"/>
      <c r="CQ65" s="107" t="str">
        <f t="shared" si="41"/>
        <v/>
      </c>
      <c r="CR65" s="138" t="str">
        <f>IF(ISNUMBER(CJ65)=FALSE,"",SUMIF($E$22:$E$71,CK65,$D$22:$D$71))</f>
        <v/>
      </c>
      <c r="CS65" s="140" t="str">
        <f>IF(ISNUMBER(CJ65)=FALSE,"",SUMIF($E$22:$E$71,CK65,$I$22:$I$71))</f>
        <v/>
      </c>
      <c r="CT65" s="95">
        <f>SUMIF($O$22:$O$71,CK65,$S$22:$S$71)+SUMIF($AD$22:$AD$71,CK65,$AI$22:$AI$71)+SUMIF($AT$22:$AT$71,CK65,$AX$22:$AX$71)+SUMIF($BI$22:$BI$71,CK65,$BL$22:$BL$71)+SUMIF($BW$22:$BW$71,CK65,$BZ$22:$BZ$71)+SUMIF($CK$22:$CK$71,CK65,$CN$22:$CN$71)</f>
        <v>0</v>
      </c>
      <c r="CU65" s="99">
        <f>SUMIF($O$22:$O$71,CK65,$T$22:$T$71)+SUMIF($AD$22:$AD$71,CK65,$AJ$22:$AJ$71)+SUMIF($AT$22:$AT$71,CK65,$AY$22:$AY$71)+SUMIF($BI$22:$BI$71,CK65,$BM$22:$BM$71)+SUMIF($BW$22:$BW$71,CK65,$CA$22:$CA$71)+SUMIF($CK$22:$CK$71,CK65,$CO$22:$CO$71)</f>
        <v>0</v>
      </c>
      <c r="CV65" s="103">
        <f>SUMIF($O$22:$O$71,CK65,$U$22:$U$71)+SUMIF($AD$22:$AD$71,CK65,$AK$22:$AK$71)+SUMIF($AT$22:$AT$71,CK65,$AZ$22:$AZ$71)+SUMIF($BI$22:$BI$71,CK65,$BN$22:$BN$71)+SUMIF($BW$22:$BW$71,CK65,$CB$22:$CB$71)+SUMIF($CK$22:$CK$71,CK65,$CP$22:$CP$71)</f>
        <v>0</v>
      </c>
      <c r="CW65" s="43"/>
    </row>
    <row r="66" spans="1:102" ht="15" customHeight="1">
      <c r="A66" s="45"/>
      <c r="B66" s="344"/>
      <c r="C66" s="207">
        <v>45</v>
      </c>
      <c r="D66" s="242">
        <f t="shared" si="31"/>
        <v>45</v>
      </c>
      <c r="E66" s="243" t="s">
        <v>109</v>
      </c>
      <c r="F66" s="244">
        <v>1975</v>
      </c>
      <c r="G66" s="244">
        <f>SUMIF($O$22:$O$71,E66,$V$22:$V$71)+SUMIF($AD$22:$AD$71,E66,$AL$22:$AL$71)+SUMIF($AT$22:$AT$71,E66,$BA$22:$BA$71)+SUMIF($BI$22:$BI$71,E66,$BO$22:$BO$71)+SUMIF($BW$22:$BW$71,E66,$CC$22:$CC$71)+SUMIF($CK$22:$CK$71,E66,$CQ$22:$CQ$71)</f>
        <v>1</v>
      </c>
      <c r="H66" s="244"/>
      <c r="I66" s="207">
        <f t="shared" si="22"/>
        <v>0</v>
      </c>
      <c r="J66" s="246">
        <f>SUMIF($O$22:$O$71,E66,$S$22:$S$71)+SUMIF($AD$22:$AD$71,E66,$AI$22:$AI$71)+SUMIF($AT$22:$AT$71,E66,$AX$22:$AX$71)+SUMIF($BI$22:$BI$71,E66,$BL$22:$BL$71)+SUMIF($BW$22:$BW$71,E66,$BZ$22:$BZ$71)+SUMIF($CK$22:$CK$71,E66,$CN$22:$CN$71)</f>
        <v>0</v>
      </c>
      <c r="K66" s="247">
        <f>SUMIF($O$22:$O$71,E66,$T$22:$T$71)+SUMIF($AD$22:$AD$71,E66,$AJ$22:$AJ$71)+SUMIF($AT$22:$AT$71,E66,$AY$22:$AY$71)+SUMIF($BI$22:$BI$71,E66,$BM$22:$BM$71)+SUMIF($BW$22:$BW$71,E66,$CA$22:$CA$71)+SUMIF($CK$22:$CK$71,E66,$CO$22:$CO$71)</f>
        <v>2</v>
      </c>
      <c r="L66" s="248">
        <f>SUMIF($O$22:$O$71,E66,$U$22:$U$71)+SUMIF($AD$22:$AD$71,E66,$AK$22:$AK$71)+SUMIF($AT$22:$AT$71,E66,$AZ$22:$AZ$71)+SUMIF($BI$22:$BI$71,E66,$BN$22:$BN$71)+SUMIF($BW$22:$BW$71,E66,$CB$22:$CB$71)+SUMIF($CK$22:$CK$71,E66,$CP$22:$CP$71)</f>
        <v>0</v>
      </c>
      <c r="M66" s="69"/>
      <c r="N66" s="178" t="str">
        <f t="shared" si="32"/>
        <v/>
      </c>
      <c r="O66" s="72"/>
      <c r="P66" s="293"/>
      <c r="Q66" s="73"/>
      <c r="R66" s="54" t="str">
        <f t="shared" si="30"/>
        <v/>
      </c>
      <c r="S66" s="96"/>
      <c r="T66" s="234" t="str">
        <f>IF(ISNUMBER(N66)=FALSE,"",SUM(V66:$V$66))</f>
        <v/>
      </c>
      <c r="U66" s="104"/>
      <c r="V66" s="107" t="str">
        <f t="shared" si="33"/>
        <v/>
      </c>
      <c r="W66" s="137" t="str">
        <f>IF(ISNUMBER(N66)=FALSE,"",SUMIF($E$22:$E$71,O66,$D$22:$D$71))</f>
        <v/>
      </c>
      <c r="X66" s="139" t="str">
        <f>IF(ISNUMBER(N66)=FALSE,"",SUMIF($E$22:$E$71,O66,$I$22:$I$71))</f>
        <v/>
      </c>
      <c r="Y66" s="95">
        <f>SUMIF($O$22:$O$71,O66,$S$22:$S$71)</f>
        <v>0</v>
      </c>
      <c r="Z66" s="99">
        <f>SUMIF($O$22:$O$71,O66,$T$22:$T$71)</f>
        <v>0</v>
      </c>
      <c r="AA66" s="103">
        <f>SUMIF($O$22:$O$71,O66,$U$22:$U$71)</f>
        <v>0</v>
      </c>
      <c r="AB66" s="43"/>
      <c r="AC66" s="186" t="str">
        <f t="shared" si="34"/>
        <v/>
      </c>
      <c r="AD66" s="24"/>
      <c r="AE66" s="50"/>
      <c r="AF66" s="50"/>
      <c r="AG66" s="50"/>
      <c r="AH66" s="51" t="str">
        <f t="shared" si="28"/>
        <v/>
      </c>
      <c r="AI66" s="96"/>
      <c r="AJ66" s="234" t="str">
        <f>IF(ISNUMBER(AC66)=FALSE,"",SUM(AL66:AL$66))</f>
        <v/>
      </c>
      <c r="AK66" s="104"/>
      <c r="AL66" s="107" t="str">
        <f t="shared" si="35"/>
        <v/>
      </c>
      <c r="AM66" s="138" t="str">
        <f>IF(ISNUMBER(AC66)=FALSE,"",SUMIF($E$22:$E$71,AD66,$D$22:$D$71))</f>
        <v/>
      </c>
      <c r="AN66" s="140" t="str">
        <f>IF(ISNUMBER(AC66)=FALSE,"",SUMIF($E$22:$E$71,AD66,$I$22:$I$71))</f>
        <v/>
      </c>
      <c r="AO66" s="95">
        <f>SUMIF($O$22:$O$71,AD66,$S$22:$S$71)+SUMIF($AD$22:$AD$71,AD66,$AI$22:$AI$71)</f>
        <v>0</v>
      </c>
      <c r="AP66" s="99">
        <f>SUMIF($O$22:$O$71,AD66,$T$22:$T$71)+SUMIF($AD$22:$AD$71,AD66,$AJ$22:$AJ$71)</f>
        <v>0</v>
      </c>
      <c r="AQ66" s="103">
        <f>SUMIF($O$22:$O$71,AD66,$U$22:$U$71)+SUMIF($AD$22:$AD$71,AD66,$AK$22:$AK$71)</f>
        <v>0</v>
      </c>
      <c r="AR66" s="43"/>
      <c r="AS66" s="191">
        <f t="shared" si="36"/>
        <v>45</v>
      </c>
      <c r="AT66" s="72" t="s">
        <v>115</v>
      </c>
      <c r="AU66" s="72">
        <v>173</v>
      </c>
      <c r="AV66" s="73" t="s">
        <v>70</v>
      </c>
      <c r="AW66" s="54"/>
      <c r="AX66" s="96"/>
      <c r="AY66" s="234"/>
      <c r="AZ66" s="104"/>
      <c r="BA66" s="107"/>
      <c r="BB66" s="137"/>
      <c r="BC66" s="139"/>
      <c r="BD66" s="95">
        <f>SUMIF($O$22:$O$71,AT66,$S$22:$S$71)+SUMIF($AD$22:$AD$71,AT66,$AI$22:$AI$71)+SUMIF($AT$22:$AT$71,AT66,$AX$22:$AX$71)</f>
        <v>0</v>
      </c>
      <c r="BE66" s="99">
        <f>SUMIF($O$22:$O$71,AT66,$T$22:$T$71)+SUMIF($AD$22:$AD$71,AT66,$AJ$22:$AJ$71)+SUMIF($AT$22:$AT$71,AT66,$AY$22:$AY$71)</f>
        <v>0</v>
      </c>
      <c r="BF66" s="103">
        <f>SUMIF($O$22:$O$71,AT66,$U$22:$U$71)+SUMIF($AD$22:$AD$71,AT66,$AK$22:$AK$71)+SUMIF($AT$22:$AT$71,AT66,$AZ$22:$AZ$71)</f>
        <v>0</v>
      </c>
      <c r="BG66" s="43"/>
      <c r="BH66" s="186" t="str">
        <f t="shared" si="37"/>
        <v/>
      </c>
      <c r="BI66" s="77"/>
      <c r="BJ66" s="50"/>
      <c r="BK66" s="51" t="str">
        <f t="shared" si="25"/>
        <v/>
      </c>
      <c r="BL66" s="96"/>
      <c r="BM66" s="234" t="str">
        <f>IF(ISNUMBER(BH66)=FALSE,"",SUM(BO66:BO$66))</f>
        <v/>
      </c>
      <c r="BN66" s="104"/>
      <c r="BO66" s="107" t="str">
        <f t="shared" si="38"/>
        <v/>
      </c>
      <c r="BP66" s="138" t="str">
        <f>IF(ISNUMBER(BH66)=FALSE,"",SUMIF($E$22:$E$71,BI66,$D$22:$D$71))</f>
        <v/>
      </c>
      <c r="BQ66" s="140" t="str">
        <f>IF(ISNUMBER(BH66)=FALSE,"",SUMIF($E$22:$E$71,BI66,$I$22:$I$71))</f>
        <v/>
      </c>
      <c r="BR66" s="95">
        <f>SUMIF($O$22:$O$71,BI66,$S$22:$S$71)+SUMIF($AD$22:$AD$71,BI66,$AI$22:$AI$71)+SUMIF($AT$22:$AT$71,BI66,$AX$22:$AX$71)+SUMIF($BI$22:$BI$71,BI66,$BL$22:$BL$71)</f>
        <v>0</v>
      </c>
      <c r="BS66" s="99">
        <f>SUMIF($O$22:$O$71,BI66,$T$22:$T$71)+SUMIF($AD$22:$AD$71,BI66,$AJ$22:$AJ$71)+SUMIF($AT$22:$AT$71,BI66,$AY$22:$AY$71)+SUMIF($BI$22:$BI$71,BI66,$BM$22:$BM$71)</f>
        <v>0</v>
      </c>
      <c r="BT66" s="103">
        <f>SUMIF($O$22:$O$71,BI66,$U$22:$U$71)+SUMIF($AD$22:$AD$71,BI66,$AK$22:$AK$71)+SUMIF($AT$22:$AT$71,BI66,$AZ$22:$AZ$71)+SUMIF($BI$22:$BI$71,BI66,$BN$22:$BN$71)</f>
        <v>0</v>
      </c>
      <c r="BU66" s="43"/>
      <c r="BV66" s="191" t="str">
        <f t="shared" si="39"/>
        <v/>
      </c>
      <c r="BW66" s="72"/>
      <c r="BX66" s="73"/>
      <c r="BY66" s="54" t="str">
        <f t="shared" si="26"/>
        <v/>
      </c>
      <c r="BZ66" s="96"/>
      <c r="CA66" s="234" t="str">
        <f>IF(ISNUMBER(BV66)=FALSE,"",SUM(CC66:CC$66))</f>
        <v/>
      </c>
      <c r="CB66" s="104"/>
      <c r="CC66" s="107" t="str">
        <f t="shared" si="40"/>
        <v/>
      </c>
      <c r="CD66" s="137" t="str">
        <f>IF(ISNUMBER(BV66)=FALSE,"",SUMIF($E$22:$E$71,BW66,$D$22:$D$71))</f>
        <v/>
      </c>
      <c r="CE66" s="139" t="str">
        <f>IF(ISNUMBER(BV66)=FALSE,"",SUMIF($E$22:$E$71,BW66,$I$22:$I$71))</f>
        <v/>
      </c>
      <c r="CF66" s="95">
        <f>SUMIF($O$22:$O$71,BW66,$S$22:$S$71)+SUMIF($AD$22:$AD$71,BW66,$AI$22:$AI$71)+SUMIF($AT$22:$AT$71,BW66,$AX$22:$AX$71)+SUMIF($BI$22:$BI$71,BW66,$BL$22:$BL$71)+SUMIF($BW$22:$BW$71,BW66,$BZ$22:$BZ$71)</f>
        <v>0</v>
      </c>
      <c r="CG66" s="99">
        <f>SUMIF($O$22:$O$71,BW66,$T$22:$T$71)+SUMIF($AD$22:$AD$71,BW66,$AJ$22:$AJ$71)+SUMIF($AT$22:$AT$71,BW66,$AY$22:$AY$71)+SUMIF($BI$22:$BI$71,BW66,$BM$22:$BM$71)+SUMIF($BW$22:$BW$71,BW66,$CA$22:$CA$71)</f>
        <v>0</v>
      </c>
      <c r="CH66" s="103">
        <f>SUMIF($O$22:$O$71,BW66,$U$22:$U$71)+SUMIF($AD$22:$AD$71,BW66,$AK$22:$AK$71)+SUMIF($AT$22:$AT$71,BW66,$AZ$22:$AZ$71)+SUMIF($BI$22:$BI$71,BW66,$BN$22:$BN$71)+SUMIF($BW$22:$BW$71,BW66,$CB$22:$CB$71)</f>
        <v>0</v>
      </c>
      <c r="CI66" s="43"/>
      <c r="CJ66" s="195" t="str">
        <f t="shared" si="42"/>
        <v/>
      </c>
      <c r="CK66" s="77"/>
      <c r="CL66" s="50"/>
      <c r="CM66" s="51" t="str">
        <f t="shared" si="27"/>
        <v/>
      </c>
      <c r="CN66" s="96"/>
      <c r="CO66" s="234" t="str">
        <f>IF(ISNUMBER(CJ66)=FALSE,"",SUM(CQ66:CQ$66))</f>
        <v/>
      </c>
      <c r="CP66" s="104"/>
      <c r="CQ66" s="107" t="str">
        <f t="shared" si="41"/>
        <v/>
      </c>
      <c r="CR66" s="138" t="str">
        <f>IF(ISNUMBER(CJ66)=FALSE,"",SUMIF($E$22:$E$71,CK66,$D$22:$D$71))</f>
        <v/>
      </c>
      <c r="CS66" s="140" t="str">
        <f>IF(ISNUMBER(CJ66)=FALSE,"",SUMIF($E$22:$E$71,CK66,$I$22:$I$71))</f>
        <v/>
      </c>
      <c r="CT66" s="95">
        <f>SUMIF($O$22:$O$71,CK66,$S$22:$S$71)+SUMIF($AD$22:$AD$71,CK66,$AI$22:$AI$71)+SUMIF($AT$22:$AT$71,CK66,$AX$22:$AX$71)+SUMIF($BI$22:$BI$71,CK66,$BL$22:$BL$71)+SUMIF($BW$22:$BW$71,CK66,$BZ$22:$BZ$71)+SUMIF($CK$22:$CK$71,CK66,$CN$22:$CN$71)</f>
        <v>0</v>
      </c>
      <c r="CU66" s="99">
        <f>SUMIF($O$22:$O$71,CK66,$T$22:$T$71)+SUMIF($AD$22:$AD$71,CK66,$AJ$22:$AJ$71)+SUMIF($AT$22:$AT$71,CK66,$AY$22:$AY$71)+SUMIF($BI$22:$BI$71,CK66,$BM$22:$BM$71)+SUMIF($BW$22:$BW$71,CK66,$CA$22:$CA$71)+SUMIF($CK$22:$CK$71,CK66,$CO$22:$CO$71)</f>
        <v>0</v>
      </c>
      <c r="CV66" s="103">
        <f>SUMIF($O$22:$O$71,CK66,$U$22:$U$71)+SUMIF($AD$22:$AD$71,CK66,$AK$22:$AK$71)+SUMIF($AT$22:$AT$71,CK66,$AZ$22:$AZ$71)+SUMIF($BI$22:$BI$71,CK66,$BN$22:$BN$71)+SUMIF($BW$22:$BW$71,CK66,$CB$22:$CB$71)+SUMIF($CK$22:$CK$71,CK66,$CP$22:$CP$71)</f>
        <v>0</v>
      </c>
      <c r="CW66" s="43"/>
    </row>
    <row r="67" spans="1:102" ht="15" customHeight="1">
      <c r="A67" s="45"/>
      <c r="B67" s="344"/>
      <c r="C67" s="207">
        <v>46</v>
      </c>
      <c r="D67" s="242">
        <f t="shared" si="31"/>
        <v>46</v>
      </c>
      <c r="E67" s="243" t="s">
        <v>66</v>
      </c>
      <c r="F67" s="244">
        <v>1959</v>
      </c>
      <c r="G67" s="244">
        <f>SUMIF($O$22:$O$71,E67,$V$22:$V$71)+SUMIF($AD$22:$AD$71,E67,$AL$22:$AL$71)+SUMIF($AT$22:$AT$71,E67,$BA$22:$BA$71)+SUMIF($BI$22:$BI$71,E67,$BO$22:$BO$71)+SUMIF($BW$22:$BW$71,E67,$CC$22:$CC$71)+SUMIF($CK$22:$CK$71,E67,$CQ$22:$CQ$71)</f>
        <v>1</v>
      </c>
      <c r="H67" s="244"/>
      <c r="I67" s="207">
        <f t="shared" si="22"/>
        <v>0</v>
      </c>
      <c r="J67" s="246">
        <f>SUMIF($O$22:$O$71,E67,$S$22:$S$71)+SUMIF($AD$22:$AD$71,E67,$AI$22:$AI$71)+SUMIF($AT$22:$AT$71,E67,$AX$22:$AX$71)+SUMIF($BI$22:$BI$71,E67,$BL$22:$BL$71)+SUMIF($BW$22:$BW$71,E67,$BZ$22:$BZ$71)+SUMIF($CK$22:$CK$71,E67,$CN$22:$CN$71)</f>
        <v>0</v>
      </c>
      <c r="K67" s="247">
        <f>SUMIF($O$22:$O$71,E67,$T$22:$T$71)+SUMIF($AD$22:$AD$71,E67,$AJ$22:$AJ$71)+SUMIF($AT$22:$AT$71,E67,$AY$22:$AY$71)+SUMIF($BI$22:$BI$71,E67,$BM$22:$BM$71)+SUMIF($BW$22:$BW$71,E67,$CA$22:$CA$71)+SUMIF($CK$22:$CK$71,E67,$CO$22:$CO$71)</f>
        <v>1</v>
      </c>
      <c r="L67" s="248">
        <f>SUMIF($O$22:$O$71,E67,$U$22:$U$71)+SUMIF($AD$22:$AD$71,E67,$AK$22:$AK$71)+SUMIF($AT$22:$AT$71,E67,$AZ$22:$AZ$71)+SUMIF($BI$22:$BI$71,E67,$BN$22:$BN$71)+SUMIF($BW$22:$BW$71,E67,$CB$22:$CB$71)+SUMIF($CK$22:$CK$71,E67,$CP$22:$CP$71)</f>
        <v>0</v>
      </c>
      <c r="M67" s="69"/>
      <c r="N67" s="178" t="str">
        <f t="shared" si="32"/>
        <v/>
      </c>
      <c r="O67" s="72"/>
      <c r="P67" s="293"/>
      <c r="Q67" s="73"/>
      <c r="R67" s="53" t="str">
        <f t="shared" si="30"/>
        <v/>
      </c>
      <c r="S67" s="96"/>
      <c r="T67" s="100"/>
      <c r="U67" s="104" t="str">
        <f>IF(ISNUMBER(N67)=FALSE,"",SUM(V67:$V$71))</f>
        <v/>
      </c>
      <c r="V67" s="107" t="str">
        <f t="shared" si="33"/>
        <v/>
      </c>
      <c r="W67" s="137" t="str">
        <f>IF(ISNUMBER(N67)=FALSE,"",SUMIF($E$22:$E$71,O67,$D$22:$D$71))</f>
        <v/>
      </c>
      <c r="X67" s="139" t="str">
        <f>IF(ISNUMBER(N67)=FALSE,"",SUMIF($E$22:$E$71,O67,$I$22:$I$71))</f>
        <v/>
      </c>
      <c r="Y67" s="95">
        <f>SUMIF($O$22:$O$71,O67,$S$22:$S$71)</f>
        <v>0</v>
      </c>
      <c r="Z67" s="99">
        <f>SUMIF($O$22:$O$71,O67,$T$22:$T$71)</f>
        <v>0</v>
      </c>
      <c r="AA67" s="103">
        <f>SUMIF($O$22:$O$71,O67,$U$22:$U$71)</f>
        <v>0</v>
      </c>
      <c r="AB67" s="43"/>
      <c r="AC67" s="186" t="str">
        <f t="shared" si="34"/>
        <v/>
      </c>
      <c r="AD67" s="24"/>
      <c r="AE67" s="50"/>
      <c r="AF67" s="50"/>
      <c r="AG67" s="50"/>
      <c r="AH67" s="35" t="str">
        <f t="shared" si="28"/>
        <v/>
      </c>
      <c r="AI67" s="96"/>
      <c r="AJ67" s="100"/>
      <c r="AK67" s="104" t="str">
        <f>IF(ISNUMBER(AC67)=FALSE,"",SUM(AL67:AL$71))</f>
        <v/>
      </c>
      <c r="AL67" s="107" t="str">
        <f t="shared" si="35"/>
        <v/>
      </c>
      <c r="AM67" s="138" t="str">
        <f>IF(ISNUMBER(AC67)=FALSE,"",SUMIF($E$22:$E$71,AD67,$D$22:$D$71))</f>
        <v/>
      </c>
      <c r="AN67" s="140" t="str">
        <f>IF(ISNUMBER(AC67)=FALSE,"",SUMIF($E$22:$E$71,AD67,$I$22:$I$71))</f>
        <v/>
      </c>
      <c r="AO67" s="95">
        <f>SUMIF($O$22:$O$71,AD67,$S$22:$S$71)+SUMIF($AD$22:$AD$71,AD67,$AI$22:$AI$71)</f>
        <v>0</v>
      </c>
      <c r="AP67" s="99">
        <f>SUMIF($O$22:$O$71,AD67,$T$22:$T$71)+SUMIF($AD$22:$AD$71,AD67,$AJ$22:$AJ$71)</f>
        <v>0</v>
      </c>
      <c r="AQ67" s="103">
        <f>SUMIF($O$22:$O$71,AD67,$U$22:$U$71)+SUMIF($AD$22:$AD$71,AD67,$AK$22:$AK$71)</f>
        <v>0</v>
      </c>
      <c r="AR67" s="43"/>
      <c r="AS67" s="191">
        <f t="shared" si="36"/>
        <v>46</v>
      </c>
      <c r="AT67" s="72" t="s">
        <v>38</v>
      </c>
      <c r="AU67" s="72">
        <v>172</v>
      </c>
      <c r="AV67" s="73" t="s">
        <v>70</v>
      </c>
      <c r="AW67" s="53"/>
      <c r="AX67" s="96"/>
      <c r="AY67" s="100"/>
      <c r="AZ67" s="104"/>
      <c r="BA67" s="107"/>
      <c r="BB67" s="137"/>
      <c r="BC67" s="139"/>
      <c r="BD67" s="95">
        <f>SUMIF($O$22:$O$71,AT67,$S$22:$S$71)+SUMIF($AD$22:$AD$71,AT67,$AI$22:$AI$71)+SUMIF($AT$22:$AT$71,AT67,$AX$22:$AX$71)</f>
        <v>0</v>
      </c>
      <c r="BE67" s="99">
        <f>SUMIF($O$22:$O$71,AT67,$T$22:$T$71)+SUMIF($AD$22:$AD$71,AT67,$AJ$22:$AJ$71)+SUMIF($AT$22:$AT$71,AT67,$AY$22:$AY$71)</f>
        <v>0</v>
      </c>
      <c r="BF67" s="103">
        <f>SUMIF($O$22:$O$71,AT67,$U$22:$U$71)+SUMIF($AD$22:$AD$71,AT67,$AK$22:$AK$71)+SUMIF($AT$22:$AT$71,AT67,$AZ$22:$AZ$71)</f>
        <v>0</v>
      </c>
      <c r="BG67" s="43"/>
      <c r="BH67" s="186" t="str">
        <f t="shared" si="37"/>
        <v/>
      </c>
      <c r="BI67" s="77"/>
      <c r="BJ67" s="50"/>
      <c r="BK67" s="35" t="str">
        <f t="shared" si="25"/>
        <v/>
      </c>
      <c r="BL67" s="96"/>
      <c r="BM67" s="100"/>
      <c r="BN67" s="104" t="str">
        <f>IF(ISNUMBER(BH67)=FALSE,"",SUM(BO67:BO$71))</f>
        <v/>
      </c>
      <c r="BO67" s="107" t="str">
        <f t="shared" si="38"/>
        <v/>
      </c>
      <c r="BP67" s="138" t="str">
        <f>IF(ISNUMBER(BH67)=FALSE,"",SUMIF($E$22:$E$71,BI67,$D$22:$D$71))</f>
        <v/>
      </c>
      <c r="BQ67" s="140" t="str">
        <f>IF(ISNUMBER(BH67)=FALSE,"",SUMIF($E$22:$E$71,BI67,$I$22:$I$71))</f>
        <v/>
      </c>
      <c r="BR67" s="95">
        <f>SUMIF($O$22:$O$71,BI67,$S$22:$S$71)+SUMIF($AD$22:$AD$71,BI67,$AI$22:$AI$71)+SUMIF($AT$22:$AT$71,BI67,$AX$22:$AX$71)+SUMIF($BI$22:$BI$71,BI67,$BL$22:$BL$71)</f>
        <v>0</v>
      </c>
      <c r="BS67" s="99">
        <f>SUMIF($O$22:$O$71,BI67,$T$22:$T$71)+SUMIF($AD$22:$AD$71,BI67,$AJ$22:$AJ$71)+SUMIF($AT$22:$AT$71,BI67,$AY$22:$AY$71)+SUMIF($BI$22:$BI$71,BI67,$BM$22:$BM$71)</f>
        <v>0</v>
      </c>
      <c r="BT67" s="103">
        <f>SUMIF($O$22:$O$71,BI67,$U$22:$U$71)+SUMIF($AD$22:$AD$71,BI67,$AK$22:$AK$71)+SUMIF($AT$22:$AT$71,BI67,$AZ$22:$AZ$71)+SUMIF($BI$22:$BI$71,BI67,$BN$22:$BN$71)</f>
        <v>0</v>
      </c>
      <c r="BU67" s="43"/>
      <c r="BV67" s="191" t="str">
        <f t="shared" si="39"/>
        <v/>
      </c>
      <c r="BW67" s="72"/>
      <c r="BX67" s="73"/>
      <c r="BY67" s="53" t="str">
        <f t="shared" si="26"/>
        <v/>
      </c>
      <c r="BZ67" s="96"/>
      <c r="CA67" s="100"/>
      <c r="CB67" s="104" t="str">
        <f>IF(ISNUMBER(BV67)=FALSE,"",SUM(CC67:CC$71))</f>
        <v/>
      </c>
      <c r="CC67" s="107" t="str">
        <f t="shared" si="40"/>
        <v/>
      </c>
      <c r="CD67" s="137" t="str">
        <f>IF(ISNUMBER(BV67)=FALSE,"",SUMIF($E$22:$E$71,BW67,$D$22:$D$71))</f>
        <v/>
      </c>
      <c r="CE67" s="139" t="str">
        <f>IF(ISNUMBER(BV67)=FALSE,"",SUMIF($E$22:$E$71,BW67,$I$22:$I$71))</f>
        <v/>
      </c>
      <c r="CF67" s="95">
        <f>SUMIF($O$22:$O$71,BW67,$S$22:$S$71)+SUMIF($AD$22:$AD$71,BW67,$AI$22:$AI$71)+SUMIF($AT$22:$AT$71,BW67,$AX$22:$AX$71)+SUMIF($BI$22:$BI$71,BW67,$BL$22:$BL$71)+SUMIF($BW$22:$BW$71,BW67,$BZ$22:$BZ$71)</f>
        <v>0</v>
      </c>
      <c r="CG67" s="99">
        <f>SUMIF($O$22:$O$71,BW67,$T$22:$T$71)+SUMIF($AD$22:$AD$71,BW67,$AJ$22:$AJ$71)+SUMIF($AT$22:$AT$71,BW67,$AY$22:$AY$71)+SUMIF($BI$22:$BI$71,BW67,$BM$22:$BM$71)+SUMIF($BW$22:$BW$71,BW67,$CA$22:$CA$71)</f>
        <v>0</v>
      </c>
      <c r="CH67" s="103">
        <f>SUMIF($O$22:$O$71,BW67,$U$22:$U$71)+SUMIF($AD$22:$AD$71,BW67,$AK$22:$AK$71)+SUMIF($AT$22:$AT$71,BW67,$AZ$22:$AZ$71)+SUMIF($BI$22:$BI$71,BW67,$BN$22:$BN$71)+SUMIF($BW$22:$BW$71,BW67,$CB$22:$CB$71)</f>
        <v>0</v>
      </c>
      <c r="CI67" s="43"/>
      <c r="CJ67" s="195" t="str">
        <f t="shared" si="42"/>
        <v/>
      </c>
      <c r="CK67" s="77"/>
      <c r="CL67" s="50"/>
      <c r="CM67" s="35" t="str">
        <f t="shared" si="27"/>
        <v/>
      </c>
      <c r="CN67" s="96"/>
      <c r="CO67" s="100"/>
      <c r="CP67" s="104" t="str">
        <f>IF(ISNUMBER(CJ67)=FALSE,"",SUM(CQ67:CQ$71))</f>
        <v/>
      </c>
      <c r="CQ67" s="107" t="str">
        <f t="shared" si="41"/>
        <v/>
      </c>
      <c r="CR67" s="138" t="str">
        <f>IF(ISNUMBER(CJ67)=FALSE,"",SUMIF($E$22:$E$71,CK67,$D$22:$D$71))</f>
        <v/>
      </c>
      <c r="CS67" s="140" t="str">
        <f>IF(ISNUMBER(CJ67)=FALSE,"",SUMIF($E$22:$E$71,CK67,$I$22:$I$71))</f>
        <v/>
      </c>
      <c r="CT67" s="95">
        <f>SUMIF($O$22:$O$71,CK67,$S$22:$S$71)+SUMIF($AD$22:$AD$71,CK67,$AI$22:$AI$71)+SUMIF($AT$22:$AT$71,CK67,$AX$22:$AX$71)+SUMIF($BI$22:$BI$71,CK67,$BL$22:$BL$71)+SUMIF($BW$22:$BW$71,CK67,$BZ$22:$BZ$71)+SUMIF($CK$22:$CK$71,CK67,$CN$22:$CN$71)</f>
        <v>0</v>
      </c>
      <c r="CU67" s="99">
        <f>SUMIF($O$22:$O$71,CK67,$T$22:$T$71)+SUMIF($AD$22:$AD$71,CK67,$AJ$22:$AJ$71)+SUMIF($AT$22:$AT$71,CK67,$AY$22:$AY$71)+SUMIF($BI$22:$BI$71,CK67,$BM$22:$BM$71)+SUMIF($BW$22:$BW$71,CK67,$CA$22:$CA$71)+SUMIF($CK$22:$CK$71,CK67,$CO$22:$CO$71)</f>
        <v>0</v>
      </c>
      <c r="CV67" s="103">
        <f>SUMIF($O$22:$O$71,CK67,$U$22:$U$71)+SUMIF($AD$22:$AD$71,CK67,$AK$22:$AK$71)+SUMIF($AT$22:$AT$71,CK67,$AZ$22:$AZ$71)+SUMIF($BI$22:$BI$71,CK67,$BN$22:$BN$71)+SUMIF($BW$22:$BW$71,CK67,$CB$22:$CB$71)+SUMIF($CK$22:$CK$71,CK67,$CP$22:$CP$71)</f>
        <v>0</v>
      </c>
      <c r="CW67" s="43"/>
    </row>
    <row r="68" spans="1:102" ht="15" customHeight="1">
      <c r="A68" s="45"/>
      <c r="B68" s="344"/>
      <c r="C68" s="207">
        <v>47</v>
      </c>
      <c r="D68" s="242" t="str">
        <f t="shared" si="31"/>
        <v/>
      </c>
      <c r="E68" s="295"/>
      <c r="F68" s="244"/>
      <c r="G68" s="244"/>
      <c r="H68" s="244"/>
      <c r="I68" s="207"/>
      <c r="J68" s="246"/>
      <c r="K68" s="247"/>
      <c r="L68" s="248"/>
      <c r="M68" s="69"/>
      <c r="N68" s="178" t="str">
        <f t="shared" si="32"/>
        <v/>
      </c>
      <c r="O68" s="72"/>
      <c r="P68" s="293"/>
      <c r="Q68" s="73"/>
      <c r="R68" s="53" t="str">
        <f t="shared" si="30"/>
        <v/>
      </c>
      <c r="S68" s="96"/>
      <c r="T68" s="100"/>
      <c r="U68" s="237" t="str">
        <f>IF(ISNUMBER(N68)=FALSE,"",SUM(V68:$V$71))</f>
        <v/>
      </c>
      <c r="V68" s="107" t="str">
        <f t="shared" si="33"/>
        <v/>
      </c>
      <c r="W68" s="137" t="str">
        <f>IF(ISNUMBER(N68)=FALSE,"",SUMIF($E$22:$E$71,O68,$D$22:$D$71))</f>
        <v/>
      </c>
      <c r="X68" s="139" t="str">
        <f>IF(ISNUMBER(N68)=FALSE,"",SUMIF($E$22:$E$71,O68,$I$22:$I$71))</f>
        <v/>
      </c>
      <c r="Y68" s="95">
        <f>SUMIF($O$22:$O$71,O68,$S$22:$S$71)</f>
        <v>0</v>
      </c>
      <c r="Z68" s="99">
        <f>SUMIF($O$22:$O$71,O68,$T$22:$T$71)</f>
        <v>0</v>
      </c>
      <c r="AA68" s="103">
        <f>SUMIF($O$22:$O$71,O68,$U$22:$U$71)</f>
        <v>0</v>
      </c>
      <c r="AB68" s="43"/>
      <c r="AC68" s="186" t="str">
        <f t="shared" si="34"/>
        <v/>
      </c>
      <c r="AD68" s="24"/>
      <c r="AE68" s="50"/>
      <c r="AF68" s="50"/>
      <c r="AG68" s="50"/>
      <c r="AH68" s="35" t="str">
        <f t="shared" si="28"/>
        <v/>
      </c>
      <c r="AI68" s="96"/>
      <c r="AJ68" s="100"/>
      <c r="AK68" s="237" t="str">
        <f>IF(ISNUMBER(AC68)=FALSE,"",SUM(AL68:AL$71))</f>
        <v/>
      </c>
      <c r="AL68" s="107" t="str">
        <f t="shared" si="35"/>
        <v/>
      </c>
      <c r="AM68" s="138" t="str">
        <f>IF(ISNUMBER(AC68)=FALSE,"",SUMIF($E$22:$E$71,AD68,$D$22:$D$71))</f>
        <v/>
      </c>
      <c r="AN68" s="140" t="str">
        <f>IF(ISNUMBER(AC68)=FALSE,"",SUMIF($E$22:$E$71,AD68,$I$22:$I$71))</f>
        <v/>
      </c>
      <c r="AO68" s="95">
        <f>SUMIF($O$22:$O$71,AD68,$S$22:$S$71)+SUMIF($AD$22:$AD$71,AD68,$AI$22:$AI$71)</f>
        <v>0</v>
      </c>
      <c r="AP68" s="99">
        <f>SUMIF($O$22:$O$71,AD68,$T$22:$T$71)+SUMIF($AD$22:$AD$71,AD68,$AJ$22:$AJ$71)</f>
        <v>0</v>
      </c>
      <c r="AQ68" s="103">
        <f>SUMIF($O$22:$O$71,AD68,$U$22:$U$71)+SUMIF($AD$22:$AD$71,AD68,$AK$22:$AK$71)</f>
        <v>0</v>
      </c>
      <c r="AR68" s="43"/>
      <c r="AS68" s="191">
        <f t="shared" si="36"/>
        <v>47</v>
      </c>
      <c r="AT68" s="72" t="s">
        <v>35</v>
      </c>
      <c r="AU68" s="72">
        <v>172</v>
      </c>
      <c r="AV68" s="73" t="s">
        <v>70</v>
      </c>
      <c r="AW68" s="53"/>
      <c r="AX68" s="96"/>
      <c r="AY68" s="100"/>
      <c r="AZ68" s="104"/>
      <c r="BA68" s="107"/>
      <c r="BB68" s="137"/>
      <c r="BC68" s="139"/>
      <c r="BD68" s="95">
        <f>SUMIF($O$22:$O$71,AT68,$S$22:$S$71)+SUMIF($AD$22:$AD$71,AT68,$AI$22:$AI$71)+SUMIF($AT$22:$AT$71,AT68,$AX$22:$AX$71)</f>
        <v>0</v>
      </c>
      <c r="BE68" s="99">
        <f>SUMIF($O$22:$O$71,AT68,$T$22:$T$71)+SUMIF($AD$22:$AD$71,AT68,$AJ$22:$AJ$71)+SUMIF($AT$22:$AT$71,AT68,$AY$22:$AY$71)</f>
        <v>0</v>
      </c>
      <c r="BF68" s="103">
        <f>SUMIF($O$22:$O$71,AT68,$U$22:$U$71)+SUMIF($AD$22:$AD$71,AT68,$AK$22:$AK$71)+SUMIF($AT$22:$AT$71,AT68,$AZ$22:$AZ$71)</f>
        <v>0</v>
      </c>
      <c r="BG68" s="43"/>
      <c r="BH68" s="186" t="str">
        <f t="shared" si="37"/>
        <v/>
      </c>
      <c r="BI68" s="77"/>
      <c r="BJ68" s="50"/>
      <c r="BK68" s="35" t="str">
        <f t="shared" si="25"/>
        <v/>
      </c>
      <c r="BL68" s="96"/>
      <c r="BM68" s="100"/>
      <c r="BN68" s="237" t="str">
        <f>IF(ISNUMBER(BH68)=FALSE,"",SUM(BO68:BO$71))</f>
        <v/>
      </c>
      <c r="BO68" s="107" t="str">
        <f t="shared" si="38"/>
        <v/>
      </c>
      <c r="BP68" s="138" t="str">
        <f>IF(ISNUMBER(BH68)=FALSE,"",SUMIF($E$22:$E$71,BI68,$D$22:$D$71))</f>
        <v/>
      </c>
      <c r="BQ68" s="140" t="str">
        <f>IF(ISNUMBER(BH68)=FALSE,"",SUMIF($E$22:$E$71,BI68,$I$22:$I$71))</f>
        <v/>
      </c>
      <c r="BR68" s="95">
        <f>SUMIF($O$22:$O$71,BI68,$S$22:$S$71)+SUMIF($AD$22:$AD$71,BI68,$AI$22:$AI$71)+SUMIF($AT$22:$AT$71,BI68,$AX$22:$AX$71)+SUMIF($BI$22:$BI$71,BI68,$BL$22:$BL$71)</f>
        <v>0</v>
      </c>
      <c r="BS68" s="99">
        <f>SUMIF($O$22:$O$71,BI68,$T$22:$T$71)+SUMIF($AD$22:$AD$71,BI68,$AJ$22:$AJ$71)+SUMIF($AT$22:$AT$71,BI68,$AY$22:$AY$71)+SUMIF($BI$22:$BI$71,BI68,$BM$22:$BM$71)</f>
        <v>0</v>
      </c>
      <c r="BT68" s="103">
        <f>SUMIF($O$22:$O$71,BI68,$U$22:$U$71)+SUMIF($AD$22:$AD$71,BI68,$AK$22:$AK$71)+SUMIF($AT$22:$AT$71,BI68,$AZ$22:$AZ$71)+SUMIF($BI$22:$BI$71,BI68,$BN$22:$BN$71)</f>
        <v>0</v>
      </c>
      <c r="BU68" s="43"/>
      <c r="BV68" s="191" t="str">
        <f t="shared" si="39"/>
        <v/>
      </c>
      <c r="BW68" s="72"/>
      <c r="BX68" s="73"/>
      <c r="BY68" s="53" t="str">
        <f t="shared" si="26"/>
        <v/>
      </c>
      <c r="BZ68" s="96"/>
      <c r="CA68" s="100"/>
      <c r="CB68" s="237" t="str">
        <f>IF(ISNUMBER(BV68)=FALSE,"",SUM(CC68:CC$71))</f>
        <v/>
      </c>
      <c r="CC68" s="107" t="str">
        <f t="shared" si="40"/>
        <v/>
      </c>
      <c r="CD68" s="137" t="str">
        <f>IF(ISNUMBER(BV68)=FALSE,"",SUMIF($E$22:$E$71,BW68,$D$22:$D$71))</f>
        <v/>
      </c>
      <c r="CE68" s="139" t="str">
        <f>IF(ISNUMBER(BV68)=FALSE,"",SUMIF($E$22:$E$71,BW68,$I$22:$I$71))</f>
        <v/>
      </c>
      <c r="CF68" s="95">
        <f>SUMIF($O$22:$O$71,BW68,$S$22:$S$71)+SUMIF($AD$22:$AD$71,BW68,$AI$22:$AI$71)+SUMIF($AT$22:$AT$71,BW68,$AX$22:$AX$71)+SUMIF($BI$22:$BI$71,BW68,$BL$22:$BL$71)+SUMIF($BW$22:$BW$71,BW68,$BZ$22:$BZ$71)</f>
        <v>0</v>
      </c>
      <c r="CG68" s="99">
        <f>SUMIF($O$22:$O$71,BW68,$T$22:$T$71)+SUMIF($AD$22:$AD$71,BW68,$AJ$22:$AJ$71)+SUMIF($AT$22:$AT$71,BW68,$AY$22:$AY$71)+SUMIF($BI$22:$BI$71,BW68,$BM$22:$BM$71)+SUMIF($BW$22:$BW$71,BW68,$CA$22:$CA$71)</f>
        <v>0</v>
      </c>
      <c r="CH68" s="103">
        <f>SUMIF($O$22:$O$71,BW68,$U$22:$U$71)+SUMIF($AD$22:$AD$71,BW68,$AK$22:$AK$71)+SUMIF($AT$22:$AT$71,BW68,$AZ$22:$AZ$71)+SUMIF($BI$22:$BI$71,BW68,$BN$22:$BN$71)+SUMIF($BW$22:$BW$71,BW68,$CB$22:$CB$71)</f>
        <v>0</v>
      </c>
      <c r="CI68" s="43"/>
      <c r="CJ68" s="195" t="str">
        <f t="shared" si="42"/>
        <v/>
      </c>
      <c r="CK68" s="77"/>
      <c r="CL68" s="50"/>
      <c r="CM68" s="35" t="str">
        <f t="shared" si="27"/>
        <v/>
      </c>
      <c r="CN68" s="96"/>
      <c r="CO68" s="100"/>
      <c r="CP68" s="237" t="str">
        <f>IF(ISNUMBER(CJ68)=FALSE,"",SUM(CQ68:CQ$71))</f>
        <v/>
      </c>
      <c r="CQ68" s="107" t="str">
        <f t="shared" si="41"/>
        <v/>
      </c>
      <c r="CR68" s="138" t="str">
        <f>IF(ISNUMBER(CJ68)=FALSE,"",SUMIF($E$22:$E$71,CK68,$D$22:$D$71))</f>
        <v/>
      </c>
      <c r="CS68" s="140" t="str">
        <f>IF(ISNUMBER(CJ68)=FALSE,"",SUMIF($E$22:$E$71,CK68,$I$22:$I$71))</f>
        <v/>
      </c>
      <c r="CT68" s="95">
        <f>SUMIF($O$22:$O$71,CK68,$S$22:$S$71)+SUMIF($AD$22:$AD$71,CK68,$AI$22:$AI$71)+SUMIF($AT$22:$AT$71,CK68,$AX$22:$AX$71)+SUMIF($BI$22:$BI$71,CK68,$BL$22:$BL$71)+SUMIF($BW$22:$BW$71,CK68,$BZ$22:$BZ$71)+SUMIF($CK$22:$CK$71,CK68,$CN$22:$CN$71)</f>
        <v>0</v>
      </c>
      <c r="CU68" s="99">
        <f>SUMIF($O$22:$O$71,CK68,$T$22:$T$71)+SUMIF($AD$22:$AD$71,CK68,$AJ$22:$AJ$71)+SUMIF($AT$22:$AT$71,CK68,$AY$22:$AY$71)+SUMIF($BI$22:$BI$71,CK68,$BM$22:$BM$71)+SUMIF($BW$22:$BW$71,CK68,$CA$22:$CA$71)+SUMIF($CK$22:$CK$71,CK68,$CO$22:$CO$71)</f>
        <v>0</v>
      </c>
      <c r="CV68" s="103">
        <f>SUMIF($O$22:$O$71,CK68,$U$22:$U$71)+SUMIF($AD$22:$AD$71,CK68,$AK$22:$AK$71)+SUMIF($AT$22:$AT$71,CK68,$AZ$22:$AZ$71)+SUMIF($BI$22:$BI$71,CK68,$BN$22:$BN$71)+SUMIF($BW$22:$BW$71,CK68,$CB$22:$CB$71)+SUMIF($CK$22:$CK$71,CK68,$CP$22:$CP$71)</f>
        <v>0</v>
      </c>
      <c r="CW68" s="43"/>
    </row>
    <row r="69" spans="1:102" ht="15" customHeight="1">
      <c r="A69" s="45"/>
      <c r="B69" s="344"/>
      <c r="C69" s="207">
        <v>48</v>
      </c>
      <c r="D69" s="242" t="str">
        <f t="shared" si="31"/>
        <v/>
      </c>
      <c r="E69" s="295"/>
      <c r="F69" s="244"/>
      <c r="G69" s="244"/>
      <c r="H69" s="244"/>
      <c r="I69" s="207"/>
      <c r="J69" s="246"/>
      <c r="K69" s="247"/>
      <c r="L69" s="248"/>
      <c r="M69" s="69"/>
      <c r="N69" s="178" t="str">
        <f t="shared" si="32"/>
        <v/>
      </c>
      <c r="O69" s="72"/>
      <c r="P69" s="293"/>
      <c r="Q69" s="73"/>
      <c r="R69" s="53" t="str">
        <f t="shared" si="30"/>
        <v/>
      </c>
      <c r="S69" s="96"/>
      <c r="T69" s="100"/>
      <c r="U69" s="237" t="str">
        <f>IF(ISNUMBER(N69)=FALSE,"",SUM(V69:$V$71))</f>
        <v/>
      </c>
      <c r="V69" s="107" t="str">
        <f t="shared" si="33"/>
        <v/>
      </c>
      <c r="W69" s="137" t="str">
        <f>IF(ISNUMBER(N69)=FALSE,"",SUMIF($E$22:$E$71,O69,$D$22:$D$71))</f>
        <v/>
      </c>
      <c r="X69" s="139" t="str">
        <f>IF(ISNUMBER(N69)=FALSE,"",SUMIF($E$22:$E$71,O69,$I$22:$I$71))</f>
        <v/>
      </c>
      <c r="Y69" s="95">
        <f>SUMIF($O$22:$O$71,O69,$S$22:$S$71)</f>
        <v>0</v>
      </c>
      <c r="Z69" s="99">
        <f>SUMIF($O$22:$O$71,O69,$T$22:$T$71)</f>
        <v>0</v>
      </c>
      <c r="AA69" s="103">
        <f>SUMIF($O$22:$O$71,O69,$U$22:$U$71)</f>
        <v>0</v>
      </c>
      <c r="AB69" s="43"/>
      <c r="AC69" s="186" t="str">
        <f t="shared" si="34"/>
        <v/>
      </c>
      <c r="AD69" s="24"/>
      <c r="AE69" s="50"/>
      <c r="AF69" s="50"/>
      <c r="AG69" s="50"/>
      <c r="AH69" s="35" t="str">
        <f t="shared" si="28"/>
        <v/>
      </c>
      <c r="AI69" s="96"/>
      <c r="AJ69" s="100"/>
      <c r="AK69" s="237" t="str">
        <f>IF(ISNUMBER(AC69)=FALSE,"",SUM(AL69:AL$71))</f>
        <v/>
      </c>
      <c r="AL69" s="107" t="str">
        <f t="shared" si="35"/>
        <v/>
      </c>
      <c r="AM69" s="138" t="str">
        <f>IF(ISNUMBER(AC69)=FALSE,"",SUMIF($E$22:$E$71,AD69,$D$22:$D$71))</f>
        <v/>
      </c>
      <c r="AN69" s="140" t="str">
        <f>IF(ISNUMBER(AC69)=FALSE,"",SUMIF($E$22:$E$71,AD69,$I$22:$I$71))</f>
        <v/>
      </c>
      <c r="AO69" s="95">
        <f>SUMIF($O$22:$O$71,AD69,$S$22:$S$71)+SUMIF($AD$22:$AD$71,AD69,$AI$22:$AI$71)</f>
        <v>0</v>
      </c>
      <c r="AP69" s="99">
        <f>SUMIF($O$22:$O$71,AD69,$T$22:$T$71)+SUMIF($AD$22:$AD$71,AD69,$AJ$22:$AJ$71)</f>
        <v>0</v>
      </c>
      <c r="AQ69" s="103">
        <f>SUMIF($O$22:$O$71,AD69,$U$22:$U$71)+SUMIF($AD$22:$AD$71,AD69,$AK$22:$AK$71)</f>
        <v>0</v>
      </c>
      <c r="AR69" s="43"/>
      <c r="AS69" s="191">
        <f t="shared" si="36"/>
        <v>48</v>
      </c>
      <c r="AT69" s="72" t="s">
        <v>116</v>
      </c>
      <c r="AU69" s="72">
        <v>150</v>
      </c>
      <c r="AV69" s="73" t="s">
        <v>70</v>
      </c>
      <c r="AW69" s="53"/>
      <c r="AX69" s="96"/>
      <c r="AY69" s="100"/>
      <c r="AZ69" s="237"/>
      <c r="BA69" s="107"/>
      <c r="BB69" s="137"/>
      <c r="BC69" s="139"/>
      <c r="BD69" s="95">
        <f>SUMIF($O$22:$O$71,AT69,$S$22:$S$71)+SUMIF($AD$22:$AD$71,AT69,$AI$22:$AI$71)+SUMIF($AT$22:$AT$71,AT69,$AX$22:$AX$71)</f>
        <v>0</v>
      </c>
      <c r="BE69" s="99">
        <f>SUMIF($O$22:$O$71,AT69,$T$22:$T$71)+SUMIF($AD$22:$AD$71,AT69,$AJ$22:$AJ$71)+SUMIF($AT$22:$AT$71,AT69,$AY$22:$AY$71)</f>
        <v>0</v>
      </c>
      <c r="BF69" s="103">
        <f>SUMIF($O$22:$O$71,AT69,$U$22:$U$71)+SUMIF($AD$22:$AD$71,AT69,$AK$22:$AK$71)+SUMIF($AT$22:$AT$71,AT69,$AZ$22:$AZ$71)</f>
        <v>0</v>
      </c>
      <c r="BG69" s="43"/>
      <c r="BH69" s="186" t="str">
        <f t="shared" si="37"/>
        <v/>
      </c>
      <c r="BI69" s="77"/>
      <c r="BJ69" s="50"/>
      <c r="BK69" s="35" t="str">
        <f t="shared" si="25"/>
        <v/>
      </c>
      <c r="BL69" s="96"/>
      <c r="BM69" s="100"/>
      <c r="BN69" s="237" t="str">
        <f>IF(ISNUMBER(BH69)=FALSE,"",SUM(BO69:BO$71))</f>
        <v/>
      </c>
      <c r="BO69" s="107" t="str">
        <f t="shared" si="38"/>
        <v/>
      </c>
      <c r="BP69" s="138" t="str">
        <f>IF(ISNUMBER(BH69)=FALSE,"",SUMIF($E$22:$E$71,BI69,$D$22:$D$71))</f>
        <v/>
      </c>
      <c r="BQ69" s="140" t="str">
        <f>IF(ISNUMBER(BH69)=FALSE,"",SUMIF($E$22:$E$71,BI69,$I$22:$I$71))</f>
        <v/>
      </c>
      <c r="BR69" s="95">
        <f>SUMIF($O$22:$O$71,BI69,$S$22:$S$71)+SUMIF($AD$22:$AD$71,BI69,$AI$22:$AI$71)+SUMIF($AT$22:$AT$71,BI69,$AX$22:$AX$71)+SUMIF($BI$22:$BI$71,BI69,$BL$22:$BL$71)</f>
        <v>0</v>
      </c>
      <c r="BS69" s="99">
        <f>SUMIF($O$22:$O$71,BI69,$T$22:$T$71)+SUMIF($AD$22:$AD$71,BI69,$AJ$22:$AJ$71)+SUMIF($AT$22:$AT$71,BI69,$AY$22:$AY$71)+SUMIF($BI$22:$BI$71,BI69,$BM$22:$BM$71)</f>
        <v>0</v>
      </c>
      <c r="BT69" s="103">
        <f>SUMIF($O$22:$O$71,BI69,$U$22:$U$71)+SUMIF($AD$22:$AD$71,BI69,$AK$22:$AK$71)+SUMIF($AT$22:$AT$71,BI69,$AZ$22:$AZ$71)+SUMIF($BI$22:$BI$71,BI69,$BN$22:$BN$71)</f>
        <v>0</v>
      </c>
      <c r="BU69" s="43"/>
      <c r="BV69" s="191" t="str">
        <f t="shared" si="39"/>
        <v/>
      </c>
      <c r="BW69" s="72"/>
      <c r="BX69" s="73"/>
      <c r="BY69" s="53" t="str">
        <f t="shared" si="26"/>
        <v/>
      </c>
      <c r="BZ69" s="96"/>
      <c r="CA69" s="100"/>
      <c r="CB69" s="237" t="str">
        <f>IF(ISNUMBER(BV69)=FALSE,"",SUM(CC69:CC$71))</f>
        <v/>
      </c>
      <c r="CC69" s="107" t="str">
        <f t="shared" si="40"/>
        <v/>
      </c>
      <c r="CD69" s="137" t="str">
        <f>IF(ISNUMBER(BV69)=FALSE,"",SUMIF($E$22:$E$71,BW69,$D$22:$D$71))</f>
        <v/>
      </c>
      <c r="CE69" s="139" t="str">
        <f>IF(ISNUMBER(BV69)=FALSE,"",SUMIF($E$22:$E$71,BW69,$I$22:$I$71))</f>
        <v/>
      </c>
      <c r="CF69" s="95">
        <f>SUMIF($O$22:$O$71,BW69,$S$22:$S$71)+SUMIF($AD$22:$AD$71,BW69,$AI$22:$AI$71)+SUMIF($AT$22:$AT$71,BW69,$AX$22:$AX$71)+SUMIF($BI$22:$BI$71,BW69,$BL$22:$BL$71)+SUMIF($BW$22:$BW$71,BW69,$BZ$22:$BZ$71)</f>
        <v>0</v>
      </c>
      <c r="CG69" s="99">
        <f>SUMIF($O$22:$O$71,BW69,$T$22:$T$71)+SUMIF($AD$22:$AD$71,BW69,$AJ$22:$AJ$71)+SUMIF($AT$22:$AT$71,BW69,$AY$22:$AY$71)+SUMIF($BI$22:$BI$71,BW69,$BM$22:$BM$71)+SUMIF($BW$22:$BW$71,BW69,$CA$22:$CA$71)</f>
        <v>0</v>
      </c>
      <c r="CH69" s="103">
        <f>SUMIF($O$22:$O$71,BW69,$U$22:$U$71)+SUMIF($AD$22:$AD$71,BW69,$AK$22:$AK$71)+SUMIF($AT$22:$AT$71,BW69,$AZ$22:$AZ$71)+SUMIF($BI$22:$BI$71,BW69,$BN$22:$BN$71)+SUMIF($BW$22:$BW$71,BW69,$CB$22:$CB$71)</f>
        <v>0</v>
      </c>
      <c r="CI69" s="43"/>
      <c r="CJ69" s="195" t="str">
        <f t="shared" si="42"/>
        <v/>
      </c>
      <c r="CK69" s="77"/>
      <c r="CL69" s="50"/>
      <c r="CM69" s="35" t="str">
        <f t="shared" si="27"/>
        <v/>
      </c>
      <c r="CN69" s="96"/>
      <c r="CO69" s="100"/>
      <c r="CP69" s="237" t="str">
        <f>IF(ISNUMBER(CJ69)=FALSE,"",SUM(CQ69:CQ$71))</f>
        <v/>
      </c>
      <c r="CQ69" s="107" t="str">
        <f t="shared" si="41"/>
        <v/>
      </c>
      <c r="CR69" s="138" t="str">
        <f>IF(ISNUMBER(CJ69)=FALSE,"",SUMIF($E$22:$E$71,CK69,$D$22:$D$71))</f>
        <v/>
      </c>
      <c r="CS69" s="140" t="str">
        <f>IF(ISNUMBER(CJ69)=FALSE,"",SUMIF($E$22:$E$71,CK69,$I$22:$I$71))</f>
        <v/>
      </c>
      <c r="CT69" s="95">
        <f>SUMIF($O$22:$O$71,CK69,$S$22:$S$71)+SUMIF($AD$22:$AD$71,CK69,$AI$22:$AI$71)+SUMIF($AT$22:$AT$71,CK69,$AX$22:$AX$71)+SUMIF($BI$22:$BI$71,CK69,$BL$22:$BL$71)+SUMIF($BW$22:$BW$71,CK69,$BZ$22:$BZ$71)+SUMIF($CK$22:$CK$71,CK69,$CN$22:$CN$71)</f>
        <v>0</v>
      </c>
      <c r="CU69" s="99">
        <f>SUMIF($O$22:$O$71,CK69,$T$22:$T$71)+SUMIF($AD$22:$AD$71,CK69,$AJ$22:$AJ$71)+SUMIF($AT$22:$AT$71,CK69,$AY$22:$AY$71)+SUMIF($BI$22:$BI$71,CK69,$BM$22:$BM$71)+SUMIF($BW$22:$BW$71,CK69,$CA$22:$CA$71)+SUMIF($CK$22:$CK$71,CK69,$CO$22:$CO$71)</f>
        <v>0</v>
      </c>
      <c r="CV69" s="103">
        <f>SUMIF($O$22:$O$71,CK69,$U$22:$U$71)+SUMIF($AD$22:$AD$71,CK69,$AK$22:$AK$71)+SUMIF($AT$22:$AT$71,CK69,$AZ$22:$AZ$71)+SUMIF($BI$22:$BI$71,CK69,$BN$22:$BN$71)+SUMIF($BW$22:$BW$71,CK69,$CB$22:$CB$71)+SUMIF($CK$22:$CK$71,CK69,$CP$22:$CP$71)</f>
        <v>0</v>
      </c>
      <c r="CW69" s="43"/>
    </row>
    <row r="70" spans="1:102" ht="15" customHeight="1">
      <c r="A70" s="45"/>
      <c r="B70" s="344"/>
      <c r="C70" s="207">
        <v>49</v>
      </c>
      <c r="D70" s="242" t="str">
        <f t="shared" si="31"/>
        <v/>
      </c>
      <c r="E70" s="295"/>
      <c r="F70" s="244"/>
      <c r="G70" s="244"/>
      <c r="H70" s="244"/>
      <c r="I70" s="207"/>
      <c r="J70" s="246"/>
      <c r="K70" s="247"/>
      <c r="L70" s="248"/>
      <c r="M70" s="69"/>
      <c r="N70" s="178" t="str">
        <f t="shared" si="32"/>
        <v/>
      </c>
      <c r="O70" s="72"/>
      <c r="P70" s="293"/>
      <c r="Q70" s="73"/>
      <c r="R70" s="53" t="str">
        <f t="shared" si="30"/>
        <v/>
      </c>
      <c r="S70" s="96"/>
      <c r="T70" s="100"/>
      <c r="U70" s="237" t="str">
        <f>IF(ISNUMBER(N70)=FALSE,"",SUM(V70:$V$71))</f>
        <v/>
      </c>
      <c r="V70" s="107" t="str">
        <f t="shared" si="33"/>
        <v/>
      </c>
      <c r="W70" s="137" t="str">
        <f>IF(ISNUMBER(N70)=FALSE,"",SUMIF($E$22:$E$71,O70,$D$22:$D$71))</f>
        <v/>
      </c>
      <c r="X70" s="139" t="str">
        <f>IF(ISNUMBER(N70)=FALSE,"",SUMIF($E$22:$E$71,O70,$I$22:$I$71))</f>
        <v/>
      </c>
      <c r="Y70" s="95">
        <f>SUMIF($O$22:$O$71,O70,$S$22:$S$71)</f>
        <v>0</v>
      </c>
      <c r="Z70" s="99">
        <f>SUMIF($O$22:$O$71,O70,$T$22:$T$71)</f>
        <v>0</v>
      </c>
      <c r="AA70" s="103">
        <f>SUMIF($O$22:$O$71,O70,$U$22:$U$71)</f>
        <v>0</v>
      </c>
      <c r="AB70" s="43"/>
      <c r="AC70" s="186" t="str">
        <f t="shared" si="34"/>
        <v/>
      </c>
      <c r="AD70" s="24"/>
      <c r="AE70" s="50"/>
      <c r="AF70" s="50"/>
      <c r="AG70" s="50"/>
      <c r="AH70" s="35" t="str">
        <f t="shared" si="28"/>
        <v/>
      </c>
      <c r="AI70" s="96"/>
      <c r="AJ70" s="100"/>
      <c r="AK70" s="237" t="str">
        <f>IF(ISNUMBER(AC70)=FALSE,"",SUM(AL70:AL$71))</f>
        <v/>
      </c>
      <c r="AL70" s="107" t="str">
        <f t="shared" si="35"/>
        <v/>
      </c>
      <c r="AM70" s="138" t="str">
        <f>IF(ISNUMBER(AC70)=FALSE,"",SUMIF($E$22:$E$71,AD70,$D$22:$D$71))</f>
        <v/>
      </c>
      <c r="AN70" s="140" t="str">
        <f>IF(ISNUMBER(AC70)=FALSE,"",SUMIF($E$22:$E$71,AD70,$I$22:$I$71))</f>
        <v/>
      </c>
      <c r="AO70" s="95">
        <f>SUMIF($O$22:$O$71,AD70,$S$22:$S$71)+SUMIF($AD$22:$AD$71,AD70,$AI$22:$AI$71)</f>
        <v>0</v>
      </c>
      <c r="AP70" s="99">
        <f>SUMIF($O$22:$O$71,AD70,$T$22:$T$71)+SUMIF($AD$22:$AD$71,AD70,$AJ$22:$AJ$71)</f>
        <v>0</v>
      </c>
      <c r="AQ70" s="103">
        <f>SUMIF($O$22:$O$71,AD70,$U$22:$U$71)+SUMIF($AD$22:$AD$71,AD70,$AK$22:$AK$71)</f>
        <v>0</v>
      </c>
      <c r="AR70" s="43"/>
      <c r="AS70" s="191">
        <f t="shared" si="36"/>
        <v>49</v>
      </c>
      <c r="AT70" s="72" t="s">
        <v>32</v>
      </c>
      <c r="AU70" s="72">
        <v>136</v>
      </c>
      <c r="AV70" s="73" t="s">
        <v>70</v>
      </c>
      <c r="AW70" s="53"/>
      <c r="AX70" s="96"/>
      <c r="AY70" s="100"/>
      <c r="AZ70" s="237"/>
      <c r="BA70" s="107"/>
      <c r="BB70" s="137"/>
      <c r="BC70" s="139"/>
      <c r="BD70" s="95">
        <f>SUMIF($O$22:$O$71,AT70,$S$22:$S$71)+SUMIF($AD$22:$AD$71,AT70,$AI$22:$AI$71)+SUMIF($AT$22:$AT$71,AT70,$AX$22:$AX$71)</f>
        <v>0</v>
      </c>
      <c r="BE70" s="99">
        <f>SUMIF($O$22:$O$71,AT70,$T$22:$T$71)+SUMIF($AD$22:$AD$71,AT70,$AJ$22:$AJ$71)+SUMIF($AT$22:$AT$71,AT70,$AY$22:$AY$71)</f>
        <v>0</v>
      </c>
      <c r="BF70" s="103">
        <f>SUMIF($O$22:$O$71,AT70,$U$22:$U$71)+SUMIF($AD$22:$AD$71,AT70,$AK$22:$AK$71)+SUMIF($AT$22:$AT$71,AT70,$AZ$22:$AZ$71)</f>
        <v>0</v>
      </c>
      <c r="BG70" s="43"/>
      <c r="BH70" s="186" t="str">
        <f t="shared" si="37"/>
        <v/>
      </c>
      <c r="BI70" s="77"/>
      <c r="BJ70" s="50"/>
      <c r="BK70" s="35" t="str">
        <f t="shared" si="25"/>
        <v/>
      </c>
      <c r="BL70" s="96"/>
      <c r="BM70" s="100"/>
      <c r="BN70" s="237" t="str">
        <f>IF(ISNUMBER(BH70)=FALSE,"",SUM(BO70:BO$71))</f>
        <v/>
      </c>
      <c r="BO70" s="107" t="str">
        <f t="shared" si="38"/>
        <v/>
      </c>
      <c r="BP70" s="138" t="str">
        <f>IF(ISNUMBER(BH70)=FALSE,"",SUMIF($E$22:$E$71,BI70,$D$22:$D$71))</f>
        <v/>
      </c>
      <c r="BQ70" s="140" t="str">
        <f>IF(ISNUMBER(BH70)=FALSE,"",SUMIF($E$22:$E$71,BI70,$I$22:$I$71))</f>
        <v/>
      </c>
      <c r="BR70" s="95">
        <f>SUMIF($O$22:$O$71,BI70,$S$22:$S$71)+SUMIF($AD$22:$AD$71,BI70,$AI$22:$AI$71)+SUMIF($AT$22:$AT$71,BI70,$AX$22:$AX$71)+SUMIF($BI$22:$BI$71,BI70,$BL$22:$BL$71)</f>
        <v>0</v>
      </c>
      <c r="BS70" s="99">
        <f>SUMIF($O$22:$O$71,BI70,$T$22:$T$71)+SUMIF($AD$22:$AD$71,BI70,$AJ$22:$AJ$71)+SUMIF($AT$22:$AT$71,BI70,$AY$22:$AY$71)+SUMIF($BI$22:$BI$71,BI70,$BM$22:$BM$71)</f>
        <v>0</v>
      </c>
      <c r="BT70" s="103">
        <f>SUMIF($O$22:$O$71,BI70,$U$22:$U$71)+SUMIF($AD$22:$AD$71,BI70,$AK$22:$AK$71)+SUMIF($AT$22:$AT$71,BI70,$AZ$22:$AZ$71)+SUMIF($BI$22:$BI$71,BI70,$BN$22:$BN$71)</f>
        <v>0</v>
      </c>
      <c r="BU70" s="43"/>
      <c r="BV70" s="191" t="str">
        <f t="shared" si="39"/>
        <v/>
      </c>
      <c r="BW70" s="72"/>
      <c r="BX70" s="73"/>
      <c r="BY70" s="53" t="str">
        <f t="shared" si="26"/>
        <v/>
      </c>
      <c r="BZ70" s="96"/>
      <c r="CA70" s="100"/>
      <c r="CB70" s="237" t="str">
        <f>IF(ISNUMBER(BV70)=FALSE,"",SUM(CC70:CC$71))</f>
        <v/>
      </c>
      <c r="CC70" s="107" t="str">
        <f t="shared" si="40"/>
        <v/>
      </c>
      <c r="CD70" s="137" t="str">
        <f>IF(ISNUMBER(BV70)=FALSE,"",SUMIF($E$22:$E$71,BW70,$D$22:$D$71))</f>
        <v/>
      </c>
      <c r="CE70" s="139" t="str">
        <f>IF(ISNUMBER(BV70)=FALSE,"",SUMIF($E$22:$E$71,BW70,$I$22:$I$71))</f>
        <v/>
      </c>
      <c r="CF70" s="95">
        <f>SUMIF($O$22:$O$71,BW70,$S$22:$S$71)+SUMIF($AD$22:$AD$71,BW70,$AI$22:$AI$71)+SUMIF($AT$22:$AT$71,BW70,$AX$22:$AX$71)+SUMIF($BI$22:$BI$71,BW70,$BL$22:$BL$71)+SUMIF($BW$22:$BW$71,BW70,$BZ$22:$BZ$71)</f>
        <v>0</v>
      </c>
      <c r="CG70" s="99">
        <f>SUMIF($O$22:$O$71,BW70,$T$22:$T$71)+SUMIF($AD$22:$AD$71,BW70,$AJ$22:$AJ$71)+SUMIF($AT$22:$AT$71,BW70,$AY$22:$AY$71)+SUMIF($BI$22:$BI$71,BW70,$BM$22:$BM$71)+SUMIF($BW$22:$BW$71,BW70,$CA$22:$CA$71)</f>
        <v>0</v>
      </c>
      <c r="CH70" s="103">
        <f>SUMIF($O$22:$O$71,BW70,$U$22:$U$71)+SUMIF($AD$22:$AD$71,BW70,$AK$22:$AK$71)+SUMIF($AT$22:$AT$71,BW70,$AZ$22:$AZ$71)+SUMIF($BI$22:$BI$71,BW70,$BN$22:$BN$71)+SUMIF($BW$22:$BW$71,BW70,$CB$22:$CB$71)</f>
        <v>0</v>
      </c>
      <c r="CI70" s="43"/>
      <c r="CJ70" s="195" t="str">
        <f t="shared" si="42"/>
        <v/>
      </c>
      <c r="CK70" s="77"/>
      <c r="CL70" s="50"/>
      <c r="CM70" s="35" t="str">
        <f t="shared" si="27"/>
        <v/>
      </c>
      <c r="CN70" s="96"/>
      <c r="CO70" s="100"/>
      <c r="CP70" s="237" t="str">
        <f>IF(ISNUMBER(CJ70)=FALSE,"",SUM(CQ70:CQ$71))</f>
        <v/>
      </c>
      <c r="CQ70" s="107" t="str">
        <f t="shared" si="41"/>
        <v/>
      </c>
      <c r="CR70" s="138" t="str">
        <f>IF(ISNUMBER(CJ70)=FALSE,"",SUMIF($E$22:$E$71,CK70,$D$22:$D$71))</f>
        <v/>
      </c>
      <c r="CS70" s="140" t="str">
        <f>IF(ISNUMBER(CJ70)=FALSE,"",SUMIF($E$22:$E$71,CK70,$I$22:$I$71))</f>
        <v/>
      </c>
      <c r="CT70" s="95">
        <f>SUMIF($O$22:$O$71,CK70,$S$22:$S$71)+SUMIF($AD$22:$AD$71,CK70,$AI$22:$AI$71)+SUMIF($AT$22:$AT$71,CK70,$AX$22:$AX$71)+SUMIF($BI$22:$BI$71,CK70,$BL$22:$BL$71)+SUMIF($BW$22:$BW$71,CK70,$BZ$22:$BZ$71)+SUMIF($CK$22:$CK$71,CK70,$CN$22:$CN$71)</f>
        <v>0</v>
      </c>
      <c r="CU70" s="99">
        <f>SUMIF($O$22:$O$71,CK70,$T$22:$T$71)+SUMIF($AD$22:$AD$71,CK70,$AJ$22:$AJ$71)+SUMIF($AT$22:$AT$71,CK70,$AY$22:$AY$71)+SUMIF($BI$22:$BI$71,CK70,$BM$22:$BM$71)+SUMIF($BW$22:$BW$71,CK70,$CA$22:$CA$71)+SUMIF($CK$22:$CK$71,CK70,$CO$22:$CO$71)</f>
        <v>0</v>
      </c>
      <c r="CV70" s="103">
        <f>SUMIF($O$22:$O$71,CK70,$U$22:$U$71)+SUMIF($AD$22:$AD$71,CK70,$AK$22:$AK$71)+SUMIF($AT$22:$AT$71,CK70,$AZ$22:$AZ$71)+SUMIF($BI$22:$BI$71,CK70,$BN$22:$BN$71)+SUMIF($BW$22:$BW$71,CK70,$CB$22:$CB$71)+SUMIF($CK$22:$CK$71,CK70,$CP$22:$CP$71)</f>
        <v>0</v>
      </c>
      <c r="CW70" s="43"/>
    </row>
    <row r="71" spans="1:102" ht="15" customHeight="1" thickBot="1">
      <c r="A71" s="45"/>
      <c r="B71" s="345"/>
      <c r="C71" s="265">
        <v>100</v>
      </c>
      <c r="D71" s="117" t="str">
        <f t="shared" ref="D71" si="43">IF(E71="","",C71)</f>
        <v/>
      </c>
      <c r="E71" s="118"/>
      <c r="F71" s="119"/>
      <c r="G71" s="119">
        <f>SUMIF($O$22:$O$71,E71,$V$22:$V$71)+SUMIF($AD$22:$AD$71,E71,$AL$22:$AL$71)+SUMIF($AT$22:$AT$71,E71,$BA$22:$BA$71)+SUMIF($BI$22:$BI$71,E71,$BO$22:$BO$71)+SUMIF($BW$22:$BW$71,E71,$CC$22:$CC$71)+SUMIF($CK$22:$CK$71,E71,$CQ$22:$CQ$71)</f>
        <v>0</v>
      </c>
      <c r="H71" s="119"/>
      <c r="I71" s="207">
        <f t="shared" ref="I71" si="44">SUMIF($O$22:$O$36,E71,$R$22:$R$36)+SUMIF($AD$22:$AD$36,E71,$AH$22:$AH$36)+SUMIF($AT$22:$AT$36,E71,$AW$22:$AW$36)+SUMIF($BI$22:$BI$36,E71,$BK$22:$BK$36)+SUMIF($BW$22:$BW$36,E71,$BY$22:$BY$36)+SUMIF($CK$22:$CK$36,E71,$CM$22:$CM$36)</f>
        <v>0</v>
      </c>
      <c r="J71" s="132">
        <f>SUMIF($O$22:$O$71,E71,$S$22:$S$71)+SUMIF($AD$22:$AD$71,E71,$AI$22:$AI$71)+SUMIF($AT$22:$AT$71,E71,$AX$22:$AX$71)+SUMIF($BI$22:$BI$71,E71,$BL$22:$BL$71)+SUMIF($BW$22:$BW$71,E71,$BZ$22:$BZ$71)+SUMIF($CK$22:$CK$71,E71,$CN$22:$CN$71)</f>
        <v>0</v>
      </c>
      <c r="K71" s="134">
        <f>SUMIF($O$22:$O$71,E71,$T$22:$T$71)+SUMIF($AD$22:$AD$71,E71,$AJ$22:$AJ$71)+SUMIF($AT$22:$AT$71,E71,$AY$22:$AY$71)+SUMIF($BI$22:$BI$71,E71,$BM$22:$BM$71)+SUMIF($BW$22:$BW$71,E71,$CA$22:$CA$71)+SUMIF($CK$22:$CK$71,E71,$CO$22:$CO$71)</f>
        <v>0</v>
      </c>
      <c r="L71" s="136">
        <f>SUMIF($O$22:$O$71,E71,$U$22:$U$71)+SUMIF($AD$22:$AD$71,E71,$AK$22:$AK$71)+SUMIF($AT$22:$AT$71,E71,$AZ$22:$AZ$71)+SUMIF($BI$22:$BI$71,E71,$BN$22:$BN$71)+SUMIF($BW$22:$BW$71,E71,$CB$22:$CB$71)+SUMIF($CK$22:$CK$71,E71,$CP$22:$CP$71)</f>
        <v>0</v>
      </c>
      <c r="M71" s="69"/>
      <c r="N71" s="179" t="str">
        <f t="shared" si="32"/>
        <v/>
      </c>
      <c r="O71" s="80"/>
      <c r="P71" s="294"/>
      <c r="Q71" s="87"/>
      <c r="R71" s="111" t="str">
        <f t="shared" ref="R71" si="45">IF(S71&gt;0,S71,IF(T71&gt;0,T71,IF(U71&gt;0,U71,"")))</f>
        <v/>
      </c>
      <c r="S71" s="97"/>
      <c r="T71" s="101"/>
      <c r="U71" s="237" t="str">
        <f>IF(ISNUMBER(N71)=FALSE,"",SUM(V71:$V$71))</f>
        <v/>
      </c>
      <c r="V71" s="112" t="str">
        <f t="shared" si="33"/>
        <v/>
      </c>
      <c r="W71" s="137" t="str">
        <f>IF(ISNUMBER(N71)=FALSE,"",SUMIF($E$22:$E$71,O71,$D$22:$D$71))</f>
        <v/>
      </c>
      <c r="X71" s="139" t="str">
        <f>IF(ISNUMBER(N71)=FALSE,"",SUMIF($E$22:$E$71,O71,$I$22:$I$71))</f>
        <v/>
      </c>
      <c r="Y71" s="113">
        <f>SUMIF($O$22:$O$71,O71,$S$22:$S$71)</f>
        <v>0</v>
      </c>
      <c r="Z71" s="114">
        <f>SUMIF($O$22:$O$71,O71,$T$22:$T$71)</f>
        <v>0</v>
      </c>
      <c r="AA71" s="115">
        <f>SUMIF($O$22:$O$71,O71,$U$22:$U$71)</f>
        <v>0</v>
      </c>
      <c r="AB71" s="43"/>
      <c r="AC71" s="187" t="str">
        <f t="shared" si="34"/>
        <v/>
      </c>
      <c r="AD71" s="61"/>
      <c r="AE71" s="62"/>
      <c r="AF71" s="62"/>
      <c r="AG71" s="62"/>
      <c r="AH71" s="116" t="str">
        <f t="shared" ref="AH71" si="46">IF(AI71&gt;0,AI71,IF(AJ71&gt;0,AJ71,IF(AK71&gt;0,AK71,"")))</f>
        <v/>
      </c>
      <c r="AI71" s="97"/>
      <c r="AJ71" s="101"/>
      <c r="AK71" s="237" t="str">
        <f>IF(ISNUMBER(AC71)=FALSE,"",SUM(AL71:AL$71))</f>
        <v/>
      </c>
      <c r="AL71" s="112" t="str">
        <f t="shared" si="35"/>
        <v/>
      </c>
      <c r="AM71" s="138" t="str">
        <f>IF(ISNUMBER(AC71)=FALSE,"",SUMIF($E$22:$E$71,AD71,$D$22:$D$71))</f>
        <v/>
      </c>
      <c r="AN71" s="140" t="str">
        <f>IF(ISNUMBER(AC71)=FALSE,"",SUMIF($E$22:$E$71,AD71,$I$22:$I$71))</f>
        <v/>
      </c>
      <c r="AO71" s="113">
        <f>SUMIF($O$22:$O$71,AD71,$S$22:$S$71)+SUMIF($AD$22:$AD$71,AD71,$AI$22:$AI$71)</f>
        <v>0</v>
      </c>
      <c r="AP71" s="114">
        <f>SUMIF($O$22:$O$71,AD71,$T$22:$T$71)+SUMIF($AD$22:$AD$71,AD71,$AJ$22:$AJ$71)</f>
        <v>0</v>
      </c>
      <c r="AQ71" s="115">
        <f>SUMIF($O$22:$O$71,AD71,$U$22:$U$71)+SUMIF($AD$22:$AD$71,AD71,$AK$22:$AK$71)</f>
        <v>0</v>
      </c>
      <c r="AR71" s="43"/>
      <c r="AS71" s="192" t="str">
        <f t="shared" si="36"/>
        <v/>
      </c>
      <c r="AT71" s="80"/>
      <c r="AU71" s="80"/>
      <c r="AV71" s="87"/>
      <c r="AW71" s="111" t="str">
        <f t="shared" ref="AW71" si="47">IF(AX71&gt;0,AX71,IF(AY71&gt;0,AY71,IF(AZ71&gt;0,AZ71,"")))</f>
        <v/>
      </c>
      <c r="AX71" s="97"/>
      <c r="AY71" s="101"/>
      <c r="AZ71" s="237" t="str">
        <f>IF(ISNUMBER(AS71)=FALSE,"",SUM(BA71:BA$71))</f>
        <v/>
      </c>
      <c r="BA71" s="112" t="str">
        <f t="shared" ref="BA71" si="48">IF(ISNUMBER(AS71)=FALSE,"",1)</f>
        <v/>
      </c>
      <c r="BB71" s="137" t="str">
        <f>IF(ISNUMBER(AS71)=FALSE,"",SUMIF($E$22:$E$71,AT71,$D$22:$D$71))</f>
        <v/>
      </c>
      <c r="BC71" s="139" t="str">
        <f>IF(ISNUMBER(AS71)=FALSE,"",SUMIF($E$22:$E$71,AT71,$I$22:$I$71))</f>
        <v/>
      </c>
      <c r="BD71" s="113">
        <f>SUMIF($O$22:$O$71,AT71,$S$22:$S$71)+SUMIF($AD$22:$AD$71,AT71,$AI$22:$AI$71)+SUMIF($AT$22:$AT$71,AT71,$AX$22:$AX$71)</f>
        <v>0</v>
      </c>
      <c r="BE71" s="114">
        <f>SUMIF($O$22:$O$71,AT71,$T$22:$T$71)+SUMIF($AD$22:$AD$71,AT71,$AJ$22:$AJ$71)+SUMIF($AT$22:$AT$71,AT71,$AY$22:$AY$71)</f>
        <v>0</v>
      </c>
      <c r="BF71" s="115">
        <f>SUMIF($O$22:$O$71,AT71,$U$22:$U$71)+SUMIF($AD$22:$AD$71,AT71,$AK$22:$AK$71)+SUMIF($AT$22:$AT$71,AT71,$AZ$22:$AZ$71)</f>
        <v>0</v>
      </c>
      <c r="BG71" s="43"/>
      <c r="BH71" s="187" t="str">
        <f t="shared" si="37"/>
        <v/>
      </c>
      <c r="BI71" s="61"/>
      <c r="BJ71" s="62"/>
      <c r="BK71" s="116" t="str">
        <f t="shared" ref="BK71" si="49">IF(BL71&gt;0,BL71,IF(BM71&gt;0,BM71,IF(BN71&gt;0,BN71,"")))</f>
        <v/>
      </c>
      <c r="BL71" s="97"/>
      <c r="BM71" s="101"/>
      <c r="BN71" s="237" t="str">
        <f>IF(ISNUMBER(BH71)=FALSE,"",SUM(BO71:BO$71))</f>
        <v/>
      </c>
      <c r="BO71" s="112" t="str">
        <f t="shared" si="38"/>
        <v/>
      </c>
      <c r="BP71" s="138" t="str">
        <f>IF(ISNUMBER(BH71)=FALSE,"",SUMIF($E$22:$E$71,BI71,$D$22:$D$71))</f>
        <v/>
      </c>
      <c r="BQ71" s="140" t="str">
        <f>IF(ISNUMBER(BH71)=FALSE,"",SUMIF($E$22:$E$71,BI71,$I$22:$I$71))</f>
        <v/>
      </c>
      <c r="BR71" s="113">
        <f>SUMIF($O$22:$O$71,BI71,$S$22:$S$71)+SUMIF($AD$22:$AD$71,BI71,$AI$22:$AI$71)+SUMIF($AT$22:$AT$71,BI71,$AX$22:$AX$71)+SUMIF($BI$22:$BI$71,BI71,$BL$22:$BL$71)</f>
        <v>0</v>
      </c>
      <c r="BS71" s="114">
        <f>SUMIF($O$22:$O$71,BI71,$T$22:$T$71)+SUMIF($AD$22:$AD$71,BI71,$AJ$22:$AJ$71)+SUMIF($AT$22:$AT$71,BI71,$AY$22:$AY$71)+SUMIF($BI$22:$BI$71,BI71,$BM$22:$BM$71)</f>
        <v>0</v>
      </c>
      <c r="BT71" s="115">
        <f>SUMIF($O$22:$O$71,BI71,$U$22:$U$71)+SUMIF($AD$22:$AD$71,BI71,$AK$22:$AK$71)+SUMIF($AT$22:$AT$71,BI71,$AZ$22:$AZ$71)+SUMIF($BI$22:$BI$71,BI71,$BN$22:$BN$71)</f>
        <v>0</v>
      </c>
      <c r="BU71" s="43"/>
      <c r="BV71" s="192" t="str">
        <f t="shared" si="39"/>
        <v/>
      </c>
      <c r="BW71" s="80"/>
      <c r="BX71" s="87"/>
      <c r="BY71" s="111" t="str">
        <f t="shared" ref="BY71" si="50">IF(BZ71&gt;0,BZ71,IF(CA71&gt;0,CA71,IF(CB71&gt;0,CB71,"")))</f>
        <v/>
      </c>
      <c r="BZ71" s="97"/>
      <c r="CA71" s="101"/>
      <c r="CB71" s="237" t="str">
        <f>IF(ISNUMBER(BV71)=FALSE,"",SUM(CC71:CC$71))</f>
        <v/>
      </c>
      <c r="CC71" s="112" t="str">
        <f t="shared" si="40"/>
        <v/>
      </c>
      <c r="CD71" s="137" t="str">
        <f>IF(ISNUMBER(BV71)=FALSE,"",SUMIF($E$22:$E$71,BW71,$D$22:$D$71))</f>
        <v/>
      </c>
      <c r="CE71" s="139" t="str">
        <f>IF(ISNUMBER(BV71)=FALSE,"",SUMIF($E$22:$E$71,BW71,$I$22:$I$71))</f>
        <v/>
      </c>
      <c r="CF71" s="113">
        <f>SUMIF($O$22:$O$71,BW71,$S$22:$S$71)+SUMIF($AD$22:$AD$71,BW71,$AI$22:$AI$71)+SUMIF($AT$22:$AT$71,BW71,$AX$22:$AX$71)+SUMIF($BI$22:$BI$71,BW71,$BL$22:$BL$71)+SUMIF($BW$22:$BW$71,BW71,$BZ$22:$BZ$71)</f>
        <v>0</v>
      </c>
      <c r="CG71" s="114">
        <f>SUMIF($O$22:$O$71,BW71,$T$22:$T$71)+SUMIF($AD$22:$AD$71,BW71,$AJ$22:$AJ$71)+SUMIF($AT$22:$AT$71,BW71,$AY$22:$AY$71)+SUMIF($BI$22:$BI$71,BW71,$BM$22:$BM$71)+SUMIF($BW$22:$BW$71,BW71,$CA$22:$CA$71)</f>
        <v>0</v>
      </c>
      <c r="CH71" s="115">
        <f>SUMIF($O$22:$O$71,BW71,$U$22:$U$71)+SUMIF($AD$22:$AD$71,BW71,$AK$22:$AK$71)+SUMIF($AT$22:$AT$71,BW71,$AZ$22:$AZ$71)+SUMIF($BI$22:$BI$71,BW71,$BN$22:$BN$71)+SUMIF($BW$22:$BW$71,BW71,$CB$22:$CB$71)</f>
        <v>0</v>
      </c>
      <c r="CI71" s="43"/>
      <c r="CJ71" s="196" t="str">
        <f t="shared" si="42"/>
        <v/>
      </c>
      <c r="CK71" s="61"/>
      <c r="CL71" s="62"/>
      <c r="CM71" s="116" t="str">
        <f t="shared" ref="CM71" si="51">IF(CN71&gt;0,CN71,IF(CO71&gt;0,CO71,IF(CP71&gt;0,CP71,"")))</f>
        <v/>
      </c>
      <c r="CN71" s="97"/>
      <c r="CO71" s="101"/>
      <c r="CP71" s="237" t="str">
        <f>IF(ISNUMBER(CJ71)=FALSE,"",SUM(CQ71:CQ$71))</f>
        <v/>
      </c>
      <c r="CQ71" s="112" t="str">
        <f t="shared" si="41"/>
        <v/>
      </c>
      <c r="CR71" s="138" t="str">
        <f>IF(ISNUMBER(CJ71)=FALSE,"",SUMIF($E$22:$E$71,CK71,$D$22:$D$71))</f>
        <v/>
      </c>
      <c r="CS71" s="140" t="str">
        <f>IF(ISNUMBER(CJ71)=FALSE,"",SUMIF($E$22:$E$71,CK71,$I$22:$I$71))</f>
        <v/>
      </c>
      <c r="CT71" s="113">
        <f>SUMIF($O$22:$O$71,CK71,$S$22:$S$71)+SUMIF($AD$22:$AD$71,CK71,$AI$22:$AI$71)+SUMIF($AT$22:$AT$71,CK71,$AX$22:$AX$71)+SUMIF($BI$22:$BI$71,CK71,$BL$22:$BL$71)+SUMIF($BW$22:$BW$71,CK71,$BZ$22:$BZ$71)+SUMIF($CK$22:$CK$71,CK71,$CN$22:$CN$71)</f>
        <v>0</v>
      </c>
      <c r="CU71" s="114">
        <f>SUMIF($O$22:$O$71,CK71,$T$22:$T$71)+SUMIF($AD$22:$AD$71,CK71,$AJ$22:$AJ$71)+SUMIF($AT$22:$AT$71,CK71,$AY$22:$AY$71)+SUMIF($BI$22:$BI$71,CK71,$BM$22:$BM$71)+SUMIF($BW$22:$BW$71,CK71,$CA$22:$CA$71)+SUMIF($CK$22:$CK$71,CK71,$CO$22:$CO$71)</f>
        <v>0</v>
      </c>
      <c r="CV71" s="115">
        <f>SUMIF($O$22:$O$71,CK71,$U$22:$U$71)+SUMIF($AD$22:$AD$71,CK71,$AK$22:$AK$71)+SUMIF($AT$22:$AT$71,CK71,$AZ$22:$AZ$71)+SUMIF($BI$22:$BI$71,CK71,$BN$22:$BN$71)+SUMIF($BW$22:$BW$71,CK71,$CB$22:$CB$71)+SUMIF($CK$22:$CK$71,CK71,$CP$22:$CP$71)</f>
        <v>0</v>
      </c>
      <c r="CW71" s="43"/>
    </row>
    <row r="72" spans="1:102" ht="3" customHeight="1" thickBot="1">
      <c r="A72" s="130"/>
      <c r="B72" s="5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175"/>
      <c r="O72" s="79"/>
      <c r="P72" s="79"/>
      <c r="Q72" s="79"/>
      <c r="R72" s="6"/>
      <c r="S72" s="79"/>
      <c r="T72" s="79"/>
      <c r="U72" s="79"/>
      <c r="V72" s="79"/>
      <c r="W72" s="175"/>
      <c r="X72" s="79"/>
      <c r="Y72" s="79"/>
      <c r="Z72" s="79"/>
      <c r="AA72" s="79"/>
      <c r="AB72" s="6"/>
      <c r="AC72" s="182"/>
      <c r="AD72" s="6"/>
      <c r="AE72" s="6"/>
      <c r="AF72" s="6"/>
      <c r="AG72" s="6"/>
      <c r="AH72" s="6"/>
      <c r="AI72" s="79"/>
      <c r="AJ72" s="79"/>
      <c r="AK72" s="79"/>
      <c r="AL72" s="79"/>
      <c r="AM72" s="182"/>
      <c r="AN72" s="6"/>
      <c r="AO72" s="79"/>
      <c r="AP72" s="79"/>
      <c r="AQ72" s="79"/>
      <c r="AR72" s="6"/>
      <c r="AS72" s="175"/>
      <c r="AT72" s="79"/>
      <c r="AU72" s="79"/>
      <c r="AV72" s="79"/>
      <c r="AW72" s="6"/>
      <c r="AX72" s="79"/>
      <c r="AY72" s="79"/>
      <c r="AZ72" s="79"/>
      <c r="BA72" s="79"/>
      <c r="BB72" s="175"/>
      <c r="BC72" s="79"/>
      <c r="BD72" s="79"/>
      <c r="BE72" s="79"/>
      <c r="BF72" s="79"/>
      <c r="BG72" s="6"/>
      <c r="BH72" s="182"/>
      <c r="BI72" s="6"/>
      <c r="BJ72" s="6"/>
      <c r="BK72" s="6"/>
      <c r="BL72" s="79"/>
      <c r="BM72" s="79"/>
      <c r="BN72" s="79"/>
      <c r="BO72" s="79"/>
      <c r="BP72" s="182"/>
      <c r="BQ72" s="6"/>
      <c r="BR72" s="79"/>
      <c r="BS72" s="79"/>
      <c r="BT72" s="79"/>
      <c r="BU72" s="6"/>
      <c r="BV72" s="175"/>
      <c r="BW72" s="79"/>
      <c r="BX72" s="79"/>
      <c r="BY72" s="6"/>
      <c r="BZ72" s="79"/>
      <c r="CA72" s="79"/>
      <c r="CB72" s="79"/>
      <c r="CC72" s="79"/>
      <c r="CD72" s="175"/>
      <c r="CE72" s="79"/>
      <c r="CF72" s="79"/>
      <c r="CG72" s="79"/>
      <c r="CH72" s="79"/>
      <c r="CI72" s="6"/>
      <c r="CJ72" s="182"/>
      <c r="CK72" s="6"/>
      <c r="CL72" s="6"/>
      <c r="CM72" s="6"/>
      <c r="CN72" s="79"/>
      <c r="CO72" s="79"/>
      <c r="CP72" s="79"/>
      <c r="CQ72" s="79"/>
      <c r="CR72" s="182"/>
      <c r="CS72" s="7"/>
      <c r="CT72" s="79"/>
      <c r="CU72" s="79"/>
      <c r="CV72" s="79"/>
      <c r="CW72" s="65"/>
    </row>
    <row r="73" spans="1:102" s="211" customFormat="1" ht="15" customHeight="1">
      <c r="A73" s="213"/>
      <c r="B73" s="334" t="s">
        <v>23</v>
      </c>
      <c r="C73" s="284">
        <v>1</v>
      </c>
      <c r="D73" s="285">
        <f t="shared" ref="D73" si="52">IF(E73="","",C73)</f>
        <v>1</v>
      </c>
      <c r="E73" s="286" t="s">
        <v>57</v>
      </c>
      <c r="F73" s="284">
        <v>1979</v>
      </c>
      <c r="G73" s="284">
        <f>SUMIF($O$73:$O$137,E73,$V$73:$V$137)+SUMIF($AD$73:$AD$137,E73,$AL$73:$AL$137)+SUMIF($AT$73:$AT$137,E73,$BA$73:$BA$137)+SUMIF($BI$73:$BI$137,E73,$BO$73:$BO$137)+SUMIF($BW$73:$BW$137,E73,$CC$73:$CC$137)+SUMIF($CK$73:$CK$137,E73,$CQ$73:$CQ$137)</f>
        <v>2</v>
      </c>
      <c r="H73" s="284"/>
      <c r="I73" s="284">
        <f t="shared" ref="I73:I104" si="53">SUMIF($O$73:$O$87,E73,$R$73:$R$87)+SUMIF($AD$73:$AD$87,E73,$AH$73:$AH$87)+SUMIF($AT$73:$AT$87,E73,$AW$73:$AW$87)+SUMIF($BI$73:$BI$87,E73,$BK$73:$BK$87)+SUMIF($BW$73:$BW$87,E73,$BY$73:$BY$87)+SUMIF($CK$73:$CK$87,E73,$CM$73:$CM$87)</f>
        <v>34</v>
      </c>
      <c r="J73" s="287">
        <f>SUMIF($O$73:$O$137,E73,$S$73:$S$137)+SUMIF($AD$73:$AD$137,E73,$AI$73:$AI$137)+SUMIF($AT$73:$AT$137,E73,$AX$73:$AX$137)+SUMIF($BI$73:$BI$137,E73,$BL$73:$BL$137)+SUMIF($BW$73:$BW$137,E73,$BZ$73:$BZ$137)+SUMIF($CK$73:$CK$137,E73,$CN$73:$CN$137)</f>
        <v>0</v>
      </c>
      <c r="K73" s="288">
        <f>SUMIF($O$73:$O$137,E73,$T$73:$T$137)+SUMIF($AD$73:$AD$137,E73,$AJ$73:$AJ$137)+SUMIF($AT$73:$AT$137,E73,$AY$73:$AY$137)+SUMIF($BI$73:$BI$137,E73,$BM$73:$BM$137)+SUMIF($BW$73:$BW$137,E73,$CA$73:$CA$137)+SUMIF($CK$73:$CK$137,E73,$CO$73:$CO$137)</f>
        <v>0</v>
      </c>
      <c r="L73" s="289">
        <f>SUMIF($O$73:$O$137,E73,$U$73:$U$137)+SUMIF($AD$73:$AD$137,E73,$AK$73:$AK$137)+SUMIF($AT$73:$AT$137,E73,$AZ$73:$AZ$137)+SUMIF($BI$73:$BI$137,E73,$BN$73:$BN$137)+SUMIF($BW$73:$BW$137,E73,$CB$73:$CB$137)+SUMIF($CK$73:$CK$137,E73,$CP$73:$CP$137)</f>
        <v>0</v>
      </c>
      <c r="M73" s="221"/>
      <c r="N73" s="254">
        <f t="shared" ref="N73" si="54">IF(O73="","",C73)</f>
        <v>1</v>
      </c>
      <c r="O73" s="222" t="s">
        <v>0</v>
      </c>
      <c r="P73" s="292">
        <v>204</v>
      </c>
      <c r="Q73" s="223">
        <v>0.48541666666666666</v>
      </c>
      <c r="R73" s="222">
        <v>12</v>
      </c>
      <c r="S73" s="231"/>
      <c r="T73" s="233"/>
      <c r="U73" s="236"/>
      <c r="V73" s="238">
        <f t="shared" ref="V73" si="55">IF(ISNUMBER(N73)=FALSE,"",1)</f>
        <v>1</v>
      </c>
      <c r="W73" s="249">
        <v>1</v>
      </c>
      <c r="X73" s="251">
        <v>12</v>
      </c>
      <c r="Y73" s="231">
        <f>SUMIF($O$22:$O$71,O73,$S$22:$S$71)</f>
        <v>0</v>
      </c>
      <c r="Z73" s="233">
        <f>SUMIF($O$22:$O$71,O73,$T$22:$T$71)</f>
        <v>0</v>
      </c>
      <c r="AA73" s="236">
        <f>SUMIF($O$22:$O$71,O73,$U$22:$U$71)</f>
        <v>0</v>
      </c>
      <c r="AB73" s="212"/>
      <c r="AC73" s="256">
        <f t="shared" ref="AC73" si="56">IF(AD73="","",C73)</f>
        <v>1</v>
      </c>
      <c r="AD73" s="218" t="s">
        <v>57</v>
      </c>
      <c r="AE73" s="301">
        <v>0.18872685185185184</v>
      </c>
      <c r="AF73" s="301">
        <v>0.18358796296296298</v>
      </c>
      <c r="AG73" s="301">
        <v>0.37231481481481482</v>
      </c>
      <c r="AH73" s="227">
        <v>18</v>
      </c>
      <c r="AI73" s="231"/>
      <c r="AJ73" s="233"/>
      <c r="AK73" s="236"/>
      <c r="AL73" s="238">
        <v>1</v>
      </c>
      <c r="AM73" s="250">
        <v>3</v>
      </c>
      <c r="AN73" s="252">
        <v>18</v>
      </c>
      <c r="AO73" s="231">
        <f>SUMIF($O$22:$O$71,AD73,$S$22:$S$71)+SUMIF($AD$22:$AD$71,AD73,$AI$22:$AI$71)</f>
        <v>0</v>
      </c>
      <c r="AP73" s="233">
        <f>SUMIF($O$22:$O$71,AD73,$T$22:$T$71)+SUMIF($AD$22:$AD$71,AD73,$AJ$22:$AJ$71)</f>
        <v>0</v>
      </c>
      <c r="AQ73" s="236">
        <f>SUMIF($O$22:$O$71,AD73,$U$22:$U$71)+SUMIF($AD$22:$AD$71,AD73,$AK$22:$AK$71)</f>
        <v>0</v>
      </c>
      <c r="AR73" s="212"/>
      <c r="AS73" s="257">
        <f>IF(AT73="","",C73)</f>
        <v>1</v>
      </c>
      <c r="AT73" s="290" t="s">
        <v>58</v>
      </c>
      <c r="AU73" s="319">
        <v>355</v>
      </c>
      <c r="AV73" s="291">
        <v>0.77916666666666667</v>
      </c>
      <c r="AW73" s="222">
        <f>IF(ISNUMBER(AS73)=FALSE,"",SUM(BA73:BA$87)+3)</f>
        <v>18</v>
      </c>
      <c r="AX73" s="231"/>
      <c r="AY73" s="233"/>
      <c r="AZ73" s="236"/>
      <c r="BA73" s="238">
        <f>IF(ISNUMBER(AS73)=FALSE,"",1)</f>
        <v>1</v>
      </c>
      <c r="BB73" s="249">
        <f>IF(ISNUMBER(AS73)=FALSE,"",SUMIF($E$73:$E$136,AT73,$D$73:$D$136))</f>
        <v>2</v>
      </c>
      <c r="BC73" s="251">
        <f>IF(ISNUMBER(AS73)=FALSE,"",IF(SUMIF($E$73:$E$136,AT73,$I$73:$I$136)&gt;0,SUMIF($E$73:$E$136,AT73,$I$73:$I$136),IF(SUMIF($E$73:$E$136,AT73,$J$73:$J$136)&gt;0,SUMIF($E$73:$E$136,AT73,$J$73:$J$136),IF(SUMIF($E$73:$E$136,AT73,$K$73:$K$136)&gt;0,SUMIF($E$73:$E$136,AT73,$K$73:$K$136),SUMIF($E$73:$E$136,AT73,$L$73:$L$136)))))</f>
        <v>34</v>
      </c>
      <c r="BD73" s="231">
        <f>SUMIF($O$22:$O$71,AT73,$S$22:$S$71)+SUMIF($AD$22:$AD$71,AT73,$AI$22:$AI$71)+SUMIF($AT$22:$AT$71,AT73,$AX$22:$AX$71)</f>
        <v>0</v>
      </c>
      <c r="BE73" s="233">
        <f>SUMIF($O$22:$O$71,AT73,$T$22:$T$71)+SUMIF($AD$22:$AD$71,AT73,$AJ$22:$AJ$71)+SUMIF($AT$22:$AT$71,AT73,$AY$22:$AY$71)</f>
        <v>0</v>
      </c>
      <c r="BF73" s="236">
        <f>SUMIF($O$22:$O$71,AT73,$U$22:$U$71)+SUMIF($AD$22:$AD$71,AT73,$AK$22:$AK$71)+SUMIF($AT$22:$AT$71,AT73,$AZ$22:$AZ$71)</f>
        <v>0</v>
      </c>
      <c r="BG73" s="212"/>
      <c r="BH73" s="256" t="str">
        <f>IF(BI73="","",C73)</f>
        <v/>
      </c>
      <c r="BI73" s="227"/>
      <c r="BJ73" s="219"/>
      <c r="BK73" s="227" t="str">
        <f>IF(ISNUMBER(BH73)=FALSE,"",SUM(BO73:BO$87)+3)</f>
        <v/>
      </c>
      <c r="BL73" s="231"/>
      <c r="BM73" s="233"/>
      <c r="BN73" s="236"/>
      <c r="BO73" s="238" t="str">
        <f t="shared" ref="BO73" si="57">IF(ISNUMBER(BH73)=FALSE,"",1)</f>
        <v/>
      </c>
      <c r="BP73" s="250" t="str">
        <f>IF(ISNUMBER(BH73)=FALSE,"",SUMIF($E$73:$E$136,BI73,$D$73:$D$136))</f>
        <v/>
      </c>
      <c r="BQ73" s="252" t="str">
        <f>IF(ISNUMBER(BH73)=FALSE,"",IF(SUMIF($E$73:$E$136,BI73,$I$73:$I$136)&gt;0,SUMIF($E$73:$E$136,BI73,$I$73:$I$136),IF(SUMIF($E$73:$E$136,BI73,$J$73:$J$136)&gt;0,SUMIF($E$73:$E$136,BI73,$J$73:$J$136),IF(SUMIF($E$73:$E$136,BI73,$K$73:$K$136)&gt;0,SUMIF($E$73:$E$136,BI73,$K$73:$K$136),SUMIF($E$73:$E$136,BI73,$L$73:$L$136)))))</f>
        <v/>
      </c>
      <c r="BR73" s="231">
        <f>SUMIF($O$22:$O$71,BI73,$S$22:$S$71)+SUMIF($AD$22:$AD$71,BI73,$AI$22:$AI$71)+SUMIF($AT$22:$AT$71,BI73,$AX$22:$AX$71)+SUMIF($BI$22:$BI$71,BI73,$BL$22:$BL$71)</f>
        <v>0</v>
      </c>
      <c r="BS73" s="233">
        <f>SUMIF($O$22:$O$71,BI73,$T$22:$T$71)+SUMIF($AD$22:$AD$71,BI73,$AJ$22:$AJ$71)+SUMIF($AT$22:$AT$71,BI73,$AY$22:$AY$71)+SUMIF($BI$22:$BI$71,BI73,$BM$22:$BM$71)</f>
        <v>0</v>
      </c>
      <c r="BT73" s="236">
        <f>SUMIF($O$22:$O$71,BI73,$U$22:$U$71)+SUMIF($AD$22:$AD$71,BI73,$AK$22:$AK$71)+SUMIF($AT$22:$AT$71,BI73,$AZ$22:$AZ$71)+SUMIF($BI$22:$BI$71,BI73,$BN$22:$BN$71)</f>
        <v>0</v>
      </c>
      <c r="BU73" s="212"/>
      <c r="BV73" s="257" t="str">
        <f>IF(BW73="","",C73)</f>
        <v/>
      </c>
      <c r="BW73" s="222"/>
      <c r="BX73" s="223"/>
      <c r="BY73" s="222" t="str">
        <f>IF(ISNUMBER(BV73)=FALSE,"",SUM(CC73:CC$87)+3)</f>
        <v/>
      </c>
      <c r="BZ73" s="231"/>
      <c r="CA73" s="233"/>
      <c r="CB73" s="236"/>
      <c r="CC73" s="238" t="str">
        <f t="shared" ref="CC73" si="58">IF(ISNUMBER(BV73)=FALSE,"",1)</f>
        <v/>
      </c>
      <c r="CD73" s="249" t="str">
        <f>IF(ISNUMBER(BV73)=FALSE,"",SUMIF($E$73:$E$136,BW73,$D$73:$D$136))</f>
        <v/>
      </c>
      <c r="CE73" s="251" t="str">
        <f>IF(ISNUMBER(BV73)=FALSE,"",IF(SUMIF($E$73:$E$136,BW73,$I$73:$I$136)&gt;0,SUMIF($E$73:$E$136,BW73,$I$73:$I$136),IF(SUMIF($E$73:$E$136,BW73,$J$73:$J$136)&gt;0,SUMIF($E$73:$E$136,BW73,$J$73:$J$136),IF(SUMIF($E$73:$E$136,BW73,$K$73:$K$136)&gt;0,SUMIF($E$73:$E$136,BW73,$K$73:$K$136),SUMIF($E$73:$E$136,BW73,$L$73:$L$136)))))</f>
        <v/>
      </c>
      <c r="CF73" s="231">
        <f>SUMIF($O$22:$O$71,BW73,$S$22:$S$71)+SUMIF($AD$22:$AD$71,BW73,$AI$22:$AI$71)+SUMIF($AT$22:$AT$71,BW73,$AX$22:$AX$71)+SUMIF($BI$22:$BI$71,BW73,$BL$22:$BL$71)+SUMIF($BW$22:$BW$71,BW73,$BZ$22:$BZ$71)</f>
        <v>0</v>
      </c>
      <c r="CG73" s="233">
        <f>SUMIF($O$22:$O$71,BW73,$T$22:$T$71)+SUMIF($AD$22:$AD$71,BW73,$AJ$22:$AJ$71)+SUMIF($AT$22:$AT$71,BW73,$AY$22:$AY$71)+SUMIF($BI$22:$BI$71,BW73,$BM$22:$BM$71)+SUMIF($BW$22:$BW$71,BW73,$CA$22:$CA$71)</f>
        <v>0</v>
      </c>
      <c r="CH73" s="236">
        <f>SUMIF($O$22:$O$71,BW73,$U$22:$U$71)+SUMIF($AD$22:$AD$71,BW73,$AK$22:$AK$71)+SUMIF($AT$22:$AT$71,BW73,$AZ$22:$AZ$71)+SUMIF($BI$22:$BI$71,BW73,$BN$22:$BN$71)+SUMIF($BW$22:$BW$71,BW73,$CB$22:$CB$71)</f>
        <v>0</v>
      </c>
      <c r="CI73" s="212"/>
      <c r="CJ73" s="256" t="str">
        <f>IF(CK73="","",C73)</f>
        <v/>
      </c>
      <c r="CK73" s="227"/>
      <c r="CL73" s="219"/>
      <c r="CM73" s="227" t="str">
        <f>IF(ISNUMBER(CJ73)=FALSE,"",SUM(CQ73:CQ$87)+3)</f>
        <v/>
      </c>
      <c r="CN73" s="231"/>
      <c r="CO73" s="233"/>
      <c r="CP73" s="236"/>
      <c r="CQ73" s="238" t="str">
        <f t="shared" ref="CQ73" si="59">IF(ISNUMBER(CJ73)=FALSE,"",1)</f>
        <v/>
      </c>
      <c r="CR73" s="250" t="str">
        <f>IF(ISNUMBER(CJ73)=FALSE,"",SUMIF($E$73:$E$136,CK73,$D$73:$D$136))</f>
        <v/>
      </c>
      <c r="CS73" s="252" t="str">
        <f>IF(ISNUMBER(CJ73)=FALSE,"",IF(SUMIF($E$73:$E$136,CK73,$I$73:$I$136)&gt;0,SUMIF($E$73:$E$136,CK73,$I$73:$I$136),IF(SUMIF($E$73:$E$136,CK73,$J$73:$J$136)&gt;0,SUMIF($E$73:$E$136,CK73,$J$73:$J$136),IF(SUMIF($E$73:$E$136,CK73,$K$73:$K$136)&gt;0,SUMIF($E$73:$E$136,CK73,$K$73:$K$136),SUMIF($E$73:$E$136,CK73,$L$73:$L$136)))))</f>
        <v/>
      </c>
      <c r="CT73" s="231">
        <f>SUMIF($O$22:$O$71,CK73,$S$22:$S$71)+SUMIF($AD$22:$AD$71,CK73,$AI$22:$AI$71)+SUMIF($AT$22:$AT$71,CK73,$AX$22:$AX$71)+SUMIF($BI$22:$BI$71,CK73,$BL$22:$BL$71)+SUMIF($BW$22:$BW$71,CK73,$BZ$22:$BZ$71)+SUMIF($CK$22:$CK$71,CK73,$CN$22:$CN$71)</f>
        <v>0</v>
      </c>
      <c r="CU73" s="233">
        <f>SUMIF($O$22:$O$71,CK73,$T$22:$T$71)+SUMIF($AD$22:$AD$71,CK73,$AJ$22:$AJ$71)+SUMIF($AT$22:$AT$71,CK73,$AY$22:$AY$71)+SUMIF($BI$22:$BI$71,CK73,$BM$22:$BM$71)+SUMIF($BW$22:$BW$71,CK73,$CA$22:$CA$71)+SUMIF($CK$22:$CK$71,CK73,$CO$22:$CO$71)</f>
        <v>0</v>
      </c>
      <c r="CV73" s="236">
        <f>SUMIF($O$22:$O$71,CK73,$U$22:$U$71)+SUMIF($AD$22:$AD$71,CK73,$AK$22:$AK$71)+SUMIF($AT$22:$AT$71,CK73,$AZ$22:$AZ$71)+SUMIF($BI$22:$BI$71,CK73,$BN$22:$BN$71)+SUMIF($BW$22:$BW$71,CK73,$CB$22:$CB$71)+SUMIF($CK$22:$CK$71,CK73,$CP$22:$CP$71)</f>
        <v>0</v>
      </c>
      <c r="CW73" s="212"/>
      <c r="CX73" s="203"/>
    </row>
    <row r="74" spans="1:102" s="211" customFormat="1" ht="15" customHeight="1">
      <c r="A74" s="213"/>
      <c r="B74" s="335"/>
      <c r="C74" s="284">
        <v>2</v>
      </c>
      <c r="D74" s="285">
        <f t="shared" ref="D74:D86" si="60">IF(E74="","",C74)</f>
        <v>2</v>
      </c>
      <c r="E74" s="286" t="s">
        <v>58</v>
      </c>
      <c r="F74" s="284">
        <v>1990</v>
      </c>
      <c r="G74" s="284">
        <f>SUMIF($O$73:$O$137,E74,$V$73:$V$137)+SUMIF($AD$73:$AD$137,E74,$AL$73:$AL$137)+SUMIF($AT$73:$AT$137,E74,$BA$73:$BA$137)+SUMIF($BI$73:$BI$137,E74,$BO$73:$BO$137)+SUMIF($BW$73:$BW$137,E74,$CC$73:$CC$137)+SUMIF($CK$73:$CK$137,E74,$CQ$73:$CQ$137)</f>
        <v>2</v>
      </c>
      <c r="H74" s="284"/>
      <c r="I74" s="284">
        <f t="shared" si="53"/>
        <v>34</v>
      </c>
      <c r="J74" s="287">
        <f>SUMIF($O$73:$O$137,E74,$S$73:$S$137)+SUMIF($AD$73:$AD$137,E74,$AI$73:$AI$137)+SUMIF($AT$73:$AT$137,E74,$AX$73:$AX$137)+SUMIF($BI$73:$BI$137,E74,$BL$73:$BL$137)+SUMIF($BW$73:$BW$137,E74,$BZ$73:$BZ$137)+SUMIF($CK$73:$CK$137,E74,$CN$73:$CN$137)</f>
        <v>0</v>
      </c>
      <c r="K74" s="288">
        <f>SUMIF($O$73:$O$137,E74,$T$73:$T$137)+SUMIF($AD$73:$AD$137,E74,$AJ$73:$AJ$137)+SUMIF($AT$73:$AT$137,E74,$AY$73:$AY$137)+SUMIF($BI$73:$BI$137,E74,$BM$73:$BM$137)+SUMIF($BW$73:$BW$137,E74,$CA$73:$CA$137)+SUMIF($CK$73:$CK$137,E74,$CO$73:$CO$137)</f>
        <v>0</v>
      </c>
      <c r="L74" s="289">
        <f>SUMIF($O$73:$O$137,E74,$U$73:$U$137)+SUMIF($AD$73:$AD$137,E74,$AK$73:$AK$137)+SUMIF($AT$73:$AT$137,E74,$AZ$73:$AZ$137)+SUMIF($BI$73:$BI$137,E74,$BN$73:$BN$137)+SUMIF($BW$73:$BW$137,E74,$CB$73:$CB$137)+SUMIF($CK$73:$CK$137,E74,$CP$73:$CP$137)</f>
        <v>0</v>
      </c>
      <c r="M74" s="221"/>
      <c r="N74" s="254">
        <f t="shared" ref="N74" si="61">IF(O74="","",C74)</f>
        <v>2</v>
      </c>
      <c r="O74" s="224" t="s">
        <v>28</v>
      </c>
      <c r="P74" s="293">
        <v>183</v>
      </c>
      <c r="Q74" s="225">
        <v>0.46180555555555552</v>
      </c>
      <c r="R74" s="222">
        <v>10</v>
      </c>
      <c r="S74" s="232"/>
      <c r="T74" s="234"/>
      <c r="U74" s="237"/>
      <c r="V74" s="238">
        <f t="shared" ref="V74" si="62">IF(ISNUMBER(N74)=FALSE,"",1)</f>
        <v>1</v>
      </c>
      <c r="W74" s="249">
        <v>2</v>
      </c>
      <c r="X74" s="251">
        <v>10</v>
      </c>
      <c r="Y74" s="231">
        <f>SUMIF($O$22:$O$71,O74,$S$22:$S$71)</f>
        <v>0</v>
      </c>
      <c r="Z74" s="233">
        <f>SUMIF($O$22:$O$71,O74,$T$22:$T$71)</f>
        <v>0</v>
      </c>
      <c r="AA74" s="236">
        <f>SUMIF($O$22:$O$71,O74,$U$22:$U$71)</f>
        <v>0</v>
      </c>
      <c r="AB74" s="212"/>
      <c r="AC74" s="256">
        <f t="shared" ref="AC74" si="63">IF(AD74="","",C74)</f>
        <v>2</v>
      </c>
      <c r="AD74" s="208" t="s">
        <v>58</v>
      </c>
      <c r="AE74" s="299">
        <v>0.19165509259259267</v>
      </c>
      <c r="AF74" s="299">
        <v>0.18578703703703703</v>
      </c>
      <c r="AG74" s="299">
        <v>0.3774421296296297</v>
      </c>
      <c r="AH74" s="227">
        <v>16</v>
      </c>
      <c r="AI74" s="232"/>
      <c r="AJ74" s="234"/>
      <c r="AK74" s="237"/>
      <c r="AL74" s="238">
        <v>1</v>
      </c>
      <c r="AM74" s="250">
        <v>4</v>
      </c>
      <c r="AN74" s="252">
        <v>16</v>
      </c>
      <c r="AO74" s="231">
        <f>SUMIF($O$22:$O$71,AD74,$S$22:$S$71)+SUMIF($AD$22:$AD$71,AD74,$AI$22:$AI$71)</f>
        <v>0</v>
      </c>
      <c r="AP74" s="233">
        <f>SUMIF($O$22:$O$71,AD74,$T$22:$T$71)+SUMIF($AD$22:$AD$71,AD74,$AJ$22:$AJ$71)</f>
        <v>0</v>
      </c>
      <c r="AQ74" s="236">
        <f>SUMIF($O$22:$O$71,AD74,$U$22:$U$71)+SUMIF($AD$22:$AD$71,AD74,$AK$22:$AK$71)</f>
        <v>0</v>
      </c>
      <c r="AR74" s="212"/>
      <c r="AS74" s="257">
        <f t="shared" ref="AS74" si="64">IF(AT74="","",C74)</f>
        <v>2</v>
      </c>
      <c r="AT74" s="224" t="s">
        <v>57</v>
      </c>
      <c r="AU74" s="224">
        <v>371</v>
      </c>
      <c r="AV74" s="225">
        <v>0.78611111111111109</v>
      </c>
      <c r="AW74" s="222">
        <f>IF(ISNUMBER(AS74)=FALSE,"",SUM(BA74:BA$87)+2)</f>
        <v>16</v>
      </c>
      <c r="AX74" s="232"/>
      <c r="AY74" s="234"/>
      <c r="AZ74" s="237"/>
      <c r="BA74" s="238">
        <f t="shared" ref="BA74" si="65">IF(ISNUMBER(AS74)=FALSE,"",1)</f>
        <v>1</v>
      </c>
      <c r="BB74" s="249">
        <f>IF(ISNUMBER(AS74)=FALSE,"",SUMIF($E$73:$E$136,AT74,$D$73:$D$136))</f>
        <v>1</v>
      </c>
      <c r="BC74" s="251">
        <f>IF(ISNUMBER(AS74)=FALSE,"",IF(SUMIF($E$73:$E$136,AT74,$I$73:$I$136)&gt;0,SUMIF($E$73:$E$136,AT74,$I$73:$I$136),IF(SUMIF($E$73:$E$136,AT74,$J$73:$J$136)&gt;0,SUMIF($E$73:$E$136,AT74,$J$73:$J$136),IF(SUMIF($E$73:$E$136,AT74,$K$73:$K$136)&gt;0,SUMIF($E$73:$E$136,AT74,$K$73:$K$136),SUMIF($E$73:$E$136,AT74,$L$73:$L$136)))))</f>
        <v>34</v>
      </c>
      <c r="BD74" s="231">
        <f>SUMIF($O$22:$O$71,AT74,$S$22:$S$71)+SUMIF($AD$22:$AD$71,AT74,$AI$22:$AI$71)+SUMIF($AT$22:$AT$71,AT74,$AX$22:$AX$71)</f>
        <v>0</v>
      </c>
      <c r="BE74" s="233">
        <f>SUMIF($O$22:$O$71,AT74,$T$22:$T$71)+SUMIF($AD$22:$AD$71,AT74,$AJ$22:$AJ$71)+SUMIF($AT$22:$AT$71,AT74,$AY$22:$AY$71)</f>
        <v>0</v>
      </c>
      <c r="BF74" s="236">
        <f>SUMIF($O$22:$O$71,AT74,$U$22:$U$71)+SUMIF($AD$22:$AD$71,AT74,$AK$22:$AK$71)+SUMIF($AT$22:$AT$71,AT74,$AZ$22:$AZ$71)</f>
        <v>0</v>
      </c>
      <c r="BG74" s="212"/>
      <c r="BH74" s="256" t="str">
        <f t="shared" ref="BH74" si="66">IF(BI74="","",C74)</f>
        <v/>
      </c>
      <c r="BI74" s="228"/>
      <c r="BJ74" s="215"/>
      <c r="BK74" s="227" t="str">
        <f>IF(ISNUMBER(BH74)=FALSE,"",SUM(BO74:BO$87)+2)</f>
        <v/>
      </c>
      <c r="BL74" s="232"/>
      <c r="BM74" s="234"/>
      <c r="BN74" s="237"/>
      <c r="BO74" s="238" t="str">
        <f t="shared" ref="BO74" si="67">IF(ISNUMBER(BH74)=FALSE,"",1)</f>
        <v/>
      </c>
      <c r="BP74" s="250" t="str">
        <f>IF(ISNUMBER(BH74)=FALSE,"",SUMIF($E$73:$E$136,BI74,$D$73:$D$136))</f>
        <v/>
      </c>
      <c r="BQ74" s="252" t="str">
        <f>IF(ISNUMBER(BH74)=FALSE,"",IF(SUMIF($E$73:$E$136,BI74,$I$73:$I$136)&gt;0,SUMIF($E$73:$E$136,BI74,$I$73:$I$136),IF(SUMIF($E$73:$E$136,BI74,$J$73:$J$136)&gt;0,SUMIF($E$73:$E$136,BI74,$J$73:$J$136),IF(SUMIF($E$73:$E$136,BI74,$K$73:$K$136)&gt;0,SUMIF($E$73:$E$136,BI74,$K$73:$K$136),SUMIF($E$73:$E$136,BI74,$L$73:$L$136)))))</f>
        <v/>
      </c>
      <c r="BR74" s="231">
        <f>SUMIF($O$22:$O$71,BI74,$S$22:$S$71)+SUMIF($AD$22:$AD$71,BI74,$AI$22:$AI$71)+SUMIF($AT$22:$AT$71,BI74,$AX$22:$AX$71)+SUMIF($BI$22:$BI$71,BI74,$BL$22:$BL$71)</f>
        <v>0</v>
      </c>
      <c r="BS74" s="233">
        <f>SUMIF($O$22:$O$71,BI74,$T$22:$T$71)+SUMIF($AD$22:$AD$71,BI74,$AJ$22:$AJ$71)+SUMIF($AT$22:$AT$71,BI74,$AY$22:$AY$71)+SUMIF($BI$22:$BI$71,BI74,$BM$22:$BM$71)</f>
        <v>0</v>
      </c>
      <c r="BT74" s="236">
        <f>SUMIF($O$22:$O$71,BI74,$U$22:$U$71)+SUMIF($AD$22:$AD$71,BI74,$AK$22:$AK$71)+SUMIF($AT$22:$AT$71,BI74,$AZ$22:$AZ$71)+SUMIF($BI$22:$BI$71,BI74,$BN$22:$BN$71)</f>
        <v>0</v>
      </c>
      <c r="BU74" s="212"/>
      <c r="BV74" s="257" t="str">
        <f t="shared" ref="BV74" si="68">IF(BW74="","",C74)</f>
        <v/>
      </c>
      <c r="BW74" s="224"/>
      <c r="BX74" s="225"/>
      <c r="BY74" s="222" t="str">
        <f>IF(ISNUMBER(BV74)=FALSE,"",SUM(CC74:CC$87)+2)</f>
        <v/>
      </c>
      <c r="BZ74" s="232"/>
      <c r="CA74" s="234"/>
      <c r="CB74" s="237"/>
      <c r="CC74" s="238" t="str">
        <f t="shared" ref="CC74" si="69">IF(ISNUMBER(BV74)=FALSE,"",1)</f>
        <v/>
      </c>
      <c r="CD74" s="249" t="str">
        <f>IF(ISNUMBER(BV74)=FALSE,"",SUMIF($E$73:$E$136,BW74,$D$73:$D$136))</f>
        <v/>
      </c>
      <c r="CE74" s="251" t="str">
        <f>IF(ISNUMBER(BV74)=FALSE,"",IF(SUMIF($E$73:$E$136,BW74,$I$73:$I$136)&gt;0,SUMIF($E$73:$E$136,BW74,$I$73:$I$136),IF(SUMIF($E$73:$E$136,BW74,$J$73:$J$136)&gt;0,SUMIF($E$73:$E$136,BW74,$J$73:$J$136),IF(SUMIF($E$73:$E$136,BW74,$K$73:$K$136)&gt;0,SUMIF($E$73:$E$136,BW74,$K$73:$K$136),SUMIF($E$73:$E$136,BW74,$L$73:$L$136)))))</f>
        <v/>
      </c>
      <c r="CF74" s="231">
        <f>SUMIF($O$22:$O$71,BW74,$S$22:$S$71)+SUMIF($AD$22:$AD$71,BW74,$AI$22:$AI$71)+SUMIF($AT$22:$AT$71,BW74,$AX$22:$AX$71)+SUMIF($BI$22:$BI$71,BW74,$BL$22:$BL$71)+SUMIF($BW$22:$BW$71,BW74,$BZ$22:$BZ$71)</f>
        <v>0</v>
      </c>
      <c r="CG74" s="233">
        <f>SUMIF($O$22:$O$71,BW74,$T$22:$T$71)+SUMIF($AD$22:$AD$71,BW74,$AJ$22:$AJ$71)+SUMIF($AT$22:$AT$71,BW74,$AY$22:$AY$71)+SUMIF($BI$22:$BI$71,BW74,$BM$22:$BM$71)+SUMIF($BW$22:$BW$71,BW74,$CA$22:$CA$71)</f>
        <v>0</v>
      </c>
      <c r="CH74" s="236">
        <f>SUMIF($O$22:$O$71,BW74,$U$22:$U$71)+SUMIF($AD$22:$AD$71,BW74,$AK$22:$AK$71)+SUMIF($AT$22:$AT$71,BW74,$AZ$22:$AZ$71)+SUMIF($BI$22:$BI$71,BW74,$BN$22:$BN$71)+SUMIF($BW$22:$BW$71,BW74,$CB$22:$CB$71)</f>
        <v>0</v>
      </c>
      <c r="CI74" s="212"/>
      <c r="CJ74" s="258" t="str">
        <f t="shared" ref="CJ74" si="70">IF(CK74="","",C74)</f>
        <v/>
      </c>
      <c r="CK74" s="228"/>
      <c r="CL74" s="215"/>
      <c r="CM74" s="227" t="str">
        <f>IF(ISNUMBER(CJ74)=FALSE,"",SUM(CQ74:CQ$87)+2)</f>
        <v/>
      </c>
      <c r="CN74" s="232"/>
      <c r="CO74" s="234"/>
      <c r="CP74" s="237"/>
      <c r="CQ74" s="238" t="str">
        <f t="shared" ref="CQ74" si="71">IF(ISNUMBER(CJ74)=FALSE,"",1)</f>
        <v/>
      </c>
      <c r="CR74" s="250" t="str">
        <f>IF(ISNUMBER(CJ74)=FALSE,"",SUMIF($E$73:$E$136,CK74,$D$73:$D$136))</f>
        <v/>
      </c>
      <c r="CS74" s="252" t="str">
        <f>IF(ISNUMBER(CJ74)=FALSE,"",IF(SUMIF($E$73:$E$136,CK74,$I$73:$I$136)&gt;0,SUMIF($E$73:$E$136,CK74,$I$73:$I$136),IF(SUMIF($E$73:$E$136,CK74,$J$73:$J$136)&gt;0,SUMIF($E$73:$E$136,CK74,$J$73:$J$136),IF(SUMIF($E$73:$E$136,CK74,$K$73:$K$136)&gt;0,SUMIF($E$73:$E$136,CK74,$K$73:$K$136),SUMIF($E$73:$E$136,CK74,$L$73:$L$136)))))</f>
        <v/>
      </c>
      <c r="CT74" s="231">
        <f>SUMIF($O$22:$O$71,CK74,$S$22:$S$71)+SUMIF($AD$22:$AD$71,CK74,$AI$22:$AI$71)+SUMIF($AT$22:$AT$71,CK74,$AX$22:$AX$71)+SUMIF($BI$22:$BI$71,CK74,$BL$22:$BL$71)+SUMIF($BW$22:$BW$71,CK74,$BZ$22:$BZ$71)+SUMIF($CK$22:$CK$71,CK74,$CN$22:$CN$71)</f>
        <v>0</v>
      </c>
      <c r="CU74" s="233">
        <f>SUMIF($O$22:$O$71,CK74,$T$22:$T$71)+SUMIF($AD$22:$AD$71,CK74,$AJ$22:$AJ$71)+SUMIF($AT$22:$AT$71,CK74,$AY$22:$AY$71)+SUMIF($BI$22:$BI$71,CK74,$BM$22:$BM$71)+SUMIF($BW$22:$BW$71,CK74,$CA$22:$CA$71)+SUMIF($CK$22:$CK$71,CK74,$CO$22:$CO$71)</f>
        <v>0</v>
      </c>
      <c r="CV74" s="236">
        <f>SUMIF($O$22:$O$71,CK74,$U$22:$U$71)+SUMIF($AD$22:$AD$71,CK74,$AK$22:$AK$71)+SUMIF($AT$22:$AT$71,CK74,$AZ$22:$AZ$71)+SUMIF($BI$22:$BI$71,CK74,$BN$22:$BN$71)+SUMIF($BW$22:$BW$71,CK74,$CB$22:$CB$71)+SUMIF($CK$22:$CK$71,CK74,$CP$22:$CP$71)</f>
        <v>0</v>
      </c>
      <c r="CW74" s="212"/>
      <c r="CX74" s="203"/>
    </row>
    <row r="75" spans="1:102" s="211" customFormat="1" ht="15" customHeight="1">
      <c r="A75" s="213"/>
      <c r="B75" s="335"/>
      <c r="C75" s="284">
        <v>3</v>
      </c>
      <c r="D75" s="285">
        <f t="shared" si="60"/>
        <v>3</v>
      </c>
      <c r="E75" s="286" t="s">
        <v>0</v>
      </c>
      <c r="F75" s="284">
        <v>1980</v>
      </c>
      <c r="G75" s="284">
        <f>SUMIF($O$73:$O$137,E75,$V$73:$V$137)+SUMIF($AD$73:$AD$137,E75,$AL$73:$AL$137)+SUMIF($AT$73:$AT$137,E75,$BA$73:$BA$137)+SUMIF($BI$73:$BI$137,E75,$BO$73:$BO$137)+SUMIF($BW$73:$BW$137,E75,$CC$73:$CC$137)+SUMIF($CK$73:$CK$137,E75,$CQ$73:$CQ$137)</f>
        <v>2</v>
      </c>
      <c r="H75" s="284"/>
      <c r="I75" s="284">
        <f t="shared" si="53"/>
        <v>26</v>
      </c>
      <c r="J75" s="287">
        <f>SUMIF($O$73:$O$137,E75,$S$73:$S$137)+SUMIF($AD$73:$AD$137,E75,$AI$73:$AI$137)+SUMIF($AT$73:$AT$137,E75,$AX$73:$AX$137)+SUMIF($BI$73:$BI$137,E75,$BL$73:$BL$137)+SUMIF($BW$73:$BW$137,E75,$BZ$73:$BZ$137)+SUMIF($CK$73:$CK$137,E75,$CN$73:$CN$137)</f>
        <v>0</v>
      </c>
      <c r="K75" s="288">
        <f>SUMIF($O$73:$O$137,E75,$T$73:$T$137)+SUMIF($AD$73:$AD$137,E75,$AJ$73:$AJ$137)+SUMIF($AT$73:$AT$137,E75,$AY$73:$AY$137)+SUMIF($BI$73:$BI$137,E75,$BM$73:$BM$137)+SUMIF($BW$73:$BW$137,E75,$CA$73:$CA$137)+SUMIF($CK$73:$CK$137,E75,$CO$73:$CO$137)</f>
        <v>0</v>
      </c>
      <c r="L75" s="289">
        <f>SUMIF($O$73:$O$137,E75,$U$73:$U$137)+SUMIF($AD$73:$AD$137,E75,$AK$73:$AK$137)+SUMIF($AT$73:$AT$137,E75,$AZ$73:$AZ$137)+SUMIF($BI$73:$BI$137,E75,$BN$73:$BN$137)+SUMIF($BW$73:$BW$137,E75,$CB$73:$CB$137)+SUMIF($CK$73:$CK$137,E75,$CP$73:$CP$137)</f>
        <v>0</v>
      </c>
      <c r="M75" s="221"/>
      <c r="N75" s="254">
        <f t="shared" ref="N75" si="72">IF(O75="","",C75)</f>
        <v>3</v>
      </c>
      <c r="O75" s="224" t="s">
        <v>29</v>
      </c>
      <c r="P75" s="293">
        <v>174</v>
      </c>
      <c r="Q75" s="225">
        <v>0.4909722222222222</v>
      </c>
      <c r="R75" s="222">
        <v>8</v>
      </c>
      <c r="S75" s="232"/>
      <c r="T75" s="234"/>
      <c r="U75" s="237"/>
      <c r="V75" s="238">
        <f t="shared" ref="V75" si="73">IF(ISNUMBER(N75)=FALSE,"",1)</f>
        <v>1</v>
      </c>
      <c r="W75" s="249">
        <v>3</v>
      </c>
      <c r="X75" s="251">
        <v>8</v>
      </c>
      <c r="Y75" s="231">
        <f>SUMIF($O$22:$O$71,O75,$S$22:$S$71)</f>
        <v>0</v>
      </c>
      <c r="Z75" s="233">
        <f>SUMIF($O$22:$O$71,O75,$T$22:$T$71)</f>
        <v>0</v>
      </c>
      <c r="AA75" s="236">
        <f>SUMIF($O$22:$O$71,O75,$U$22:$U$71)</f>
        <v>0</v>
      </c>
      <c r="AB75" s="212"/>
      <c r="AC75" s="256">
        <f t="shared" ref="AC75" si="74">IF(AD75="","",C75)</f>
        <v>3</v>
      </c>
      <c r="AD75" s="208" t="s">
        <v>0</v>
      </c>
      <c r="AE75" s="299">
        <v>0.20310185185185187</v>
      </c>
      <c r="AF75" s="299">
        <v>0.19182870370370364</v>
      </c>
      <c r="AG75" s="299">
        <v>0.39493055555555551</v>
      </c>
      <c r="AH75" s="227">
        <v>14</v>
      </c>
      <c r="AI75" s="232"/>
      <c r="AJ75" s="234"/>
      <c r="AK75" s="237"/>
      <c r="AL75" s="238">
        <v>1</v>
      </c>
      <c r="AM75" s="250">
        <v>1</v>
      </c>
      <c r="AN75" s="252">
        <v>26</v>
      </c>
      <c r="AO75" s="231">
        <f>SUMIF($O$22:$O$71,AD75,$S$22:$S$71)+SUMIF($AD$22:$AD$71,AD75,$AI$22:$AI$71)</f>
        <v>0</v>
      </c>
      <c r="AP75" s="233">
        <f>SUMIF($O$22:$O$71,AD75,$T$22:$T$71)+SUMIF($AD$22:$AD$71,AD75,$AJ$22:$AJ$71)</f>
        <v>0</v>
      </c>
      <c r="AQ75" s="236">
        <f>SUMIF($O$22:$O$71,AD75,$U$22:$U$71)+SUMIF($AD$22:$AD$71,AD75,$AK$22:$AK$71)</f>
        <v>0</v>
      </c>
      <c r="AR75" s="212"/>
      <c r="AS75" s="257">
        <f t="shared" ref="AS75" si="75">IF(AT75="","",C75)</f>
        <v>3</v>
      </c>
      <c r="AT75" s="224" t="s">
        <v>83</v>
      </c>
      <c r="AU75" s="224">
        <v>355</v>
      </c>
      <c r="AV75" s="225">
        <v>0.7895833333333333</v>
      </c>
      <c r="AW75" s="222">
        <f>IF(ISNUMBER(AS75)=FALSE,"",SUM(BA75:BA$87)+1)</f>
        <v>14</v>
      </c>
      <c r="AX75" s="232"/>
      <c r="AY75" s="234"/>
      <c r="AZ75" s="237"/>
      <c r="BA75" s="238">
        <f t="shared" ref="BA75" si="76">IF(ISNUMBER(AS75)=FALSE,"",1)</f>
        <v>1</v>
      </c>
      <c r="BB75" s="249">
        <f>IF(ISNUMBER(AS75)=FALSE,"",SUMIF($E$73:$E$136,AT75,$D$73:$D$136))</f>
        <v>8</v>
      </c>
      <c r="BC75" s="251">
        <f>IF(ISNUMBER(AS75)=FALSE,"",IF(SUMIF($E$73:$E$136,AT75,$I$73:$I$136)&gt;0,SUMIF($E$73:$E$136,AT75,$I$73:$I$136),IF(SUMIF($E$73:$E$136,AT75,$J$73:$J$136)&gt;0,SUMIF($E$73:$E$136,AT75,$J$73:$J$136),IF(SUMIF($E$73:$E$136,AT75,$K$73:$K$136)&gt;0,SUMIF($E$73:$E$136,AT75,$K$73:$K$136),SUMIF($E$73:$E$136,AT75,$L$73:$L$136)))))</f>
        <v>14</v>
      </c>
      <c r="BD75" s="231">
        <f>SUMIF($O$22:$O$71,AT75,$S$22:$S$71)+SUMIF($AD$22:$AD$71,AT75,$AI$22:$AI$71)+SUMIF($AT$22:$AT$71,AT75,$AX$22:$AX$71)</f>
        <v>0</v>
      </c>
      <c r="BE75" s="233">
        <f>SUMIF($O$22:$O$71,AT75,$T$22:$T$71)+SUMIF($AD$22:$AD$71,AT75,$AJ$22:$AJ$71)+SUMIF($AT$22:$AT$71,AT75,$AY$22:$AY$71)</f>
        <v>0</v>
      </c>
      <c r="BF75" s="236">
        <f>SUMIF($O$22:$O$71,AT75,$U$22:$U$71)+SUMIF($AD$22:$AD$71,AT75,$AK$22:$AK$71)+SUMIF($AT$22:$AT$71,AT75,$AZ$22:$AZ$71)</f>
        <v>0</v>
      </c>
      <c r="BG75" s="212"/>
      <c r="BH75" s="256" t="str">
        <f t="shared" ref="BH75" si="77">IF(BI75="","",C75)</f>
        <v/>
      </c>
      <c r="BI75" s="228"/>
      <c r="BJ75" s="215"/>
      <c r="BK75" s="227" t="str">
        <f>IF(ISNUMBER(BH75)=FALSE,"",SUM(BO75:BO$87)+1)</f>
        <v/>
      </c>
      <c r="BL75" s="232"/>
      <c r="BM75" s="234"/>
      <c r="BN75" s="237"/>
      <c r="BO75" s="238" t="str">
        <f t="shared" ref="BO75" si="78">IF(ISNUMBER(BH75)=FALSE,"",1)</f>
        <v/>
      </c>
      <c r="BP75" s="250" t="str">
        <f>IF(ISNUMBER(BH75)=FALSE,"",SUMIF($E$73:$E$136,BI75,$D$73:$D$136))</f>
        <v/>
      </c>
      <c r="BQ75" s="252" t="str">
        <f>IF(ISNUMBER(BH75)=FALSE,"",IF(SUMIF($E$73:$E$136,BI75,$I$73:$I$136)&gt;0,SUMIF($E$73:$E$136,BI75,$I$73:$I$136),IF(SUMIF($E$73:$E$136,BI75,$J$73:$J$136)&gt;0,SUMIF($E$73:$E$136,BI75,$J$73:$J$136),IF(SUMIF($E$73:$E$136,BI75,$K$73:$K$136)&gt;0,SUMIF($E$73:$E$136,BI75,$K$73:$K$136),SUMIF($E$73:$E$136,BI75,$L$73:$L$136)))))</f>
        <v/>
      </c>
      <c r="BR75" s="231">
        <f>SUMIF($O$22:$O$71,BI75,$S$22:$S$71)+SUMIF($AD$22:$AD$71,BI75,$AI$22:$AI$71)+SUMIF($AT$22:$AT$71,BI75,$AX$22:$AX$71)+SUMIF($BI$22:$BI$71,BI75,$BL$22:$BL$71)</f>
        <v>0</v>
      </c>
      <c r="BS75" s="233">
        <f>SUMIF($O$22:$O$71,BI75,$T$22:$T$71)+SUMIF($AD$22:$AD$71,BI75,$AJ$22:$AJ$71)+SUMIF($AT$22:$AT$71,BI75,$AY$22:$AY$71)+SUMIF($BI$22:$BI$71,BI75,$BM$22:$BM$71)</f>
        <v>0</v>
      </c>
      <c r="BT75" s="236">
        <f>SUMIF($O$22:$O$71,BI75,$U$22:$U$71)+SUMIF($AD$22:$AD$71,BI75,$AK$22:$AK$71)+SUMIF($AT$22:$AT$71,BI75,$AZ$22:$AZ$71)+SUMIF($BI$22:$BI$71,BI75,$BN$22:$BN$71)</f>
        <v>0</v>
      </c>
      <c r="BU75" s="212"/>
      <c r="BV75" s="257" t="str">
        <f t="shared" ref="BV75" si="79">IF(BW75="","",C75)</f>
        <v/>
      </c>
      <c r="BW75" s="224"/>
      <c r="BX75" s="225"/>
      <c r="BY75" s="222" t="str">
        <f>IF(ISNUMBER(BV75)=FALSE,"",SUM(CC75:CC$87)+1)</f>
        <v/>
      </c>
      <c r="BZ75" s="232"/>
      <c r="CA75" s="234"/>
      <c r="CB75" s="237"/>
      <c r="CC75" s="238" t="str">
        <f t="shared" ref="CC75" si="80">IF(ISNUMBER(BV75)=FALSE,"",1)</f>
        <v/>
      </c>
      <c r="CD75" s="249" t="str">
        <f>IF(ISNUMBER(BV75)=FALSE,"",SUMIF($E$73:$E$136,BW75,$D$73:$D$136))</f>
        <v/>
      </c>
      <c r="CE75" s="251" t="str">
        <f>IF(ISNUMBER(BV75)=FALSE,"",IF(SUMIF($E$73:$E$136,BW75,$I$73:$I$136)&gt;0,SUMIF($E$73:$E$136,BW75,$I$73:$I$136),IF(SUMIF($E$73:$E$136,BW75,$J$73:$J$136)&gt;0,SUMIF($E$73:$E$136,BW75,$J$73:$J$136),IF(SUMIF($E$73:$E$136,BW75,$K$73:$K$136)&gt;0,SUMIF($E$73:$E$136,BW75,$K$73:$K$136),SUMIF($E$73:$E$136,BW75,$L$73:$L$136)))))</f>
        <v/>
      </c>
      <c r="CF75" s="231">
        <f>SUMIF($O$22:$O$71,BW75,$S$22:$S$71)+SUMIF($AD$22:$AD$71,BW75,$AI$22:$AI$71)+SUMIF($AT$22:$AT$71,BW75,$AX$22:$AX$71)+SUMIF($BI$22:$BI$71,BW75,$BL$22:$BL$71)+SUMIF($BW$22:$BW$71,BW75,$BZ$22:$BZ$71)</f>
        <v>0</v>
      </c>
      <c r="CG75" s="233">
        <f>SUMIF($O$22:$O$71,BW75,$T$22:$T$71)+SUMIF($AD$22:$AD$71,BW75,$AJ$22:$AJ$71)+SUMIF($AT$22:$AT$71,BW75,$AY$22:$AY$71)+SUMIF($BI$22:$BI$71,BW75,$BM$22:$BM$71)+SUMIF($BW$22:$BW$71,BW75,$CA$22:$CA$71)</f>
        <v>0</v>
      </c>
      <c r="CH75" s="236">
        <f>SUMIF($O$22:$O$71,BW75,$U$22:$U$71)+SUMIF($AD$22:$AD$71,BW75,$AK$22:$AK$71)+SUMIF($AT$22:$AT$71,BW75,$AZ$22:$AZ$71)+SUMIF($BI$22:$BI$71,BW75,$BN$22:$BN$71)+SUMIF($BW$22:$BW$71,BW75,$CB$22:$CB$71)</f>
        <v>0</v>
      </c>
      <c r="CI75" s="212"/>
      <c r="CJ75" s="258" t="str">
        <f t="shared" ref="CJ75" si="81">IF(CK75="","",C75)</f>
        <v/>
      </c>
      <c r="CK75" s="228"/>
      <c r="CL75" s="215"/>
      <c r="CM75" s="227" t="str">
        <f>IF(ISNUMBER(CJ75)=FALSE,"",SUM(CQ75:CQ$87)+1)</f>
        <v/>
      </c>
      <c r="CN75" s="232"/>
      <c r="CO75" s="234"/>
      <c r="CP75" s="237"/>
      <c r="CQ75" s="238" t="str">
        <f t="shared" ref="CQ75" si="82">IF(ISNUMBER(CJ75)=FALSE,"",1)</f>
        <v/>
      </c>
      <c r="CR75" s="250" t="str">
        <f>IF(ISNUMBER(CJ75)=FALSE,"",SUMIF($E$73:$E$136,CK75,$D$73:$D$136))</f>
        <v/>
      </c>
      <c r="CS75" s="252" t="str">
        <f>IF(ISNUMBER(CJ75)=FALSE,"",IF(SUMIF($E$73:$E$136,CK75,$I$73:$I$136)&gt;0,SUMIF($E$73:$E$136,CK75,$I$73:$I$136),IF(SUMIF($E$73:$E$136,CK75,$J$73:$J$136)&gt;0,SUMIF($E$73:$E$136,CK75,$J$73:$J$136),IF(SUMIF($E$73:$E$136,CK75,$K$73:$K$136)&gt;0,SUMIF($E$73:$E$136,CK75,$K$73:$K$136),SUMIF($E$73:$E$136,CK75,$L$73:$L$136)))))</f>
        <v/>
      </c>
      <c r="CT75" s="231">
        <f>SUMIF($O$22:$O$71,CK75,$S$22:$S$71)+SUMIF($AD$22:$AD$71,CK75,$AI$22:$AI$71)+SUMIF($AT$22:$AT$71,CK75,$AX$22:$AX$71)+SUMIF($BI$22:$BI$71,CK75,$BL$22:$BL$71)+SUMIF($BW$22:$BW$71,CK75,$BZ$22:$BZ$71)+SUMIF($CK$22:$CK$71,CK75,$CN$22:$CN$71)</f>
        <v>0</v>
      </c>
      <c r="CU75" s="233">
        <f>SUMIF($O$22:$O$71,CK75,$T$22:$T$71)+SUMIF($AD$22:$AD$71,CK75,$AJ$22:$AJ$71)+SUMIF($AT$22:$AT$71,CK75,$AY$22:$AY$71)+SUMIF($BI$22:$BI$71,CK75,$BM$22:$BM$71)+SUMIF($BW$22:$BW$71,CK75,$CA$22:$CA$71)+SUMIF($CK$22:$CK$71,CK75,$CO$22:$CO$71)</f>
        <v>0</v>
      </c>
      <c r="CV75" s="236">
        <f>SUMIF($O$22:$O$71,CK75,$U$22:$U$71)+SUMIF($AD$22:$AD$71,CK75,$AK$22:$AK$71)+SUMIF($AT$22:$AT$71,CK75,$AZ$22:$AZ$71)+SUMIF($BI$22:$BI$71,CK75,$BN$22:$BN$71)+SUMIF($BW$22:$BW$71,CK75,$CB$22:$CB$71)+SUMIF($CK$22:$CK$71,CK75,$CP$22:$CP$71)</f>
        <v>0</v>
      </c>
      <c r="CW75" s="212"/>
      <c r="CX75" s="203"/>
    </row>
    <row r="76" spans="1:102" s="211" customFormat="1" ht="15" customHeight="1">
      <c r="A76" s="213"/>
      <c r="B76" s="335"/>
      <c r="C76" s="284">
        <v>4</v>
      </c>
      <c r="D76" s="285">
        <f t="shared" si="60"/>
        <v>4</v>
      </c>
      <c r="E76" s="286" t="s">
        <v>28</v>
      </c>
      <c r="F76" s="284">
        <v>1978</v>
      </c>
      <c r="G76" s="284">
        <f>SUMIF($O$73:$O$137,E76,$V$73:$V$137)+SUMIF($AD$73:$AD$137,E76,$AL$73:$AL$137)+SUMIF($AT$73:$AT$137,E76,$BA$73:$BA$137)+SUMIF($BI$73:$BI$137,E76,$BO$73:$BO$137)+SUMIF($BW$73:$BW$137,E76,$CC$73:$CC$137)+SUMIF($CK$73:$CK$137,E76,$CQ$73:$CQ$137)</f>
        <v>2</v>
      </c>
      <c r="H76" s="284"/>
      <c r="I76" s="284">
        <f t="shared" si="53"/>
        <v>22</v>
      </c>
      <c r="J76" s="287">
        <f>SUMIF($O$73:$O$137,E76,$S$73:$S$137)+SUMIF($AD$73:$AD$137,E76,$AI$73:$AI$137)+SUMIF($AT$73:$AT$137,E76,$AX$73:$AX$137)+SUMIF($BI$73:$BI$137,E76,$BL$73:$BL$137)+SUMIF($BW$73:$BW$137,E76,$BZ$73:$BZ$137)+SUMIF($CK$73:$CK$137,E76,$CN$73:$CN$137)</f>
        <v>0</v>
      </c>
      <c r="K76" s="288">
        <f>SUMIF($O$73:$O$137,E76,$T$73:$T$137)+SUMIF($AD$73:$AD$137,E76,$AJ$73:$AJ$137)+SUMIF($AT$73:$AT$137,E76,$AY$73:$AY$137)+SUMIF($BI$73:$BI$137,E76,$BM$73:$BM$137)+SUMIF($BW$73:$BW$137,E76,$CA$73:$CA$137)+SUMIF($CK$73:$CK$137,E76,$CO$73:$CO$137)</f>
        <v>0</v>
      </c>
      <c r="L76" s="289">
        <f>SUMIF($O$73:$O$137,E76,$U$73:$U$137)+SUMIF($AD$73:$AD$137,E76,$AK$73:$AK$137)+SUMIF($AT$73:$AT$137,E76,$AZ$73:$AZ$137)+SUMIF($BI$73:$BI$137,E76,$BN$73:$BN$137)+SUMIF($BW$73:$BW$137,E76,$CB$73:$CB$137)+SUMIF($CK$73:$CK$137,E76,$CP$73:$CP$137)</f>
        <v>0</v>
      </c>
      <c r="M76" s="221"/>
      <c r="N76" s="254">
        <f t="shared" ref="N76" si="83">IF(O76="","",C76)</f>
        <v>4</v>
      </c>
      <c r="O76" s="224" t="s">
        <v>30</v>
      </c>
      <c r="P76" s="293">
        <v>165</v>
      </c>
      <c r="Q76" s="225">
        <v>0.48055555555555546</v>
      </c>
      <c r="R76" s="222">
        <v>6</v>
      </c>
      <c r="S76" s="232"/>
      <c r="T76" s="234"/>
      <c r="U76" s="237"/>
      <c r="V76" s="238">
        <f t="shared" ref="V76" si="84">IF(ISNUMBER(N76)=FALSE,"",1)</f>
        <v>1</v>
      </c>
      <c r="W76" s="249">
        <v>4</v>
      </c>
      <c r="X76" s="251">
        <v>6</v>
      </c>
      <c r="Y76" s="231">
        <f>SUMIF($O$22:$O$71,O76,$S$22:$S$71)</f>
        <v>0</v>
      </c>
      <c r="Z76" s="233">
        <f>SUMIF($O$22:$O$71,O76,$T$22:$T$71)</f>
        <v>0</v>
      </c>
      <c r="AA76" s="236">
        <f>SUMIF($O$22:$O$71,O76,$U$22:$U$71)</f>
        <v>0</v>
      </c>
      <c r="AB76" s="212"/>
      <c r="AC76" s="256">
        <f t="shared" ref="AC76" si="85">IF(AD76="","",C76)</f>
        <v>4</v>
      </c>
      <c r="AD76" s="208" t="s">
        <v>28</v>
      </c>
      <c r="AE76" s="299">
        <v>0.21346064814814819</v>
      </c>
      <c r="AF76" s="299">
        <v>0.20696759259259256</v>
      </c>
      <c r="AG76" s="299">
        <v>0.42042824074074076</v>
      </c>
      <c r="AH76" s="227">
        <v>12</v>
      </c>
      <c r="AI76" s="232"/>
      <c r="AJ76" s="234"/>
      <c r="AK76" s="237"/>
      <c r="AL76" s="238">
        <v>1</v>
      </c>
      <c r="AM76" s="250">
        <v>2</v>
      </c>
      <c r="AN76" s="252">
        <v>22</v>
      </c>
      <c r="AO76" s="231">
        <f>SUMIF($O$22:$O$71,AD76,$S$22:$S$71)+SUMIF($AD$22:$AD$71,AD76,$AI$22:$AI$71)</f>
        <v>0</v>
      </c>
      <c r="AP76" s="233">
        <f>SUMIF($O$22:$O$71,AD76,$T$22:$T$71)+SUMIF($AD$22:$AD$71,AD76,$AJ$22:$AJ$71)</f>
        <v>0</v>
      </c>
      <c r="AQ76" s="236">
        <f>SUMIF($O$22:$O$71,AD76,$U$22:$U$71)+SUMIF($AD$22:$AD$71,AD76,$AK$22:$AK$71)</f>
        <v>0</v>
      </c>
      <c r="AR76" s="212"/>
      <c r="AS76" s="257">
        <f t="shared" ref="AS76" si="86">IF(AT76="","",C76)</f>
        <v>4</v>
      </c>
      <c r="AT76" s="224" t="s">
        <v>84</v>
      </c>
      <c r="AU76" s="224">
        <v>362</v>
      </c>
      <c r="AV76" s="225">
        <v>0.91249999999999998</v>
      </c>
      <c r="AW76" s="222">
        <f>IF(ISNUMBER(AS76)=FALSE,"",SUM(BA76:BA$87))</f>
        <v>12</v>
      </c>
      <c r="AX76" s="232"/>
      <c r="AY76" s="234"/>
      <c r="AZ76" s="237"/>
      <c r="BA76" s="238">
        <f t="shared" ref="BA76" si="87">IF(ISNUMBER(AS76)=FALSE,"",1)</f>
        <v>1</v>
      </c>
      <c r="BB76" s="249">
        <f>IF(ISNUMBER(AS76)=FALSE,"",SUMIF($E$73:$E$136,AT76,$D$73:$D$136))</f>
        <v>10</v>
      </c>
      <c r="BC76" s="251">
        <f>IF(ISNUMBER(AS76)=FALSE,"",IF(SUMIF($E$73:$E$136,AT76,$I$73:$I$136)&gt;0,SUMIF($E$73:$E$136,AT76,$I$73:$I$136),IF(SUMIF($E$73:$E$136,AT76,$J$73:$J$136)&gt;0,SUMIF($E$73:$E$136,AT76,$J$73:$J$136),IF(SUMIF($E$73:$E$136,AT76,$K$73:$K$136)&gt;0,SUMIF($E$73:$E$136,AT76,$K$73:$K$136),SUMIF($E$73:$E$136,AT76,$L$73:$L$136)))))</f>
        <v>12</v>
      </c>
      <c r="BD76" s="231">
        <f>SUMIF($O$22:$O$71,AT76,$S$22:$S$71)+SUMIF($AD$22:$AD$71,AT76,$AI$22:$AI$71)+SUMIF($AT$22:$AT$71,AT76,$AX$22:$AX$71)</f>
        <v>0</v>
      </c>
      <c r="BE76" s="233">
        <f>SUMIF($O$22:$O$71,AT76,$T$22:$T$71)+SUMIF($AD$22:$AD$71,AT76,$AJ$22:$AJ$71)+SUMIF($AT$22:$AT$71,AT76,$AY$22:$AY$71)</f>
        <v>0</v>
      </c>
      <c r="BF76" s="236">
        <f>SUMIF($O$22:$O$71,AT76,$U$22:$U$71)+SUMIF($AD$22:$AD$71,AT76,$AK$22:$AK$71)+SUMIF($AT$22:$AT$71,AT76,$AZ$22:$AZ$71)</f>
        <v>0</v>
      </c>
      <c r="BG76" s="212"/>
      <c r="BH76" s="256" t="str">
        <f t="shared" ref="BH76" si="88">IF(BI76="","",C76)</f>
        <v/>
      </c>
      <c r="BI76" s="228"/>
      <c r="BJ76" s="229"/>
      <c r="BK76" s="227" t="str">
        <f>IF(ISNUMBER(BH76)=FALSE,"",SUM(BO76:BO$87))</f>
        <v/>
      </c>
      <c r="BL76" s="232"/>
      <c r="BM76" s="234"/>
      <c r="BN76" s="237"/>
      <c r="BO76" s="238" t="str">
        <f t="shared" ref="BO76" si="89">IF(ISNUMBER(BH76)=FALSE,"",1)</f>
        <v/>
      </c>
      <c r="BP76" s="250" t="str">
        <f>IF(ISNUMBER(BH76)=FALSE,"",SUMIF($E$73:$E$136,BI76,$D$73:$D$136))</f>
        <v/>
      </c>
      <c r="BQ76" s="252" t="str">
        <f>IF(ISNUMBER(BH76)=FALSE,"",IF(SUMIF($E$73:$E$136,BI76,$I$73:$I$136)&gt;0,SUMIF($E$73:$E$136,BI76,$I$73:$I$136),IF(SUMIF($E$73:$E$136,BI76,$J$73:$J$136)&gt;0,SUMIF($E$73:$E$136,BI76,$J$73:$J$136),IF(SUMIF($E$73:$E$136,BI76,$K$73:$K$136)&gt;0,SUMIF($E$73:$E$136,BI76,$K$73:$K$136),SUMIF($E$73:$E$136,BI76,$L$73:$L$136)))))</f>
        <v/>
      </c>
      <c r="BR76" s="231">
        <f>SUMIF($O$22:$O$71,BI76,$S$22:$S$71)+SUMIF($AD$22:$AD$71,BI76,$AI$22:$AI$71)+SUMIF($AT$22:$AT$71,BI76,$AX$22:$AX$71)+SUMIF($BI$22:$BI$71,BI76,$BL$22:$BL$71)</f>
        <v>0</v>
      </c>
      <c r="BS76" s="233">
        <f>SUMIF($O$22:$O$71,BI76,$T$22:$T$71)+SUMIF($AD$22:$AD$71,BI76,$AJ$22:$AJ$71)+SUMIF($AT$22:$AT$71,BI76,$AY$22:$AY$71)+SUMIF($BI$22:$BI$71,BI76,$BM$22:$BM$71)</f>
        <v>0</v>
      </c>
      <c r="BT76" s="236">
        <f>SUMIF($O$22:$O$71,BI76,$U$22:$U$71)+SUMIF($AD$22:$AD$71,BI76,$AK$22:$AK$71)+SUMIF($AT$22:$AT$71,BI76,$AZ$22:$AZ$71)+SUMIF($BI$22:$BI$71,BI76,$BN$22:$BN$71)</f>
        <v>0</v>
      </c>
      <c r="BU76" s="212"/>
      <c r="BV76" s="257" t="str">
        <f t="shared" ref="BV76" si="90">IF(BW76="","",C76)</f>
        <v/>
      </c>
      <c r="BW76" s="224"/>
      <c r="BX76" s="225"/>
      <c r="BY76" s="222" t="str">
        <f>IF(ISNUMBER(BV76)=FALSE,"",SUM(CC76:CC$87))</f>
        <v/>
      </c>
      <c r="BZ76" s="232"/>
      <c r="CA76" s="234"/>
      <c r="CB76" s="237"/>
      <c r="CC76" s="238" t="str">
        <f t="shared" ref="CC76" si="91">IF(ISNUMBER(BV76)=FALSE,"",1)</f>
        <v/>
      </c>
      <c r="CD76" s="249" t="str">
        <f>IF(ISNUMBER(BV76)=FALSE,"",SUMIF($E$73:$E$136,BW76,$D$73:$D$136))</f>
        <v/>
      </c>
      <c r="CE76" s="251" t="str">
        <f>IF(ISNUMBER(BV76)=FALSE,"",IF(SUMIF($E$73:$E$136,BW76,$I$73:$I$136)&gt;0,SUMIF($E$73:$E$136,BW76,$I$73:$I$136),IF(SUMIF($E$73:$E$136,BW76,$J$73:$J$136)&gt;0,SUMIF($E$73:$E$136,BW76,$J$73:$J$136),IF(SUMIF($E$73:$E$136,BW76,$K$73:$K$136)&gt;0,SUMIF($E$73:$E$136,BW76,$K$73:$K$136),SUMIF($E$73:$E$136,BW76,$L$73:$L$136)))))</f>
        <v/>
      </c>
      <c r="CF76" s="231">
        <f>SUMIF($O$22:$O$71,BW76,$S$22:$S$71)+SUMIF($AD$22:$AD$71,BW76,$AI$22:$AI$71)+SUMIF($AT$22:$AT$71,BW76,$AX$22:$AX$71)+SUMIF($BI$22:$BI$71,BW76,$BL$22:$BL$71)+SUMIF($BW$22:$BW$71,BW76,$BZ$22:$BZ$71)</f>
        <v>0</v>
      </c>
      <c r="CG76" s="233">
        <f>SUMIF($O$22:$O$71,BW76,$T$22:$T$71)+SUMIF($AD$22:$AD$71,BW76,$AJ$22:$AJ$71)+SUMIF($AT$22:$AT$71,BW76,$AY$22:$AY$71)+SUMIF($BI$22:$BI$71,BW76,$BM$22:$BM$71)+SUMIF($BW$22:$BW$71,BW76,$CA$22:$CA$71)</f>
        <v>0</v>
      </c>
      <c r="CH76" s="236">
        <f>SUMIF($O$22:$O$71,BW76,$U$22:$U$71)+SUMIF($AD$22:$AD$71,BW76,$AK$22:$AK$71)+SUMIF($AT$22:$AT$71,BW76,$AZ$22:$AZ$71)+SUMIF($BI$22:$BI$71,BW76,$BN$22:$BN$71)+SUMIF($BW$22:$BW$71,BW76,$CB$22:$CB$71)</f>
        <v>0</v>
      </c>
      <c r="CI76" s="212"/>
      <c r="CJ76" s="258" t="str">
        <f t="shared" ref="CJ76" si="92">IF(CK76="","",C76)</f>
        <v/>
      </c>
      <c r="CK76" s="228"/>
      <c r="CL76" s="229"/>
      <c r="CM76" s="227" t="str">
        <f>IF(ISNUMBER(CJ76)=FALSE,"",SUM(CQ76:CQ$87))</f>
        <v/>
      </c>
      <c r="CN76" s="232"/>
      <c r="CO76" s="234"/>
      <c r="CP76" s="237"/>
      <c r="CQ76" s="238" t="str">
        <f t="shared" ref="CQ76" si="93">IF(ISNUMBER(CJ76)=FALSE,"",1)</f>
        <v/>
      </c>
      <c r="CR76" s="250" t="str">
        <f>IF(ISNUMBER(CJ76)=FALSE,"",SUMIF($E$73:$E$136,CK76,$D$73:$D$136))</f>
        <v/>
      </c>
      <c r="CS76" s="252" t="str">
        <f>IF(ISNUMBER(CJ76)=FALSE,"",IF(SUMIF($E$73:$E$136,CK76,$I$73:$I$136)&gt;0,SUMIF($E$73:$E$136,CK76,$I$73:$I$136),IF(SUMIF($E$73:$E$136,CK76,$J$73:$J$136)&gt;0,SUMIF($E$73:$E$136,CK76,$J$73:$J$136),IF(SUMIF($E$73:$E$136,CK76,$K$73:$K$136)&gt;0,SUMIF($E$73:$E$136,CK76,$K$73:$K$136),SUMIF($E$73:$E$136,CK76,$L$73:$L$136)))))</f>
        <v/>
      </c>
      <c r="CT76" s="231">
        <f>SUMIF($O$22:$O$71,CK76,$S$22:$S$71)+SUMIF($AD$22:$AD$71,CK76,$AI$22:$AI$71)+SUMIF($AT$22:$AT$71,CK76,$AX$22:$AX$71)+SUMIF($BI$22:$BI$71,CK76,$BL$22:$BL$71)+SUMIF($BW$22:$BW$71,CK76,$BZ$22:$BZ$71)+SUMIF($CK$22:$CK$71,CK76,$CN$22:$CN$71)</f>
        <v>0</v>
      </c>
      <c r="CU76" s="233">
        <f>SUMIF($O$22:$O$71,CK76,$T$22:$T$71)+SUMIF($AD$22:$AD$71,CK76,$AJ$22:$AJ$71)+SUMIF($AT$22:$AT$71,CK76,$AY$22:$AY$71)+SUMIF($BI$22:$BI$71,CK76,$BM$22:$BM$71)+SUMIF($BW$22:$BW$71,CK76,$CA$22:$CA$71)+SUMIF($CK$22:$CK$71,CK76,$CO$22:$CO$71)</f>
        <v>0</v>
      </c>
      <c r="CV76" s="236">
        <f>SUMIF($O$22:$O$71,CK76,$U$22:$U$71)+SUMIF($AD$22:$AD$71,CK76,$AK$22:$AK$71)+SUMIF($AT$22:$AT$71,CK76,$AZ$22:$AZ$71)+SUMIF($BI$22:$BI$71,CK76,$BN$22:$BN$71)+SUMIF($BW$22:$BW$71,CK76,$CB$22:$CB$71)+SUMIF($CK$22:$CK$71,CK76,$CP$22:$CP$71)</f>
        <v>0</v>
      </c>
      <c r="CW76" s="212"/>
      <c r="CX76" s="203"/>
    </row>
    <row r="77" spans="1:102" s="211" customFormat="1" ht="15" customHeight="1">
      <c r="A77" s="213"/>
      <c r="B77" s="335"/>
      <c r="C77" s="284">
        <v>5</v>
      </c>
      <c r="D77" s="285">
        <f t="shared" si="60"/>
        <v>5</v>
      </c>
      <c r="E77" s="286" t="s">
        <v>37</v>
      </c>
      <c r="F77" s="284">
        <v>1969</v>
      </c>
      <c r="G77" s="284">
        <f>SUMIF($O$73:$O$137,E77,$V$73:$V$137)+SUMIF($AD$73:$AD$137,E77,$AL$73:$AL$137)+SUMIF($AT$73:$AT$137,E77,$BA$73:$BA$137)+SUMIF($BI$73:$BI$137,E77,$BO$73:$BO$137)+SUMIF($BW$73:$BW$137,E77,$CC$73:$CC$137)+SUMIF($CK$73:$CK$137,E77,$CQ$73:$CQ$137)</f>
        <v>2</v>
      </c>
      <c r="H77" s="284"/>
      <c r="I77" s="284">
        <f t="shared" si="53"/>
        <v>19</v>
      </c>
      <c r="J77" s="287">
        <f>SUMIF($O$73:$O$137,E77,$S$73:$S$137)+SUMIF($AD$73:$AD$137,E77,$AI$73:$AI$137)+SUMIF($AT$73:$AT$137,E77,$AX$73:$AX$137)+SUMIF($BI$73:$BI$137,E77,$BL$73:$BL$137)+SUMIF($BW$73:$BW$137,E77,$BZ$73:$BZ$137)+SUMIF($CK$73:$CK$137,E77,$CN$73:$CN$137)</f>
        <v>0</v>
      </c>
      <c r="K77" s="288">
        <f>SUMIF($O$73:$O$137,E77,$T$73:$T$137)+SUMIF($AD$73:$AD$137,E77,$AJ$73:$AJ$137)+SUMIF($AT$73:$AT$137,E77,$AY$73:$AY$137)+SUMIF($BI$73:$BI$137,E77,$BM$73:$BM$137)+SUMIF($BW$73:$BW$137,E77,$CA$73:$CA$137)+SUMIF($CK$73:$CK$137,E77,$CO$73:$CO$137)</f>
        <v>0</v>
      </c>
      <c r="L77" s="289">
        <f>SUMIF($O$73:$O$137,E77,$U$73:$U$137)+SUMIF($AD$73:$AD$137,E77,$AK$73:$AK$137)+SUMIF($AT$73:$AT$137,E77,$AZ$73:$AZ$137)+SUMIF($BI$73:$BI$137,E77,$BN$73:$BN$137)+SUMIF($BW$73:$BW$137,E77,$CB$73:$CB$137)+SUMIF($CK$73:$CK$137,E77,$CP$73:$CP$137)</f>
        <v>0</v>
      </c>
      <c r="M77" s="221"/>
      <c r="N77" s="254">
        <f t="shared" ref="N77" si="94">IF(O77="","",C77)</f>
        <v>5</v>
      </c>
      <c r="O77" s="224" t="s">
        <v>31</v>
      </c>
      <c r="P77" s="293">
        <v>156</v>
      </c>
      <c r="Q77" s="225">
        <v>0.48055555555555546</v>
      </c>
      <c r="R77" s="222">
        <v>5</v>
      </c>
      <c r="S77" s="232"/>
      <c r="T77" s="234"/>
      <c r="U77" s="237"/>
      <c r="V77" s="238">
        <f t="shared" ref="V77" si="95">IF(ISNUMBER(N77)=FALSE,"",1)</f>
        <v>1</v>
      </c>
      <c r="W77" s="249">
        <v>5</v>
      </c>
      <c r="X77" s="251">
        <v>5</v>
      </c>
      <c r="Y77" s="231">
        <f>SUMIF($O$22:$O$71,O77,$S$22:$S$71)</f>
        <v>0</v>
      </c>
      <c r="Z77" s="233">
        <f>SUMIF($O$22:$O$71,O77,$T$22:$T$71)</f>
        <v>0</v>
      </c>
      <c r="AA77" s="236">
        <f>SUMIF($O$22:$O$71,O77,$U$22:$U$71)</f>
        <v>0</v>
      </c>
      <c r="AB77" s="212"/>
      <c r="AC77" s="256">
        <f t="shared" ref="AC77" si="96">IF(AD77="","",C77)</f>
        <v>5</v>
      </c>
      <c r="AD77" s="208" t="s">
        <v>59</v>
      </c>
      <c r="AE77" s="299">
        <v>0.21855324074074073</v>
      </c>
      <c r="AF77" s="299">
        <v>0.20613425925925921</v>
      </c>
      <c r="AG77" s="299">
        <v>0.42468749999999994</v>
      </c>
      <c r="AH77" s="227">
        <v>11</v>
      </c>
      <c r="AI77" s="232"/>
      <c r="AJ77" s="234"/>
      <c r="AK77" s="237"/>
      <c r="AL77" s="238">
        <v>1</v>
      </c>
      <c r="AM77" s="250">
        <v>6</v>
      </c>
      <c r="AN77" s="252">
        <v>11</v>
      </c>
      <c r="AO77" s="231">
        <f>SUMIF($O$22:$O$71,AD77,$S$22:$S$71)+SUMIF($AD$22:$AD$71,AD77,$AI$22:$AI$71)</f>
        <v>0</v>
      </c>
      <c r="AP77" s="233">
        <f>SUMIF($O$22:$O$71,AD77,$T$22:$T$71)+SUMIF($AD$22:$AD$71,AD77,$AJ$22:$AJ$71)</f>
        <v>0</v>
      </c>
      <c r="AQ77" s="236">
        <f>SUMIF($O$22:$O$71,AD77,$U$22:$U$71)+SUMIF($AD$22:$AD$71,AD77,$AK$22:$AK$71)</f>
        <v>0</v>
      </c>
      <c r="AR77" s="212"/>
      <c r="AS77" s="257">
        <f t="shared" ref="AS77" si="97">IF(AT77="","",C77)</f>
        <v>5</v>
      </c>
      <c r="AT77" s="224" t="s">
        <v>37</v>
      </c>
      <c r="AU77" s="224">
        <v>353</v>
      </c>
      <c r="AV77" s="225">
        <v>0.97291666666666665</v>
      </c>
      <c r="AW77" s="222">
        <f>IF(ISNUMBER(AS77)=FALSE,"",SUM(BA77:BA$87))</f>
        <v>11</v>
      </c>
      <c r="AX77" s="232"/>
      <c r="AY77" s="234"/>
      <c r="AZ77" s="237"/>
      <c r="BA77" s="238">
        <f t="shared" ref="BA77" si="98">IF(ISNUMBER(AS77)=FALSE,"",1)</f>
        <v>1</v>
      </c>
      <c r="BB77" s="249">
        <f>IF(ISNUMBER(AS77)=FALSE,"",SUMIF($E$73:$E$136,AT77,$D$73:$D$136))</f>
        <v>5</v>
      </c>
      <c r="BC77" s="251">
        <f>IF(ISNUMBER(AS77)=FALSE,"",IF(SUMIF($E$73:$E$136,AT77,$I$73:$I$136)&gt;0,SUMIF($E$73:$E$136,AT77,$I$73:$I$136),IF(SUMIF($E$73:$E$136,AT77,$J$73:$J$136)&gt;0,SUMIF($E$73:$E$136,AT77,$J$73:$J$136),IF(SUMIF($E$73:$E$136,AT77,$K$73:$K$136)&gt;0,SUMIF($E$73:$E$136,AT77,$K$73:$K$136),SUMIF($E$73:$E$136,AT77,$L$73:$L$136)))))</f>
        <v>19</v>
      </c>
      <c r="BD77" s="231">
        <f>SUMIF($O$22:$O$71,AT77,$S$22:$S$71)+SUMIF($AD$22:$AD$71,AT77,$AI$22:$AI$71)+SUMIF($AT$22:$AT$71,AT77,$AX$22:$AX$71)</f>
        <v>0</v>
      </c>
      <c r="BE77" s="233">
        <f>SUMIF($O$22:$O$71,AT77,$T$22:$T$71)+SUMIF($AD$22:$AD$71,AT77,$AJ$22:$AJ$71)+SUMIF($AT$22:$AT$71,AT77,$AY$22:$AY$71)</f>
        <v>0</v>
      </c>
      <c r="BF77" s="236">
        <f>SUMIF($O$22:$O$71,AT77,$U$22:$U$71)+SUMIF($AD$22:$AD$71,AT77,$AK$22:$AK$71)+SUMIF($AT$22:$AT$71,AT77,$AZ$22:$AZ$71)</f>
        <v>0</v>
      </c>
      <c r="BG77" s="212"/>
      <c r="BH77" s="256" t="str">
        <f t="shared" ref="BH77" si="99">IF(BI77="","",C77)</f>
        <v/>
      </c>
      <c r="BI77" s="228"/>
      <c r="BJ77" s="229"/>
      <c r="BK77" s="227" t="str">
        <f>IF(ISNUMBER(BH77)=FALSE,"",SUM(BO77:BO$87))</f>
        <v/>
      </c>
      <c r="BL77" s="232"/>
      <c r="BM77" s="234"/>
      <c r="BN77" s="237"/>
      <c r="BO77" s="238" t="str">
        <f t="shared" ref="BO77" si="100">IF(ISNUMBER(BH77)=FALSE,"",1)</f>
        <v/>
      </c>
      <c r="BP77" s="250" t="str">
        <f>IF(ISNUMBER(BH77)=FALSE,"",SUMIF($E$73:$E$136,BI77,$D$73:$D$136))</f>
        <v/>
      </c>
      <c r="BQ77" s="252" t="str">
        <f>IF(ISNUMBER(BH77)=FALSE,"",IF(SUMIF($E$73:$E$136,BI77,$I$73:$I$136)&gt;0,SUMIF($E$73:$E$136,BI77,$I$73:$I$136),IF(SUMIF($E$73:$E$136,BI77,$J$73:$J$136)&gt;0,SUMIF($E$73:$E$136,BI77,$J$73:$J$136),IF(SUMIF($E$73:$E$136,BI77,$K$73:$K$136)&gt;0,SUMIF($E$73:$E$136,BI77,$K$73:$K$136),SUMIF($E$73:$E$136,BI77,$L$73:$L$136)))))</f>
        <v/>
      </c>
      <c r="BR77" s="231">
        <f>SUMIF($O$22:$O$71,BI77,$S$22:$S$71)+SUMIF($AD$22:$AD$71,BI77,$AI$22:$AI$71)+SUMIF($AT$22:$AT$71,BI77,$AX$22:$AX$71)+SUMIF($BI$22:$BI$71,BI77,$BL$22:$BL$71)</f>
        <v>0</v>
      </c>
      <c r="BS77" s="233">
        <f>SUMIF($O$22:$O$71,BI77,$T$22:$T$71)+SUMIF($AD$22:$AD$71,BI77,$AJ$22:$AJ$71)+SUMIF($AT$22:$AT$71,BI77,$AY$22:$AY$71)+SUMIF($BI$22:$BI$71,BI77,$BM$22:$BM$71)</f>
        <v>0</v>
      </c>
      <c r="BT77" s="236">
        <f>SUMIF($O$22:$O$71,BI77,$U$22:$U$71)+SUMIF($AD$22:$AD$71,BI77,$AK$22:$AK$71)+SUMIF($AT$22:$AT$71,BI77,$AZ$22:$AZ$71)+SUMIF($BI$22:$BI$71,BI77,$BN$22:$BN$71)</f>
        <v>0</v>
      </c>
      <c r="BU77" s="212"/>
      <c r="BV77" s="257" t="str">
        <f t="shared" ref="BV77" si="101">IF(BW77="","",C77)</f>
        <v/>
      </c>
      <c r="BW77" s="224"/>
      <c r="BX77" s="225"/>
      <c r="BY77" s="222" t="str">
        <f>IF(ISNUMBER(BV77)=FALSE,"",SUM(CC77:CC$87))</f>
        <v/>
      </c>
      <c r="BZ77" s="232"/>
      <c r="CA77" s="234"/>
      <c r="CB77" s="237"/>
      <c r="CC77" s="238" t="str">
        <f t="shared" ref="CC77" si="102">IF(ISNUMBER(BV77)=FALSE,"",1)</f>
        <v/>
      </c>
      <c r="CD77" s="249" t="str">
        <f>IF(ISNUMBER(BV77)=FALSE,"",SUMIF($E$73:$E$136,BW77,$D$73:$D$136))</f>
        <v/>
      </c>
      <c r="CE77" s="251" t="str">
        <f>IF(ISNUMBER(BV77)=FALSE,"",IF(SUMIF($E$73:$E$136,BW77,$I$73:$I$136)&gt;0,SUMIF($E$73:$E$136,BW77,$I$73:$I$136),IF(SUMIF($E$73:$E$136,BW77,$J$73:$J$136)&gt;0,SUMIF($E$73:$E$136,BW77,$J$73:$J$136),IF(SUMIF($E$73:$E$136,BW77,$K$73:$K$136)&gt;0,SUMIF($E$73:$E$136,BW77,$K$73:$K$136),SUMIF($E$73:$E$136,BW77,$L$73:$L$136)))))</f>
        <v/>
      </c>
      <c r="CF77" s="231">
        <f>SUMIF($O$22:$O$71,BW77,$S$22:$S$71)+SUMIF($AD$22:$AD$71,BW77,$AI$22:$AI$71)+SUMIF($AT$22:$AT$71,BW77,$AX$22:$AX$71)+SUMIF($BI$22:$BI$71,BW77,$BL$22:$BL$71)+SUMIF($BW$22:$BW$71,BW77,$BZ$22:$BZ$71)</f>
        <v>0</v>
      </c>
      <c r="CG77" s="233">
        <f>SUMIF($O$22:$O$71,BW77,$T$22:$T$71)+SUMIF($AD$22:$AD$71,BW77,$AJ$22:$AJ$71)+SUMIF($AT$22:$AT$71,BW77,$AY$22:$AY$71)+SUMIF($BI$22:$BI$71,BW77,$BM$22:$BM$71)+SUMIF($BW$22:$BW$71,BW77,$CA$22:$CA$71)</f>
        <v>0</v>
      </c>
      <c r="CH77" s="236">
        <f>SUMIF($O$22:$O$71,BW77,$U$22:$U$71)+SUMIF($AD$22:$AD$71,BW77,$AK$22:$AK$71)+SUMIF($AT$22:$AT$71,BW77,$AZ$22:$AZ$71)+SUMIF($BI$22:$BI$71,BW77,$BN$22:$BN$71)+SUMIF($BW$22:$BW$71,BW77,$CB$22:$CB$71)</f>
        <v>0</v>
      </c>
      <c r="CI77" s="212"/>
      <c r="CJ77" s="258" t="str">
        <f t="shared" ref="CJ77" si="103">IF(CK77="","",C77)</f>
        <v/>
      </c>
      <c r="CK77" s="228"/>
      <c r="CL77" s="229"/>
      <c r="CM77" s="227" t="str">
        <f>IF(ISNUMBER(CJ77)=FALSE,"",SUM(CQ77:CQ$87))</f>
        <v/>
      </c>
      <c r="CN77" s="232"/>
      <c r="CO77" s="234"/>
      <c r="CP77" s="237"/>
      <c r="CQ77" s="238" t="str">
        <f t="shared" ref="CQ77" si="104">IF(ISNUMBER(CJ77)=FALSE,"",1)</f>
        <v/>
      </c>
      <c r="CR77" s="250" t="str">
        <f>IF(ISNUMBER(CJ77)=FALSE,"",SUMIF($E$73:$E$136,CK77,$D$73:$D$136))</f>
        <v/>
      </c>
      <c r="CS77" s="252" t="str">
        <f>IF(ISNUMBER(CJ77)=FALSE,"",IF(SUMIF($E$73:$E$136,CK77,$I$73:$I$136)&gt;0,SUMIF($E$73:$E$136,CK77,$I$73:$I$136),IF(SUMIF($E$73:$E$136,CK77,$J$73:$J$136)&gt;0,SUMIF($E$73:$E$136,CK77,$J$73:$J$136),IF(SUMIF($E$73:$E$136,CK77,$K$73:$K$136)&gt;0,SUMIF($E$73:$E$136,CK77,$K$73:$K$136),SUMIF($E$73:$E$136,CK77,$L$73:$L$136)))))</f>
        <v/>
      </c>
      <c r="CT77" s="231">
        <f>SUMIF($O$22:$O$71,CK77,$S$22:$S$71)+SUMIF($AD$22:$AD$71,CK77,$AI$22:$AI$71)+SUMIF($AT$22:$AT$71,CK77,$AX$22:$AX$71)+SUMIF($BI$22:$BI$71,CK77,$BL$22:$BL$71)+SUMIF($BW$22:$BW$71,CK77,$BZ$22:$BZ$71)+SUMIF($CK$22:$CK$71,CK77,$CN$22:$CN$71)</f>
        <v>0</v>
      </c>
      <c r="CU77" s="233">
        <f>SUMIF($O$22:$O$71,CK77,$T$22:$T$71)+SUMIF($AD$22:$AD$71,CK77,$AJ$22:$AJ$71)+SUMIF($AT$22:$AT$71,CK77,$AY$22:$AY$71)+SUMIF($BI$22:$BI$71,CK77,$BM$22:$BM$71)+SUMIF($BW$22:$BW$71,CK77,$CA$22:$CA$71)+SUMIF($CK$22:$CK$71,CK77,$CO$22:$CO$71)</f>
        <v>0</v>
      </c>
      <c r="CV77" s="236">
        <f>SUMIF($O$22:$O$71,CK77,$U$22:$U$71)+SUMIF($AD$22:$AD$71,CK77,$AK$22:$AK$71)+SUMIF($AT$22:$AT$71,CK77,$AZ$22:$AZ$71)+SUMIF($BI$22:$BI$71,CK77,$BN$22:$BN$71)+SUMIF($BW$22:$BW$71,CK77,$CB$22:$CB$71)+SUMIF($CK$22:$CK$71,CK77,$CP$22:$CP$71)</f>
        <v>0</v>
      </c>
      <c r="CW77" s="212"/>
      <c r="CX77" s="203"/>
    </row>
    <row r="78" spans="1:102" s="211" customFormat="1" ht="15" customHeight="1">
      <c r="A78" s="213"/>
      <c r="B78" s="335"/>
      <c r="C78" s="284">
        <v>6</v>
      </c>
      <c r="D78" s="285">
        <f t="shared" si="60"/>
        <v>6</v>
      </c>
      <c r="E78" s="286" t="s">
        <v>60</v>
      </c>
      <c r="F78" s="284">
        <v>1982</v>
      </c>
      <c r="G78" s="284">
        <f>SUMIF($O$73:$O$137,E78,$V$73:$V$137)+SUMIF($AD$73:$AD$137,E78,$AL$73:$AL$137)+SUMIF($AT$73:$AT$137,E78,$BA$73:$BA$137)+SUMIF($BI$73:$BI$137,E78,$BO$73:$BO$137)+SUMIF($BW$73:$BW$137,E78,$CC$73:$CC$137)+SUMIF($CK$73:$CK$137,E78,$CQ$73:$CQ$137)</f>
        <v>2</v>
      </c>
      <c r="H78" s="284"/>
      <c r="I78" s="284">
        <f t="shared" si="53"/>
        <v>18</v>
      </c>
      <c r="J78" s="287">
        <f>SUMIF($O$73:$O$137,E78,$S$73:$S$137)+SUMIF($AD$73:$AD$137,E78,$AI$73:$AI$137)+SUMIF($AT$73:$AT$137,E78,$AX$73:$AX$137)+SUMIF($BI$73:$BI$137,E78,$BL$73:$BL$137)+SUMIF($BW$73:$BW$137,E78,$BZ$73:$BZ$137)+SUMIF($CK$73:$CK$137,E78,$CN$73:$CN$137)</f>
        <v>0</v>
      </c>
      <c r="K78" s="288">
        <f>SUMIF($O$73:$O$137,E78,$T$73:$T$137)+SUMIF($AD$73:$AD$137,E78,$AJ$73:$AJ$137)+SUMIF($AT$73:$AT$137,E78,$AY$73:$AY$137)+SUMIF($BI$73:$BI$137,E78,$BM$73:$BM$137)+SUMIF($BW$73:$BW$137,E78,$CA$73:$CA$137)+SUMIF($CK$73:$CK$137,E78,$CO$73:$CO$137)</f>
        <v>0</v>
      </c>
      <c r="L78" s="289">
        <f>SUMIF($O$73:$O$137,E78,$U$73:$U$137)+SUMIF($AD$73:$AD$137,E78,$AK$73:$AK$137)+SUMIF($AT$73:$AT$137,E78,$AZ$73:$AZ$137)+SUMIF($BI$73:$BI$137,E78,$BN$73:$BN$137)+SUMIF($BW$73:$BW$137,E78,$CB$73:$CB$137)+SUMIF($CK$73:$CK$137,E78,$CP$73:$CP$137)</f>
        <v>0</v>
      </c>
      <c r="M78" s="221"/>
      <c r="N78" s="254">
        <f t="shared" ref="N78" si="105">IF(O78="","",C78)</f>
        <v>6</v>
      </c>
      <c r="O78" s="224" t="s">
        <v>32</v>
      </c>
      <c r="P78" s="293">
        <v>135</v>
      </c>
      <c r="Q78" s="225">
        <v>0.44722222222222224</v>
      </c>
      <c r="R78" s="222">
        <v>4</v>
      </c>
      <c r="S78" s="232"/>
      <c r="T78" s="234"/>
      <c r="U78" s="237"/>
      <c r="V78" s="238">
        <f t="shared" ref="V78" si="106">IF(ISNUMBER(N78)=FALSE,"",1)</f>
        <v>1</v>
      </c>
      <c r="W78" s="249">
        <v>6</v>
      </c>
      <c r="X78" s="251">
        <v>4</v>
      </c>
      <c r="Y78" s="231">
        <f>SUMIF($O$22:$O$71,O78,$S$22:$S$71)</f>
        <v>0</v>
      </c>
      <c r="Z78" s="233">
        <f>SUMIF($O$22:$O$71,O78,$T$22:$T$71)</f>
        <v>0</v>
      </c>
      <c r="AA78" s="236">
        <f>SUMIF($O$22:$O$71,O78,$U$22:$U$71)</f>
        <v>0</v>
      </c>
      <c r="AB78" s="214"/>
      <c r="AC78" s="256">
        <f t="shared" ref="AC78" si="107">IF(AD78="","",C78)</f>
        <v>6</v>
      </c>
      <c r="AD78" s="208" t="s">
        <v>60</v>
      </c>
      <c r="AE78" s="299">
        <v>0.22339120370370374</v>
      </c>
      <c r="AF78" s="299">
        <v>0.20365740740740734</v>
      </c>
      <c r="AG78" s="299">
        <v>0.42704861111111109</v>
      </c>
      <c r="AH78" s="227">
        <v>10</v>
      </c>
      <c r="AI78" s="232"/>
      <c r="AJ78" s="234"/>
      <c r="AK78" s="237"/>
      <c r="AL78" s="238">
        <v>1</v>
      </c>
      <c r="AM78" s="250">
        <v>8</v>
      </c>
      <c r="AN78" s="252">
        <v>10</v>
      </c>
      <c r="AO78" s="231">
        <f>SUMIF($O$22:$O$71,AD78,$S$22:$S$71)+SUMIF($AD$22:$AD$71,AD78,$AI$22:$AI$71)</f>
        <v>0</v>
      </c>
      <c r="AP78" s="233">
        <f>SUMIF($O$22:$O$71,AD78,$T$22:$T$71)+SUMIF($AD$22:$AD$71,AD78,$AJ$22:$AJ$71)</f>
        <v>0</v>
      </c>
      <c r="AQ78" s="236">
        <f>SUMIF($O$22:$O$71,AD78,$U$22:$U$71)+SUMIF($AD$22:$AD$71,AD78,$AK$22:$AK$71)</f>
        <v>0</v>
      </c>
      <c r="AR78" s="214"/>
      <c r="AS78" s="257">
        <f t="shared" ref="AS78" si="108">IF(AT78="","",C78)</f>
        <v>6</v>
      </c>
      <c r="AT78" s="224" t="s">
        <v>85</v>
      </c>
      <c r="AU78" s="224">
        <v>361</v>
      </c>
      <c r="AV78" s="225">
        <v>0.99375000000000002</v>
      </c>
      <c r="AW78" s="222">
        <f>IF(ISNUMBER(AS78)=FALSE,"",SUM(BA78:BA$87))</f>
        <v>10</v>
      </c>
      <c r="AX78" s="232"/>
      <c r="AY78" s="234"/>
      <c r="AZ78" s="237"/>
      <c r="BA78" s="238">
        <f t="shared" ref="BA78" si="109">IF(ISNUMBER(AS78)=FALSE,"",1)</f>
        <v>1</v>
      </c>
      <c r="BB78" s="249">
        <f>IF(ISNUMBER(AS78)=FALSE,"",SUMIF($E$73:$E$136,AT78,$D$73:$D$136))</f>
        <v>14</v>
      </c>
      <c r="BC78" s="251">
        <f>IF(ISNUMBER(AS78)=FALSE,"",IF(SUMIF($E$73:$E$136,AT78,$I$73:$I$136)&gt;0,SUMIF($E$73:$E$136,AT78,$I$73:$I$136),IF(SUMIF($E$73:$E$136,AT78,$J$73:$J$136)&gt;0,SUMIF($E$73:$E$136,AT78,$J$73:$J$136),IF(SUMIF($E$73:$E$136,AT78,$K$73:$K$136)&gt;0,SUMIF($E$73:$E$136,AT78,$K$73:$K$136),SUMIF($E$73:$E$136,AT78,$L$73:$L$136)))))</f>
        <v>10</v>
      </c>
      <c r="BD78" s="231">
        <f>SUMIF($O$22:$O$71,AT78,$S$22:$S$71)+SUMIF($AD$22:$AD$71,AT78,$AI$22:$AI$71)+SUMIF($AT$22:$AT$71,AT78,$AX$22:$AX$71)</f>
        <v>0</v>
      </c>
      <c r="BE78" s="233">
        <f>SUMIF($O$22:$O$71,AT78,$T$22:$T$71)+SUMIF($AD$22:$AD$71,AT78,$AJ$22:$AJ$71)+SUMIF($AT$22:$AT$71,AT78,$AY$22:$AY$71)</f>
        <v>0</v>
      </c>
      <c r="BF78" s="236">
        <f>SUMIF($O$22:$O$71,AT78,$U$22:$U$71)+SUMIF($AD$22:$AD$71,AT78,$AK$22:$AK$71)+SUMIF($AT$22:$AT$71,AT78,$AZ$22:$AZ$71)</f>
        <v>0</v>
      </c>
      <c r="BG78" s="214"/>
      <c r="BH78" s="256" t="str">
        <f t="shared" ref="BH78" si="110">IF(BI78="","",C78)</f>
        <v/>
      </c>
      <c r="BI78" s="228"/>
      <c r="BJ78" s="229"/>
      <c r="BK78" s="227" t="str">
        <f>IF(ISNUMBER(BH78)=FALSE,"",SUM(BO78:BO$87))</f>
        <v/>
      </c>
      <c r="BL78" s="232"/>
      <c r="BM78" s="234"/>
      <c r="BN78" s="237"/>
      <c r="BO78" s="238" t="str">
        <f t="shared" ref="BO78" si="111">IF(ISNUMBER(BH78)=FALSE,"",1)</f>
        <v/>
      </c>
      <c r="BP78" s="250" t="str">
        <f>IF(ISNUMBER(BH78)=FALSE,"",SUMIF($E$73:$E$136,BI78,$D$73:$D$136))</f>
        <v/>
      </c>
      <c r="BQ78" s="252" t="str">
        <f>IF(ISNUMBER(BH78)=FALSE,"",IF(SUMIF($E$73:$E$136,BI78,$I$73:$I$136)&gt;0,SUMIF($E$73:$E$136,BI78,$I$73:$I$136),IF(SUMIF($E$73:$E$136,BI78,$J$73:$J$136)&gt;0,SUMIF($E$73:$E$136,BI78,$J$73:$J$136),IF(SUMIF($E$73:$E$136,BI78,$K$73:$K$136)&gt;0,SUMIF($E$73:$E$136,BI78,$K$73:$K$136),SUMIF($E$73:$E$136,BI78,$L$73:$L$136)))))</f>
        <v/>
      </c>
      <c r="BR78" s="231">
        <f>SUMIF($O$22:$O$71,BI78,$S$22:$S$71)+SUMIF($AD$22:$AD$71,BI78,$AI$22:$AI$71)+SUMIF($AT$22:$AT$71,BI78,$AX$22:$AX$71)+SUMIF($BI$22:$BI$71,BI78,$BL$22:$BL$71)</f>
        <v>0</v>
      </c>
      <c r="BS78" s="233">
        <f>SUMIF($O$22:$O$71,BI78,$T$22:$T$71)+SUMIF($AD$22:$AD$71,BI78,$AJ$22:$AJ$71)+SUMIF($AT$22:$AT$71,BI78,$AY$22:$AY$71)+SUMIF($BI$22:$BI$71,BI78,$BM$22:$BM$71)</f>
        <v>0</v>
      </c>
      <c r="BT78" s="236">
        <f>SUMIF($O$22:$O$71,BI78,$U$22:$U$71)+SUMIF($AD$22:$AD$71,BI78,$AK$22:$AK$71)+SUMIF($AT$22:$AT$71,BI78,$AZ$22:$AZ$71)+SUMIF($BI$22:$BI$71,BI78,$BN$22:$BN$71)</f>
        <v>0</v>
      </c>
      <c r="BU78" s="214"/>
      <c r="BV78" s="257" t="str">
        <f t="shared" ref="BV78" si="112">IF(BW78="","",C78)</f>
        <v/>
      </c>
      <c r="BW78" s="224"/>
      <c r="BX78" s="225"/>
      <c r="BY78" s="222" t="str">
        <f>IF(ISNUMBER(BV78)=FALSE,"",SUM(CC78:CC$87))</f>
        <v/>
      </c>
      <c r="BZ78" s="232"/>
      <c r="CA78" s="234"/>
      <c r="CB78" s="237"/>
      <c r="CC78" s="238" t="str">
        <f t="shared" ref="CC78" si="113">IF(ISNUMBER(BV78)=FALSE,"",1)</f>
        <v/>
      </c>
      <c r="CD78" s="249" t="str">
        <f>IF(ISNUMBER(BV78)=FALSE,"",SUMIF($E$73:$E$136,BW78,$D$73:$D$136))</f>
        <v/>
      </c>
      <c r="CE78" s="251" t="str">
        <f>IF(ISNUMBER(BV78)=FALSE,"",IF(SUMIF($E$73:$E$136,BW78,$I$73:$I$136)&gt;0,SUMIF($E$73:$E$136,BW78,$I$73:$I$136),IF(SUMIF($E$73:$E$136,BW78,$J$73:$J$136)&gt;0,SUMIF($E$73:$E$136,BW78,$J$73:$J$136),IF(SUMIF($E$73:$E$136,BW78,$K$73:$K$136)&gt;0,SUMIF($E$73:$E$136,BW78,$K$73:$K$136),SUMIF($E$73:$E$136,BW78,$L$73:$L$136)))))</f>
        <v/>
      </c>
      <c r="CF78" s="231">
        <f>SUMIF($O$22:$O$71,BW78,$S$22:$S$71)+SUMIF($AD$22:$AD$71,BW78,$AI$22:$AI$71)+SUMIF($AT$22:$AT$71,BW78,$AX$22:$AX$71)+SUMIF($BI$22:$BI$71,BW78,$BL$22:$BL$71)+SUMIF($BW$22:$BW$71,BW78,$BZ$22:$BZ$71)</f>
        <v>0</v>
      </c>
      <c r="CG78" s="233">
        <f>SUMIF($O$22:$O$71,BW78,$T$22:$T$71)+SUMIF($AD$22:$AD$71,BW78,$AJ$22:$AJ$71)+SUMIF($AT$22:$AT$71,BW78,$AY$22:$AY$71)+SUMIF($BI$22:$BI$71,BW78,$BM$22:$BM$71)+SUMIF($BW$22:$BW$71,BW78,$CA$22:$CA$71)</f>
        <v>0</v>
      </c>
      <c r="CH78" s="236">
        <f>SUMIF($O$22:$O$71,BW78,$U$22:$U$71)+SUMIF($AD$22:$AD$71,BW78,$AK$22:$AK$71)+SUMIF($AT$22:$AT$71,BW78,$AZ$22:$AZ$71)+SUMIF($BI$22:$BI$71,BW78,$BN$22:$BN$71)+SUMIF($BW$22:$BW$71,BW78,$CB$22:$CB$71)</f>
        <v>0</v>
      </c>
      <c r="CI78" s="214"/>
      <c r="CJ78" s="258" t="str">
        <f t="shared" ref="CJ78" si="114">IF(CK78="","",C78)</f>
        <v/>
      </c>
      <c r="CK78" s="228"/>
      <c r="CL78" s="229"/>
      <c r="CM78" s="227" t="str">
        <f>IF(ISNUMBER(CJ78)=FALSE,"",SUM(CQ78:CQ$87))</f>
        <v/>
      </c>
      <c r="CN78" s="232"/>
      <c r="CO78" s="234"/>
      <c r="CP78" s="237"/>
      <c r="CQ78" s="238" t="str">
        <f t="shared" ref="CQ78" si="115">IF(ISNUMBER(CJ78)=FALSE,"",1)</f>
        <v/>
      </c>
      <c r="CR78" s="250" t="str">
        <f>IF(ISNUMBER(CJ78)=FALSE,"",SUMIF($E$73:$E$136,CK78,$D$73:$D$136))</f>
        <v/>
      </c>
      <c r="CS78" s="252" t="str">
        <f>IF(ISNUMBER(CJ78)=FALSE,"",IF(SUMIF($E$73:$E$136,CK78,$I$73:$I$136)&gt;0,SUMIF($E$73:$E$136,CK78,$I$73:$I$136),IF(SUMIF($E$73:$E$136,CK78,$J$73:$J$136)&gt;0,SUMIF($E$73:$E$136,CK78,$J$73:$J$136),IF(SUMIF($E$73:$E$136,CK78,$K$73:$K$136)&gt;0,SUMIF($E$73:$E$136,CK78,$K$73:$K$136),SUMIF($E$73:$E$136,CK78,$L$73:$L$136)))))</f>
        <v/>
      </c>
      <c r="CT78" s="231">
        <f>SUMIF($O$22:$O$71,CK78,$S$22:$S$71)+SUMIF($AD$22:$AD$71,CK78,$AI$22:$AI$71)+SUMIF($AT$22:$AT$71,CK78,$AX$22:$AX$71)+SUMIF($BI$22:$BI$71,CK78,$BL$22:$BL$71)+SUMIF($BW$22:$BW$71,CK78,$BZ$22:$BZ$71)+SUMIF($CK$22:$CK$71,CK78,$CN$22:$CN$71)</f>
        <v>0</v>
      </c>
      <c r="CU78" s="233">
        <f>SUMIF($O$22:$O$71,CK78,$T$22:$T$71)+SUMIF($AD$22:$AD$71,CK78,$AJ$22:$AJ$71)+SUMIF($AT$22:$AT$71,CK78,$AY$22:$AY$71)+SUMIF($BI$22:$BI$71,CK78,$BM$22:$BM$71)+SUMIF($BW$22:$BW$71,CK78,$CA$22:$CA$71)+SUMIF($CK$22:$CK$71,CK78,$CO$22:$CO$71)</f>
        <v>0</v>
      </c>
      <c r="CV78" s="236">
        <f>SUMIF($O$22:$O$71,CK78,$U$22:$U$71)+SUMIF($AD$22:$AD$71,CK78,$AK$22:$AK$71)+SUMIF($AT$22:$AT$71,CK78,$AZ$22:$AZ$71)+SUMIF($BI$22:$BI$71,CK78,$BN$22:$BN$71)+SUMIF($BW$22:$BW$71,CK78,$CB$22:$CB$71)+SUMIF($CK$22:$CK$71,CK78,$CP$22:$CP$71)</f>
        <v>0</v>
      </c>
      <c r="CW78" s="212"/>
      <c r="CX78" s="203"/>
    </row>
    <row r="79" spans="1:102" s="211" customFormat="1" ht="15" customHeight="1">
      <c r="A79" s="213"/>
      <c r="B79" s="335"/>
      <c r="C79" s="284">
        <v>7</v>
      </c>
      <c r="D79" s="285">
        <f t="shared" si="60"/>
        <v>7</v>
      </c>
      <c r="E79" s="286" t="s">
        <v>29</v>
      </c>
      <c r="F79" s="284">
        <v>1979</v>
      </c>
      <c r="G79" s="284">
        <f>SUMIF($O$73:$O$137,E79,$V$73:$V$137)+SUMIF($AD$73:$AD$137,E79,$AL$73:$AL$137)+SUMIF($AT$73:$AT$137,E79,$BA$73:$BA$137)+SUMIF($BI$73:$BI$137,E79,$BO$73:$BO$137)+SUMIF($BW$73:$BW$137,E79,$CC$73:$CC$137)+SUMIF($CK$73:$CK$137,E79,$CQ$73:$CQ$137)</f>
        <v>2</v>
      </c>
      <c r="H79" s="284"/>
      <c r="I79" s="284">
        <f t="shared" si="53"/>
        <v>14</v>
      </c>
      <c r="J79" s="287">
        <f>SUMIF($O$73:$O$137,E79,$S$73:$S$137)+SUMIF($AD$73:$AD$137,E79,$AI$73:$AI$137)+SUMIF($AT$73:$AT$137,E79,$AX$73:$AX$137)+SUMIF($BI$73:$BI$137,E79,$BL$73:$BL$137)+SUMIF($BW$73:$BW$137,E79,$BZ$73:$BZ$137)+SUMIF($CK$73:$CK$137,E79,$CN$73:$CN$137)</f>
        <v>0</v>
      </c>
      <c r="K79" s="288">
        <f>SUMIF($O$73:$O$137,E79,$T$73:$T$137)+SUMIF($AD$73:$AD$137,E79,$AJ$73:$AJ$137)+SUMIF($AT$73:$AT$137,E79,$AY$73:$AY$137)+SUMIF($BI$73:$BI$137,E79,$BM$73:$BM$137)+SUMIF($BW$73:$BW$137,E79,$CA$73:$CA$137)+SUMIF($CK$73:$CK$137,E79,$CO$73:$CO$137)</f>
        <v>0</v>
      </c>
      <c r="L79" s="289">
        <f>SUMIF($O$73:$O$137,E79,$U$73:$U$137)+SUMIF($AD$73:$AD$137,E79,$AK$73:$AK$137)+SUMIF($AT$73:$AT$137,E79,$AZ$73:$AZ$137)+SUMIF($BI$73:$BI$137,E79,$BN$73:$BN$137)+SUMIF($BW$73:$BW$137,E79,$CB$73:$CB$137)+SUMIF($CK$73:$CK$137,E79,$CP$73:$CP$137)</f>
        <v>0</v>
      </c>
      <c r="M79" s="221"/>
      <c r="N79" s="254">
        <f t="shared" ref="N79" si="116">IF(O79="","",C79)</f>
        <v>7</v>
      </c>
      <c r="O79" s="224" t="s">
        <v>26</v>
      </c>
      <c r="P79" s="293">
        <v>126</v>
      </c>
      <c r="Q79" s="225">
        <v>0.43611111111111106</v>
      </c>
      <c r="R79" s="222">
        <v>3</v>
      </c>
      <c r="S79" s="232"/>
      <c r="T79" s="234"/>
      <c r="U79" s="237"/>
      <c r="V79" s="238">
        <f t="shared" ref="V79" si="117">IF(ISNUMBER(N79)=FALSE,"",1)</f>
        <v>1</v>
      </c>
      <c r="W79" s="249">
        <v>7</v>
      </c>
      <c r="X79" s="251">
        <v>3</v>
      </c>
      <c r="Y79" s="231">
        <f>SUMIF($O$22:$O$71,O79,$S$22:$S$71)</f>
        <v>0</v>
      </c>
      <c r="Z79" s="233">
        <f>SUMIF($O$22:$O$71,O79,$T$22:$T$71)</f>
        <v>0</v>
      </c>
      <c r="AA79" s="236">
        <f>SUMIF($O$22:$O$71,O79,$U$22:$U$71)</f>
        <v>0</v>
      </c>
      <c r="AB79" s="212"/>
      <c r="AC79" s="256">
        <f t="shared" ref="AC79" si="118">IF(AD79="","",C79)</f>
        <v>7</v>
      </c>
      <c r="AD79" s="208" t="s">
        <v>34</v>
      </c>
      <c r="AE79" s="300">
        <v>0.21921296296296294</v>
      </c>
      <c r="AF79" s="300">
        <v>0.21615740740740741</v>
      </c>
      <c r="AG79" s="300">
        <v>0.43537037037037035</v>
      </c>
      <c r="AH79" s="227">
        <v>9</v>
      </c>
      <c r="AI79" s="232"/>
      <c r="AJ79" s="234"/>
      <c r="AK79" s="237"/>
      <c r="AL79" s="238">
        <v>1</v>
      </c>
      <c r="AM79" s="250">
        <v>9</v>
      </c>
      <c r="AN79" s="252">
        <v>9</v>
      </c>
      <c r="AO79" s="231">
        <f>SUMIF($O$22:$O$71,AD79,$S$22:$S$71)+SUMIF($AD$22:$AD$71,AD79,$AI$22:$AI$71)</f>
        <v>0</v>
      </c>
      <c r="AP79" s="233">
        <f>SUMIF($O$22:$O$71,AD79,$T$22:$T$71)+SUMIF($AD$22:$AD$71,AD79,$AJ$22:$AJ$71)</f>
        <v>0</v>
      </c>
      <c r="AQ79" s="236">
        <f>SUMIF($O$22:$O$71,AD79,$U$22:$U$71)+SUMIF($AD$22:$AD$71,AD79,$AK$22:$AK$71)</f>
        <v>0</v>
      </c>
      <c r="AR79" s="212"/>
      <c r="AS79" s="257">
        <f t="shared" ref="AS79" si="119">IF(AT79="","",C79)</f>
        <v>7</v>
      </c>
      <c r="AT79" s="224" t="s">
        <v>86</v>
      </c>
      <c r="AU79" s="224">
        <v>359</v>
      </c>
      <c r="AV79" s="225">
        <v>1.0090277777777779</v>
      </c>
      <c r="AW79" s="222">
        <f>IF(ISNUMBER(AS79)=FALSE,"",SUM(BA79:BA$87))</f>
        <v>9</v>
      </c>
      <c r="AX79" s="232"/>
      <c r="AY79" s="234"/>
      <c r="AZ79" s="237"/>
      <c r="BA79" s="238">
        <f t="shared" ref="BA79" si="120">IF(ISNUMBER(AS79)=FALSE,"",1)</f>
        <v>1</v>
      </c>
      <c r="BB79" s="249">
        <f>IF(ISNUMBER(AS79)=FALSE,"",SUMIF($E$73:$E$136,AT79,$D$73:$D$136))</f>
        <v>15</v>
      </c>
      <c r="BC79" s="251">
        <f>IF(ISNUMBER(AS79)=FALSE,"",IF(SUMIF($E$73:$E$136,AT79,$I$73:$I$136)&gt;0,SUMIF($E$73:$E$136,AT79,$I$73:$I$136),IF(SUMIF($E$73:$E$136,AT79,$J$73:$J$136)&gt;0,SUMIF($E$73:$E$136,AT79,$J$73:$J$136),IF(SUMIF($E$73:$E$136,AT79,$K$73:$K$136)&gt;0,SUMIF($E$73:$E$136,AT79,$K$73:$K$136),SUMIF($E$73:$E$136,AT79,$L$73:$L$136)))))</f>
        <v>9</v>
      </c>
      <c r="BD79" s="231">
        <f>SUMIF($O$22:$O$71,AT79,$S$22:$S$71)+SUMIF($AD$22:$AD$71,AT79,$AI$22:$AI$71)+SUMIF($AT$22:$AT$71,AT79,$AX$22:$AX$71)</f>
        <v>0</v>
      </c>
      <c r="BE79" s="233">
        <f>SUMIF($O$22:$O$71,AT79,$T$22:$T$71)+SUMIF($AD$22:$AD$71,AT79,$AJ$22:$AJ$71)+SUMIF($AT$22:$AT$71,AT79,$AY$22:$AY$71)</f>
        <v>0</v>
      </c>
      <c r="BF79" s="236">
        <f>SUMIF($O$22:$O$71,AT79,$U$22:$U$71)+SUMIF($AD$22:$AD$71,AT79,$AK$22:$AK$71)+SUMIF($AT$22:$AT$71,AT79,$AZ$22:$AZ$71)</f>
        <v>0</v>
      </c>
      <c r="BG79" s="212"/>
      <c r="BH79" s="256" t="str">
        <f t="shared" ref="BH79" si="121">IF(BI79="","",C79)</f>
        <v/>
      </c>
      <c r="BI79" s="228"/>
      <c r="BJ79" s="215"/>
      <c r="BK79" s="227" t="str">
        <f>IF(ISNUMBER(BH79)=FALSE,"",SUM(BO79:BO$87))</f>
        <v/>
      </c>
      <c r="BL79" s="232"/>
      <c r="BM79" s="234"/>
      <c r="BN79" s="237"/>
      <c r="BO79" s="238" t="str">
        <f t="shared" ref="BO79" si="122">IF(ISNUMBER(BH79)=FALSE,"",1)</f>
        <v/>
      </c>
      <c r="BP79" s="250" t="str">
        <f>IF(ISNUMBER(BH79)=FALSE,"",SUMIF($E$73:$E$136,BI79,$D$73:$D$136))</f>
        <v/>
      </c>
      <c r="BQ79" s="252" t="str">
        <f>IF(ISNUMBER(BH79)=FALSE,"",IF(SUMIF($E$73:$E$136,BI79,$I$73:$I$136)&gt;0,SUMIF($E$73:$E$136,BI79,$I$73:$I$136),IF(SUMIF($E$73:$E$136,BI79,$J$73:$J$136)&gt;0,SUMIF($E$73:$E$136,BI79,$J$73:$J$136),IF(SUMIF($E$73:$E$136,BI79,$K$73:$K$136)&gt;0,SUMIF($E$73:$E$136,BI79,$K$73:$K$136),SUMIF($E$73:$E$136,BI79,$L$73:$L$136)))))</f>
        <v/>
      </c>
      <c r="BR79" s="231">
        <f>SUMIF($O$22:$O$71,BI79,$S$22:$S$71)+SUMIF($AD$22:$AD$71,BI79,$AI$22:$AI$71)+SUMIF($AT$22:$AT$71,BI79,$AX$22:$AX$71)+SUMIF($BI$22:$BI$71,BI79,$BL$22:$BL$71)</f>
        <v>0</v>
      </c>
      <c r="BS79" s="233">
        <f>SUMIF($O$22:$O$71,BI79,$T$22:$T$71)+SUMIF($AD$22:$AD$71,BI79,$AJ$22:$AJ$71)+SUMIF($AT$22:$AT$71,BI79,$AY$22:$AY$71)+SUMIF($BI$22:$BI$71,BI79,$BM$22:$BM$71)</f>
        <v>0</v>
      </c>
      <c r="BT79" s="236">
        <f>SUMIF($O$22:$O$71,BI79,$U$22:$U$71)+SUMIF($AD$22:$AD$71,BI79,$AK$22:$AK$71)+SUMIF($AT$22:$AT$71,BI79,$AZ$22:$AZ$71)+SUMIF($BI$22:$BI$71,BI79,$BN$22:$BN$71)</f>
        <v>0</v>
      </c>
      <c r="BU79" s="212"/>
      <c r="BV79" s="257" t="str">
        <f t="shared" ref="BV79" si="123">IF(BW79="","",C79)</f>
        <v/>
      </c>
      <c r="BW79" s="224"/>
      <c r="BX79" s="225"/>
      <c r="BY79" s="222" t="str">
        <f>IF(ISNUMBER(BV79)=FALSE,"",SUM(CC79:CC$87))</f>
        <v/>
      </c>
      <c r="BZ79" s="232"/>
      <c r="CA79" s="234"/>
      <c r="CB79" s="237"/>
      <c r="CC79" s="238" t="str">
        <f t="shared" ref="CC79" si="124">IF(ISNUMBER(BV79)=FALSE,"",1)</f>
        <v/>
      </c>
      <c r="CD79" s="249" t="str">
        <f>IF(ISNUMBER(BV79)=FALSE,"",SUMIF($E$73:$E$136,BW79,$D$73:$D$136))</f>
        <v/>
      </c>
      <c r="CE79" s="251" t="str">
        <f>IF(ISNUMBER(BV79)=FALSE,"",IF(SUMIF($E$73:$E$136,BW79,$I$73:$I$136)&gt;0,SUMIF($E$73:$E$136,BW79,$I$73:$I$136),IF(SUMIF($E$73:$E$136,BW79,$J$73:$J$136)&gt;0,SUMIF($E$73:$E$136,BW79,$J$73:$J$136),IF(SUMIF($E$73:$E$136,BW79,$K$73:$K$136)&gt;0,SUMIF($E$73:$E$136,BW79,$K$73:$K$136),SUMIF($E$73:$E$136,BW79,$L$73:$L$136)))))</f>
        <v/>
      </c>
      <c r="CF79" s="231">
        <f>SUMIF($O$22:$O$71,BW79,$S$22:$S$71)+SUMIF($AD$22:$AD$71,BW79,$AI$22:$AI$71)+SUMIF($AT$22:$AT$71,BW79,$AX$22:$AX$71)+SUMIF($BI$22:$BI$71,BW79,$BL$22:$BL$71)+SUMIF($BW$22:$BW$71,BW79,$BZ$22:$BZ$71)</f>
        <v>0</v>
      </c>
      <c r="CG79" s="233">
        <f>SUMIF($O$22:$O$71,BW79,$T$22:$T$71)+SUMIF($AD$22:$AD$71,BW79,$AJ$22:$AJ$71)+SUMIF($AT$22:$AT$71,BW79,$AY$22:$AY$71)+SUMIF($BI$22:$BI$71,BW79,$BM$22:$BM$71)+SUMIF($BW$22:$BW$71,BW79,$CA$22:$CA$71)</f>
        <v>0</v>
      </c>
      <c r="CH79" s="236">
        <f>SUMIF($O$22:$O$71,BW79,$U$22:$U$71)+SUMIF($AD$22:$AD$71,BW79,$AK$22:$AK$71)+SUMIF($AT$22:$AT$71,BW79,$AZ$22:$AZ$71)+SUMIF($BI$22:$BI$71,BW79,$BN$22:$BN$71)+SUMIF($BW$22:$BW$71,BW79,$CB$22:$CB$71)</f>
        <v>0</v>
      </c>
      <c r="CI79" s="212"/>
      <c r="CJ79" s="258" t="str">
        <f t="shared" ref="CJ79" si="125">IF(CK79="","",C79)</f>
        <v/>
      </c>
      <c r="CK79" s="228"/>
      <c r="CL79" s="215"/>
      <c r="CM79" s="227" t="str">
        <f>IF(ISNUMBER(CJ79)=FALSE,"",SUM(CQ79:CQ$87))</f>
        <v/>
      </c>
      <c r="CN79" s="232"/>
      <c r="CO79" s="234"/>
      <c r="CP79" s="237"/>
      <c r="CQ79" s="238" t="str">
        <f t="shared" ref="CQ79" si="126">IF(ISNUMBER(CJ79)=FALSE,"",1)</f>
        <v/>
      </c>
      <c r="CR79" s="250" t="str">
        <f>IF(ISNUMBER(CJ79)=FALSE,"",SUMIF($E$73:$E$136,CK79,$D$73:$D$136))</f>
        <v/>
      </c>
      <c r="CS79" s="252" t="str">
        <f>IF(ISNUMBER(CJ79)=FALSE,"",IF(SUMIF($E$73:$E$136,CK79,$I$73:$I$136)&gt;0,SUMIF($E$73:$E$136,CK79,$I$73:$I$136),IF(SUMIF($E$73:$E$136,CK79,$J$73:$J$136)&gt;0,SUMIF($E$73:$E$136,CK79,$J$73:$J$136),IF(SUMIF($E$73:$E$136,CK79,$K$73:$K$136)&gt;0,SUMIF($E$73:$E$136,CK79,$K$73:$K$136),SUMIF($E$73:$E$136,CK79,$L$73:$L$136)))))</f>
        <v/>
      </c>
      <c r="CT79" s="231">
        <f>SUMIF($O$22:$O$71,CK79,$S$22:$S$71)+SUMIF($AD$22:$AD$71,CK79,$AI$22:$AI$71)+SUMIF($AT$22:$AT$71,CK79,$AX$22:$AX$71)+SUMIF($BI$22:$BI$71,CK79,$BL$22:$BL$71)+SUMIF($BW$22:$BW$71,CK79,$BZ$22:$BZ$71)+SUMIF($CK$22:$CK$71,CK79,$CN$22:$CN$71)</f>
        <v>0</v>
      </c>
      <c r="CU79" s="233">
        <f>SUMIF($O$22:$O$71,CK79,$T$22:$T$71)+SUMIF($AD$22:$AD$71,CK79,$AJ$22:$AJ$71)+SUMIF($AT$22:$AT$71,CK79,$AY$22:$AY$71)+SUMIF($BI$22:$BI$71,CK79,$BM$22:$BM$71)+SUMIF($BW$22:$BW$71,CK79,$CA$22:$CA$71)+SUMIF($CK$22:$CK$71,CK79,$CO$22:$CO$71)</f>
        <v>0</v>
      </c>
      <c r="CV79" s="236">
        <f>SUMIF($O$22:$O$71,CK79,$U$22:$U$71)+SUMIF($AD$22:$AD$71,CK79,$AK$22:$AK$71)+SUMIF($AT$22:$AT$71,CK79,$AZ$22:$AZ$71)+SUMIF($BI$22:$BI$71,CK79,$BN$22:$BN$71)+SUMIF($BW$22:$BW$71,CK79,$CB$22:$CB$71)+SUMIF($CK$22:$CK$71,CK79,$CP$22:$CP$71)</f>
        <v>0</v>
      </c>
      <c r="CW79" s="212"/>
      <c r="CX79" s="203"/>
    </row>
    <row r="80" spans="1:102" s="211" customFormat="1" ht="15" customHeight="1">
      <c r="A80" s="213"/>
      <c r="B80" s="335"/>
      <c r="C80" s="284">
        <v>8</v>
      </c>
      <c r="D80" s="285">
        <f t="shared" si="60"/>
        <v>8</v>
      </c>
      <c r="E80" s="286" t="s">
        <v>83</v>
      </c>
      <c r="F80" s="284">
        <v>1981</v>
      </c>
      <c r="G80" s="284">
        <f>SUMIF($O$73:$O$137,E80,$V$73:$V$137)+SUMIF($AD$73:$AD$137,E80,$AL$73:$AL$137)+SUMIF($AT$73:$AT$137,E80,$BA$73:$BA$137)+SUMIF($BI$73:$BI$137,E80,$BO$73:$BO$137)+SUMIF($BW$73:$BW$137,E80,$CC$73:$CC$137)+SUMIF($CK$73:$CK$137,E80,$CQ$73:$CQ$137)</f>
        <v>1</v>
      </c>
      <c r="H80" s="284"/>
      <c r="I80" s="284">
        <f t="shared" si="53"/>
        <v>14</v>
      </c>
      <c r="J80" s="287">
        <f>SUMIF($O$73:$O$137,E80,$S$73:$S$137)+SUMIF($AD$73:$AD$137,E80,$AI$73:$AI$137)+SUMIF($AT$73:$AT$137,E80,$AX$73:$AX$137)+SUMIF($BI$73:$BI$137,E80,$BL$73:$BL$137)+SUMIF($BW$73:$BW$137,E80,$BZ$73:$BZ$137)+SUMIF($CK$73:$CK$137,E80,$CN$73:$CN$137)</f>
        <v>0</v>
      </c>
      <c r="K80" s="288">
        <f>SUMIF($O$73:$O$137,E80,$T$73:$T$137)+SUMIF($AD$73:$AD$137,E80,$AJ$73:$AJ$137)+SUMIF($AT$73:$AT$137,E80,$AY$73:$AY$137)+SUMIF($BI$73:$BI$137,E80,$BM$73:$BM$137)+SUMIF($BW$73:$BW$137,E80,$CA$73:$CA$137)+SUMIF($CK$73:$CK$137,E80,$CO$73:$CO$137)</f>
        <v>0</v>
      </c>
      <c r="L80" s="289">
        <f>SUMIF($O$73:$O$137,E80,$U$73:$U$137)+SUMIF($AD$73:$AD$137,E80,$AK$73:$AK$137)+SUMIF($AT$73:$AT$137,E80,$AZ$73:$AZ$137)+SUMIF($BI$73:$BI$137,E80,$BN$73:$BN$137)+SUMIF($BW$73:$BW$137,E80,$CB$73:$CB$137)+SUMIF($CK$73:$CK$137,E80,$CP$73:$CP$137)</f>
        <v>0</v>
      </c>
      <c r="M80" s="221"/>
      <c r="N80" s="254">
        <f t="shared" ref="N80" si="127">IF(O80="","",C80)</f>
        <v>8</v>
      </c>
      <c r="O80" s="224" t="s">
        <v>33</v>
      </c>
      <c r="P80" s="293">
        <v>117</v>
      </c>
      <c r="Q80" s="225">
        <v>0.37569444444444439</v>
      </c>
      <c r="R80" s="222">
        <v>2</v>
      </c>
      <c r="S80" s="232"/>
      <c r="T80" s="234"/>
      <c r="U80" s="237"/>
      <c r="V80" s="238">
        <f t="shared" ref="V80" si="128">IF(ISNUMBER(N80)=FALSE,"",1)</f>
        <v>1</v>
      </c>
      <c r="W80" s="249">
        <v>8</v>
      </c>
      <c r="X80" s="251">
        <v>2</v>
      </c>
      <c r="Y80" s="231">
        <f>SUMIF($O$22:$O$71,O80,$S$22:$S$71)</f>
        <v>0</v>
      </c>
      <c r="Z80" s="233">
        <f>SUMIF($O$22:$O$71,O80,$T$22:$T$71)</f>
        <v>0</v>
      </c>
      <c r="AA80" s="236">
        <f>SUMIF($O$22:$O$71,O80,$U$22:$U$71)</f>
        <v>0</v>
      </c>
      <c r="AB80" s="212"/>
      <c r="AC80" s="256">
        <f t="shared" ref="AC80" si="129">IF(AD80="","",C80)</f>
        <v>8</v>
      </c>
      <c r="AD80" s="208" t="s">
        <v>37</v>
      </c>
      <c r="AE80" s="299">
        <v>0.21956018518518522</v>
      </c>
      <c r="AF80" s="299">
        <v>0.22869212962962959</v>
      </c>
      <c r="AG80" s="299">
        <v>0.44825231481481481</v>
      </c>
      <c r="AH80" s="227">
        <v>8</v>
      </c>
      <c r="AI80" s="232"/>
      <c r="AJ80" s="234"/>
      <c r="AK80" s="237"/>
      <c r="AL80" s="238">
        <v>1</v>
      </c>
      <c r="AM80" s="250">
        <v>11</v>
      </c>
      <c r="AN80" s="252">
        <v>8</v>
      </c>
      <c r="AO80" s="231">
        <f>SUMIF($O$22:$O$71,AD80,$S$22:$S$71)+SUMIF($AD$22:$AD$71,AD80,$AI$22:$AI$71)</f>
        <v>0</v>
      </c>
      <c r="AP80" s="233">
        <f>SUMIF($O$22:$O$71,AD80,$T$22:$T$71)+SUMIF($AD$22:$AD$71,AD80,$AJ$22:$AJ$71)</f>
        <v>0</v>
      </c>
      <c r="AQ80" s="236">
        <f>SUMIF($O$22:$O$71,AD80,$U$22:$U$71)+SUMIF($AD$22:$AD$71,AD80,$AK$22:$AK$71)</f>
        <v>0</v>
      </c>
      <c r="AR80" s="212"/>
      <c r="AS80" s="257">
        <f t="shared" ref="AS80" si="130">IF(AT80="","",C80)</f>
        <v>8</v>
      </c>
      <c r="AT80" s="224" t="s">
        <v>60</v>
      </c>
      <c r="AU80" s="224">
        <v>369</v>
      </c>
      <c r="AV80" s="225">
        <v>1.0097222222222222</v>
      </c>
      <c r="AW80" s="222">
        <f>IF(ISNUMBER(AS80)=FALSE,"",SUM(BA80:BA$87))</f>
        <v>8</v>
      </c>
      <c r="AX80" s="232"/>
      <c r="AY80" s="234"/>
      <c r="AZ80" s="237"/>
      <c r="BA80" s="238">
        <f t="shared" ref="BA80" si="131">IF(ISNUMBER(AS80)=FALSE,"",1)</f>
        <v>1</v>
      </c>
      <c r="BB80" s="249">
        <f>IF(ISNUMBER(AS80)=FALSE,"",SUMIF($E$73:$E$136,AT80,$D$73:$D$136))</f>
        <v>6</v>
      </c>
      <c r="BC80" s="251">
        <f>IF(ISNUMBER(AS80)=FALSE,"",IF(SUMIF($E$73:$E$136,AT80,$I$73:$I$136)&gt;0,SUMIF($E$73:$E$136,AT80,$I$73:$I$136),IF(SUMIF($E$73:$E$136,AT80,$J$73:$J$136)&gt;0,SUMIF($E$73:$E$136,AT80,$J$73:$J$136),IF(SUMIF($E$73:$E$136,AT80,$K$73:$K$136)&gt;0,SUMIF($E$73:$E$136,AT80,$K$73:$K$136),SUMIF($E$73:$E$136,AT80,$L$73:$L$136)))))</f>
        <v>18</v>
      </c>
      <c r="BD80" s="231">
        <f>SUMIF($O$22:$O$71,AT80,$S$22:$S$71)+SUMIF($AD$22:$AD$71,AT80,$AI$22:$AI$71)+SUMIF($AT$22:$AT$71,AT80,$AX$22:$AX$71)</f>
        <v>0</v>
      </c>
      <c r="BE80" s="233">
        <f>SUMIF($O$22:$O$71,AT80,$T$22:$T$71)+SUMIF($AD$22:$AD$71,AT80,$AJ$22:$AJ$71)+SUMIF($AT$22:$AT$71,AT80,$AY$22:$AY$71)</f>
        <v>0</v>
      </c>
      <c r="BF80" s="236">
        <f>SUMIF($O$22:$O$71,AT80,$U$22:$U$71)+SUMIF($AD$22:$AD$71,AT80,$AK$22:$AK$71)+SUMIF($AT$22:$AT$71,AT80,$AZ$22:$AZ$71)</f>
        <v>0</v>
      </c>
      <c r="BG80" s="212"/>
      <c r="BH80" s="256" t="str">
        <f t="shared" ref="BH80" si="132">IF(BI80="","",C80)</f>
        <v/>
      </c>
      <c r="BI80" s="228"/>
      <c r="BJ80" s="215"/>
      <c r="BK80" s="227" t="str">
        <f>IF(ISNUMBER(BH80)=FALSE,"",SUM(BO80:BO$87))</f>
        <v/>
      </c>
      <c r="BL80" s="232"/>
      <c r="BM80" s="234"/>
      <c r="BN80" s="237"/>
      <c r="BO80" s="238" t="str">
        <f t="shared" ref="BO80" si="133">IF(ISNUMBER(BH80)=FALSE,"",1)</f>
        <v/>
      </c>
      <c r="BP80" s="250" t="str">
        <f>IF(ISNUMBER(BH80)=FALSE,"",SUMIF($E$73:$E$136,BI80,$D$73:$D$136))</f>
        <v/>
      </c>
      <c r="BQ80" s="252" t="str">
        <f>IF(ISNUMBER(BH80)=FALSE,"",IF(SUMIF($E$73:$E$136,BI80,$I$73:$I$136)&gt;0,SUMIF($E$73:$E$136,BI80,$I$73:$I$136),IF(SUMIF($E$73:$E$136,BI80,$J$73:$J$136)&gt;0,SUMIF($E$73:$E$136,BI80,$J$73:$J$136),IF(SUMIF($E$73:$E$136,BI80,$K$73:$K$136)&gt;0,SUMIF($E$73:$E$136,BI80,$K$73:$K$136),SUMIF($E$73:$E$136,BI80,$L$73:$L$136)))))</f>
        <v/>
      </c>
      <c r="BR80" s="231">
        <f>SUMIF($O$22:$O$71,BI80,$S$22:$S$71)+SUMIF($AD$22:$AD$71,BI80,$AI$22:$AI$71)+SUMIF($AT$22:$AT$71,BI80,$AX$22:$AX$71)+SUMIF($BI$22:$BI$71,BI80,$BL$22:$BL$71)</f>
        <v>0</v>
      </c>
      <c r="BS80" s="233">
        <f>SUMIF($O$22:$O$71,BI80,$T$22:$T$71)+SUMIF($AD$22:$AD$71,BI80,$AJ$22:$AJ$71)+SUMIF($AT$22:$AT$71,BI80,$AY$22:$AY$71)+SUMIF($BI$22:$BI$71,BI80,$BM$22:$BM$71)</f>
        <v>0</v>
      </c>
      <c r="BT80" s="236">
        <f>SUMIF($O$22:$O$71,BI80,$U$22:$U$71)+SUMIF($AD$22:$AD$71,BI80,$AK$22:$AK$71)+SUMIF($AT$22:$AT$71,BI80,$AZ$22:$AZ$71)+SUMIF($BI$22:$BI$71,BI80,$BN$22:$BN$71)</f>
        <v>0</v>
      </c>
      <c r="BU80" s="212"/>
      <c r="BV80" s="257" t="str">
        <f t="shared" ref="BV80" si="134">IF(BW80="","",C80)</f>
        <v/>
      </c>
      <c r="BW80" s="224"/>
      <c r="BX80" s="225"/>
      <c r="BY80" s="222" t="str">
        <f>IF(ISNUMBER(BV80)=FALSE,"",SUM(CC80:CC$87))</f>
        <v/>
      </c>
      <c r="BZ80" s="232"/>
      <c r="CA80" s="234"/>
      <c r="CB80" s="237"/>
      <c r="CC80" s="238" t="str">
        <f t="shared" ref="CC80" si="135">IF(ISNUMBER(BV80)=FALSE,"",1)</f>
        <v/>
      </c>
      <c r="CD80" s="249" t="str">
        <f>IF(ISNUMBER(BV80)=FALSE,"",SUMIF($E$73:$E$136,BW80,$D$73:$D$136))</f>
        <v/>
      </c>
      <c r="CE80" s="251" t="str">
        <f>IF(ISNUMBER(BV80)=FALSE,"",IF(SUMIF($E$73:$E$136,BW80,$I$73:$I$136)&gt;0,SUMIF($E$73:$E$136,BW80,$I$73:$I$136),IF(SUMIF($E$73:$E$136,BW80,$J$73:$J$136)&gt;0,SUMIF($E$73:$E$136,BW80,$J$73:$J$136),IF(SUMIF($E$73:$E$136,BW80,$K$73:$K$136)&gt;0,SUMIF($E$73:$E$136,BW80,$K$73:$K$136),SUMIF($E$73:$E$136,BW80,$L$73:$L$136)))))</f>
        <v/>
      </c>
      <c r="CF80" s="231">
        <f>SUMIF($O$22:$O$71,BW80,$S$22:$S$71)+SUMIF($AD$22:$AD$71,BW80,$AI$22:$AI$71)+SUMIF($AT$22:$AT$71,BW80,$AX$22:$AX$71)+SUMIF($BI$22:$BI$71,BW80,$BL$22:$BL$71)+SUMIF($BW$22:$BW$71,BW80,$BZ$22:$BZ$71)</f>
        <v>0</v>
      </c>
      <c r="CG80" s="233">
        <f>SUMIF($O$22:$O$71,BW80,$T$22:$T$71)+SUMIF($AD$22:$AD$71,BW80,$AJ$22:$AJ$71)+SUMIF($AT$22:$AT$71,BW80,$AY$22:$AY$71)+SUMIF($BI$22:$BI$71,BW80,$BM$22:$BM$71)+SUMIF($BW$22:$BW$71,BW80,$CA$22:$CA$71)</f>
        <v>0</v>
      </c>
      <c r="CH80" s="236">
        <f>SUMIF($O$22:$O$71,BW80,$U$22:$U$71)+SUMIF($AD$22:$AD$71,BW80,$AK$22:$AK$71)+SUMIF($AT$22:$AT$71,BW80,$AZ$22:$AZ$71)+SUMIF($BI$22:$BI$71,BW80,$BN$22:$BN$71)+SUMIF($BW$22:$BW$71,BW80,$CB$22:$CB$71)</f>
        <v>0</v>
      </c>
      <c r="CI80" s="212"/>
      <c r="CJ80" s="258" t="str">
        <f t="shared" ref="CJ80" si="136">IF(CK80="","",C80)</f>
        <v/>
      </c>
      <c r="CK80" s="228"/>
      <c r="CL80" s="215"/>
      <c r="CM80" s="227" t="str">
        <f>IF(ISNUMBER(CJ80)=FALSE,"",SUM(CQ80:CQ$87))</f>
        <v/>
      </c>
      <c r="CN80" s="232"/>
      <c r="CO80" s="234"/>
      <c r="CP80" s="237"/>
      <c r="CQ80" s="238" t="str">
        <f t="shared" ref="CQ80" si="137">IF(ISNUMBER(CJ80)=FALSE,"",1)</f>
        <v/>
      </c>
      <c r="CR80" s="250" t="str">
        <f>IF(ISNUMBER(CJ80)=FALSE,"",SUMIF($E$73:$E$136,CK80,$D$73:$D$136))</f>
        <v/>
      </c>
      <c r="CS80" s="252" t="str">
        <f>IF(ISNUMBER(CJ80)=FALSE,"",IF(SUMIF($E$73:$E$136,CK80,$I$73:$I$136)&gt;0,SUMIF($E$73:$E$136,CK80,$I$73:$I$136),IF(SUMIF($E$73:$E$136,CK80,$J$73:$J$136)&gt;0,SUMIF($E$73:$E$136,CK80,$J$73:$J$136),IF(SUMIF($E$73:$E$136,CK80,$K$73:$K$136)&gt;0,SUMIF($E$73:$E$136,CK80,$K$73:$K$136),SUMIF($E$73:$E$136,CK80,$L$73:$L$136)))))</f>
        <v/>
      </c>
      <c r="CT80" s="231">
        <f>SUMIF($O$22:$O$71,CK80,$S$22:$S$71)+SUMIF($AD$22:$AD$71,CK80,$AI$22:$AI$71)+SUMIF($AT$22:$AT$71,CK80,$AX$22:$AX$71)+SUMIF($BI$22:$BI$71,CK80,$BL$22:$BL$71)+SUMIF($BW$22:$BW$71,CK80,$BZ$22:$BZ$71)+SUMIF($CK$22:$CK$71,CK80,$CN$22:$CN$71)</f>
        <v>0</v>
      </c>
      <c r="CU80" s="233">
        <f>SUMIF($O$22:$O$71,CK80,$T$22:$T$71)+SUMIF($AD$22:$AD$71,CK80,$AJ$22:$AJ$71)+SUMIF($AT$22:$AT$71,CK80,$AY$22:$AY$71)+SUMIF($BI$22:$BI$71,CK80,$BM$22:$BM$71)+SUMIF($BW$22:$BW$71,CK80,$CA$22:$CA$71)+SUMIF($CK$22:$CK$71,CK80,$CO$22:$CO$71)</f>
        <v>0</v>
      </c>
      <c r="CV80" s="236">
        <f>SUMIF($O$22:$O$71,CK80,$U$22:$U$71)+SUMIF($AD$22:$AD$71,CK80,$AK$22:$AK$71)+SUMIF($AT$22:$AT$71,CK80,$AZ$22:$AZ$71)+SUMIF($BI$22:$BI$71,CK80,$BN$22:$BN$71)+SUMIF($BW$22:$BW$71,CK80,$CB$22:$CB$71)+SUMIF($CK$22:$CK$71,CK80,$CP$22:$CP$71)</f>
        <v>0</v>
      </c>
      <c r="CW80" s="212"/>
      <c r="CX80" s="203"/>
    </row>
    <row r="81" spans="1:102" s="211" customFormat="1" ht="15" customHeight="1">
      <c r="A81" s="213"/>
      <c r="B81" s="335"/>
      <c r="C81" s="284">
        <v>9</v>
      </c>
      <c r="D81" s="285">
        <f t="shared" si="60"/>
        <v>9</v>
      </c>
      <c r="E81" s="286" t="s">
        <v>30</v>
      </c>
      <c r="F81" s="284">
        <v>1968</v>
      </c>
      <c r="G81" s="284">
        <f>SUMIF($O$73:$O$137,E81,$V$73:$V$137)+SUMIF($AD$73:$AD$137,E81,$AL$73:$AL$137)+SUMIF($AT$73:$AT$137,E81,$BA$73:$BA$137)+SUMIF($BI$73:$BI$137,E81,$BO$73:$BO$137)+SUMIF($BW$73:$BW$137,E81,$CC$73:$CC$137)+SUMIF($CK$73:$CK$137,E81,$CQ$73:$CQ$137)</f>
        <v>2</v>
      </c>
      <c r="H81" s="284"/>
      <c r="I81" s="284">
        <f t="shared" si="53"/>
        <v>13</v>
      </c>
      <c r="J81" s="287">
        <f>SUMIF($O$73:$O$137,E81,$S$73:$S$137)+SUMIF($AD$73:$AD$137,E81,$AI$73:$AI$137)+SUMIF($AT$73:$AT$137,E81,$AX$73:$AX$137)+SUMIF($BI$73:$BI$137,E81,$BL$73:$BL$137)+SUMIF($BW$73:$BW$137,E81,$BZ$73:$BZ$137)+SUMIF($CK$73:$CK$137,E81,$CN$73:$CN$137)</f>
        <v>0</v>
      </c>
      <c r="K81" s="288">
        <f>SUMIF($O$73:$O$137,E81,$T$73:$T$137)+SUMIF($AD$73:$AD$137,E81,$AJ$73:$AJ$137)+SUMIF($AT$73:$AT$137,E81,$AY$73:$AY$137)+SUMIF($BI$73:$BI$137,E81,$BM$73:$BM$137)+SUMIF($BW$73:$BW$137,E81,$CA$73:$CA$137)+SUMIF($CK$73:$CK$137,E81,$CO$73:$CO$137)</f>
        <v>0</v>
      </c>
      <c r="L81" s="289">
        <f>SUMIF($O$73:$O$137,E81,$U$73:$U$137)+SUMIF($AD$73:$AD$137,E81,$AK$73:$AK$137)+SUMIF($AT$73:$AT$137,E81,$AZ$73:$AZ$137)+SUMIF($BI$73:$BI$137,E81,$BN$73:$BN$137)+SUMIF($BW$73:$BW$137,E81,$CB$73:$CB$137)+SUMIF($CK$73:$CK$137,E81,$CP$73:$CP$137)</f>
        <v>0</v>
      </c>
      <c r="M81" s="221"/>
      <c r="N81" s="254">
        <f t="shared" ref="N81" si="138">IF(O81="","",C81)</f>
        <v>9</v>
      </c>
      <c r="O81" s="224" t="s">
        <v>27</v>
      </c>
      <c r="P81" s="293">
        <v>117</v>
      </c>
      <c r="Q81" s="225">
        <v>0.39861111111111108</v>
      </c>
      <c r="R81" s="222">
        <v>1</v>
      </c>
      <c r="S81" s="232"/>
      <c r="T81" s="234"/>
      <c r="U81" s="237"/>
      <c r="V81" s="238">
        <f t="shared" ref="V81" si="139">IF(ISNUMBER(N81)=FALSE,"",1)</f>
        <v>1</v>
      </c>
      <c r="W81" s="249">
        <v>9</v>
      </c>
      <c r="X81" s="251">
        <v>1</v>
      </c>
      <c r="Y81" s="231">
        <f>SUMIF($O$22:$O$71,O81,$S$22:$S$71)</f>
        <v>0</v>
      </c>
      <c r="Z81" s="233">
        <f>SUMIF($O$22:$O$71,O81,$T$22:$T$71)</f>
        <v>0</v>
      </c>
      <c r="AA81" s="236">
        <f>SUMIF($O$22:$O$71,O81,$U$22:$U$71)</f>
        <v>0</v>
      </c>
      <c r="AB81" s="212"/>
      <c r="AC81" s="256">
        <f t="shared" ref="AC81" si="140">IF(AD81="","",C81)</f>
        <v>9</v>
      </c>
      <c r="AD81" s="208" t="s">
        <v>30</v>
      </c>
      <c r="AE81" s="299">
        <v>0.2328587962962963</v>
      </c>
      <c r="AF81" s="299">
        <v>0.22862268518518514</v>
      </c>
      <c r="AG81" s="299">
        <v>0.46148148148148144</v>
      </c>
      <c r="AH81" s="227">
        <v>7</v>
      </c>
      <c r="AI81" s="232"/>
      <c r="AJ81" s="234"/>
      <c r="AK81" s="237"/>
      <c r="AL81" s="238">
        <v>1</v>
      </c>
      <c r="AM81" s="250">
        <v>5</v>
      </c>
      <c r="AN81" s="252">
        <v>13</v>
      </c>
      <c r="AO81" s="231">
        <f>SUMIF($O$22:$O$71,AD81,$S$22:$S$71)+SUMIF($AD$22:$AD$71,AD81,$AI$22:$AI$71)</f>
        <v>0</v>
      </c>
      <c r="AP81" s="233">
        <f>SUMIF($O$22:$O$71,AD81,$T$22:$T$71)+SUMIF($AD$22:$AD$71,AD81,$AJ$22:$AJ$71)</f>
        <v>0</v>
      </c>
      <c r="AQ81" s="236">
        <f>SUMIF($O$22:$O$71,AD81,$U$22:$U$71)+SUMIF($AD$22:$AD$71,AD81,$AK$22:$AK$71)</f>
        <v>0</v>
      </c>
      <c r="AR81" s="212"/>
      <c r="AS81" s="257">
        <f t="shared" ref="AS81" si="141">IF(AT81="","",C81)</f>
        <v>9</v>
      </c>
      <c r="AT81" s="224" t="s">
        <v>87</v>
      </c>
      <c r="AU81" s="224">
        <v>354</v>
      </c>
      <c r="AV81" s="225">
        <v>1.0555555555555556</v>
      </c>
      <c r="AW81" s="222">
        <f>IF(ISNUMBER(AS81)=FALSE,"",SUM(BA81:BA$87))</f>
        <v>7</v>
      </c>
      <c r="AX81" s="232"/>
      <c r="AY81" s="234"/>
      <c r="AZ81" s="237"/>
      <c r="BA81" s="238">
        <f t="shared" ref="BA81" si="142">IF(ISNUMBER(AS81)=FALSE,"",1)</f>
        <v>1</v>
      </c>
      <c r="BB81" s="249">
        <f>IF(ISNUMBER(AS81)=FALSE,"",SUMIF($E$73:$E$136,AT81,$D$73:$D$136))</f>
        <v>16</v>
      </c>
      <c r="BC81" s="251">
        <f>IF(ISNUMBER(AS81)=FALSE,"",IF(SUMIF($E$73:$E$136,AT81,$I$73:$I$136)&gt;0,SUMIF($E$73:$E$136,AT81,$I$73:$I$136),IF(SUMIF($E$73:$E$136,AT81,$J$73:$J$136)&gt;0,SUMIF($E$73:$E$136,AT81,$J$73:$J$136),IF(SUMIF($E$73:$E$136,AT81,$K$73:$K$136)&gt;0,SUMIF($E$73:$E$136,AT81,$K$73:$K$136),SUMIF($E$73:$E$136,AT81,$L$73:$L$136)))))</f>
        <v>7</v>
      </c>
      <c r="BD81" s="231">
        <f>SUMIF($O$22:$O$71,AT81,$S$22:$S$71)+SUMIF($AD$22:$AD$71,AT81,$AI$22:$AI$71)+SUMIF($AT$22:$AT$71,AT81,$AX$22:$AX$71)</f>
        <v>0</v>
      </c>
      <c r="BE81" s="233">
        <f>SUMIF($O$22:$O$71,AT81,$T$22:$T$71)+SUMIF($AD$22:$AD$71,AT81,$AJ$22:$AJ$71)+SUMIF($AT$22:$AT$71,AT81,$AY$22:$AY$71)</f>
        <v>0</v>
      </c>
      <c r="BF81" s="236">
        <f>SUMIF($O$22:$O$71,AT81,$U$22:$U$71)+SUMIF($AD$22:$AD$71,AT81,$AK$22:$AK$71)+SUMIF($AT$22:$AT$71,AT81,$AZ$22:$AZ$71)</f>
        <v>0</v>
      </c>
      <c r="BG81" s="212"/>
      <c r="BH81" s="256" t="str">
        <f t="shared" ref="BH81" si="143">IF(BI81="","",C81)</f>
        <v/>
      </c>
      <c r="BI81" s="228"/>
      <c r="BJ81" s="215"/>
      <c r="BK81" s="227" t="str">
        <f>IF(ISNUMBER(BH81)=FALSE,"",SUM(BO81:BO$87))</f>
        <v/>
      </c>
      <c r="BL81" s="232"/>
      <c r="BM81" s="234"/>
      <c r="BN81" s="237"/>
      <c r="BO81" s="238" t="str">
        <f t="shared" ref="BO81" si="144">IF(ISNUMBER(BH81)=FALSE,"",1)</f>
        <v/>
      </c>
      <c r="BP81" s="250" t="str">
        <f>IF(ISNUMBER(BH81)=FALSE,"",SUMIF($E$73:$E$136,BI81,$D$73:$D$136))</f>
        <v/>
      </c>
      <c r="BQ81" s="252" t="str">
        <f>IF(ISNUMBER(BH81)=FALSE,"",IF(SUMIF($E$73:$E$136,BI81,$I$73:$I$136)&gt;0,SUMIF($E$73:$E$136,BI81,$I$73:$I$136),IF(SUMIF($E$73:$E$136,BI81,$J$73:$J$136)&gt;0,SUMIF($E$73:$E$136,BI81,$J$73:$J$136),IF(SUMIF($E$73:$E$136,BI81,$K$73:$K$136)&gt;0,SUMIF($E$73:$E$136,BI81,$K$73:$K$136),SUMIF($E$73:$E$136,BI81,$L$73:$L$136)))))</f>
        <v/>
      </c>
      <c r="BR81" s="231">
        <f>SUMIF($O$22:$O$71,BI81,$S$22:$S$71)+SUMIF($AD$22:$AD$71,BI81,$AI$22:$AI$71)+SUMIF($AT$22:$AT$71,BI81,$AX$22:$AX$71)+SUMIF($BI$22:$BI$71,BI81,$BL$22:$BL$71)</f>
        <v>0</v>
      </c>
      <c r="BS81" s="233">
        <f>SUMIF($O$22:$O$71,BI81,$T$22:$T$71)+SUMIF($AD$22:$AD$71,BI81,$AJ$22:$AJ$71)+SUMIF($AT$22:$AT$71,BI81,$AY$22:$AY$71)+SUMIF($BI$22:$BI$71,BI81,$BM$22:$BM$71)</f>
        <v>0</v>
      </c>
      <c r="BT81" s="236">
        <f>SUMIF($O$22:$O$71,BI81,$U$22:$U$71)+SUMIF($AD$22:$AD$71,BI81,$AK$22:$AK$71)+SUMIF($AT$22:$AT$71,BI81,$AZ$22:$AZ$71)+SUMIF($BI$22:$BI$71,BI81,$BN$22:$BN$71)</f>
        <v>0</v>
      </c>
      <c r="BU81" s="212"/>
      <c r="BV81" s="257" t="str">
        <f t="shared" ref="BV81" si="145">IF(BW81="","",C81)</f>
        <v/>
      </c>
      <c r="BW81" s="224"/>
      <c r="BX81" s="225"/>
      <c r="BY81" s="222" t="str">
        <f>IF(ISNUMBER(BV81)=FALSE,"",SUM(CC81:CC$87))</f>
        <v/>
      </c>
      <c r="BZ81" s="232"/>
      <c r="CA81" s="234"/>
      <c r="CB81" s="237"/>
      <c r="CC81" s="238" t="str">
        <f t="shared" ref="CC81" si="146">IF(ISNUMBER(BV81)=FALSE,"",1)</f>
        <v/>
      </c>
      <c r="CD81" s="249" t="str">
        <f>IF(ISNUMBER(BV81)=FALSE,"",SUMIF($E$73:$E$136,BW81,$D$73:$D$136))</f>
        <v/>
      </c>
      <c r="CE81" s="251" t="str">
        <f>IF(ISNUMBER(BV81)=FALSE,"",IF(SUMIF($E$73:$E$136,BW81,$I$73:$I$136)&gt;0,SUMIF($E$73:$E$136,BW81,$I$73:$I$136),IF(SUMIF($E$73:$E$136,BW81,$J$73:$J$136)&gt;0,SUMIF($E$73:$E$136,BW81,$J$73:$J$136),IF(SUMIF($E$73:$E$136,BW81,$K$73:$K$136)&gt;0,SUMIF($E$73:$E$136,BW81,$K$73:$K$136),SUMIF($E$73:$E$136,BW81,$L$73:$L$136)))))</f>
        <v/>
      </c>
      <c r="CF81" s="231">
        <f>SUMIF($O$22:$O$71,BW81,$S$22:$S$71)+SUMIF($AD$22:$AD$71,BW81,$AI$22:$AI$71)+SUMIF($AT$22:$AT$71,BW81,$AX$22:$AX$71)+SUMIF($BI$22:$BI$71,BW81,$BL$22:$BL$71)+SUMIF($BW$22:$BW$71,BW81,$BZ$22:$BZ$71)</f>
        <v>0</v>
      </c>
      <c r="CG81" s="233">
        <f>SUMIF($O$22:$O$71,BW81,$T$22:$T$71)+SUMIF($AD$22:$AD$71,BW81,$AJ$22:$AJ$71)+SUMIF($AT$22:$AT$71,BW81,$AY$22:$AY$71)+SUMIF($BI$22:$BI$71,BW81,$BM$22:$BM$71)+SUMIF($BW$22:$BW$71,BW81,$CA$22:$CA$71)</f>
        <v>0</v>
      </c>
      <c r="CH81" s="236">
        <f>SUMIF($O$22:$O$71,BW81,$U$22:$U$71)+SUMIF($AD$22:$AD$71,BW81,$AK$22:$AK$71)+SUMIF($AT$22:$AT$71,BW81,$AZ$22:$AZ$71)+SUMIF($BI$22:$BI$71,BW81,$BN$22:$BN$71)+SUMIF($BW$22:$BW$71,BW81,$CB$22:$CB$71)</f>
        <v>0</v>
      </c>
      <c r="CI81" s="212"/>
      <c r="CJ81" s="258" t="str">
        <f t="shared" ref="CJ81" si="147">IF(CK81="","",C81)</f>
        <v/>
      </c>
      <c r="CK81" s="228"/>
      <c r="CL81" s="215"/>
      <c r="CM81" s="227" t="str">
        <f>IF(ISNUMBER(CJ81)=FALSE,"",SUM(CQ81:CQ$87))</f>
        <v/>
      </c>
      <c r="CN81" s="232"/>
      <c r="CO81" s="234"/>
      <c r="CP81" s="237"/>
      <c r="CQ81" s="238" t="str">
        <f t="shared" ref="CQ81" si="148">IF(ISNUMBER(CJ81)=FALSE,"",1)</f>
        <v/>
      </c>
      <c r="CR81" s="250" t="str">
        <f>IF(ISNUMBER(CJ81)=FALSE,"",SUMIF($E$73:$E$136,CK81,$D$73:$D$136))</f>
        <v/>
      </c>
      <c r="CS81" s="252" t="str">
        <f>IF(ISNUMBER(CJ81)=FALSE,"",IF(SUMIF($E$73:$E$136,CK81,$I$73:$I$136)&gt;0,SUMIF($E$73:$E$136,CK81,$I$73:$I$136),IF(SUMIF($E$73:$E$136,CK81,$J$73:$J$136)&gt;0,SUMIF($E$73:$E$136,CK81,$J$73:$J$136),IF(SUMIF($E$73:$E$136,CK81,$K$73:$K$136)&gt;0,SUMIF($E$73:$E$136,CK81,$K$73:$K$136),SUMIF($E$73:$E$136,CK81,$L$73:$L$136)))))</f>
        <v/>
      </c>
      <c r="CT81" s="231">
        <f>SUMIF($O$22:$O$71,CK81,$S$22:$S$71)+SUMIF($AD$22:$AD$71,CK81,$AI$22:$AI$71)+SUMIF($AT$22:$AT$71,CK81,$AX$22:$AX$71)+SUMIF($BI$22:$BI$71,CK81,$BL$22:$BL$71)+SUMIF($BW$22:$BW$71,CK81,$BZ$22:$BZ$71)+SUMIF($CK$22:$CK$71,CK81,$CN$22:$CN$71)</f>
        <v>0</v>
      </c>
      <c r="CU81" s="233">
        <f>SUMIF($O$22:$O$71,CK81,$T$22:$T$71)+SUMIF($AD$22:$AD$71,CK81,$AJ$22:$AJ$71)+SUMIF($AT$22:$AT$71,CK81,$AY$22:$AY$71)+SUMIF($BI$22:$BI$71,CK81,$BM$22:$BM$71)+SUMIF($BW$22:$BW$71,CK81,$CA$22:$CA$71)+SUMIF($CK$22:$CK$71,CK81,$CO$22:$CO$71)</f>
        <v>0</v>
      </c>
      <c r="CV81" s="236">
        <f>SUMIF($O$22:$O$71,CK81,$U$22:$U$71)+SUMIF($AD$22:$AD$71,CK81,$AK$22:$AK$71)+SUMIF($AT$22:$AT$71,CK81,$AZ$22:$AZ$71)+SUMIF($BI$22:$BI$71,CK81,$BN$22:$BN$71)+SUMIF($BW$22:$BW$71,CK81,$CB$22:$CB$71)+SUMIF($CK$22:$CK$71,CK81,$CP$22:$CP$71)</f>
        <v>0</v>
      </c>
      <c r="CW81" s="212"/>
      <c r="CX81" s="203"/>
    </row>
    <row r="82" spans="1:102" s="211" customFormat="1" ht="15" customHeight="1">
      <c r="A82" s="213"/>
      <c r="B82" s="335"/>
      <c r="C82" s="284">
        <v>10</v>
      </c>
      <c r="D82" s="285">
        <f t="shared" si="60"/>
        <v>10</v>
      </c>
      <c r="E82" s="286" t="s">
        <v>84</v>
      </c>
      <c r="F82" s="284">
        <v>1986</v>
      </c>
      <c r="G82" s="284">
        <f>SUMIF($O$73:$O$137,E82,$V$73:$V$137)+SUMIF($AD$73:$AD$137,E82,$AL$73:$AL$137)+SUMIF($AT$73:$AT$137,E82,$BA$73:$BA$137)+SUMIF($BI$73:$BI$137,E82,$BO$73:$BO$137)+SUMIF($BW$73:$BW$137,E82,$CC$73:$CC$137)+SUMIF($CK$73:$CK$137,E82,$CQ$73:$CQ$137)</f>
        <v>1</v>
      </c>
      <c r="H82" s="284"/>
      <c r="I82" s="284">
        <f t="shared" si="53"/>
        <v>12</v>
      </c>
      <c r="J82" s="287">
        <f>SUMIF($O$73:$O$137,E82,$S$73:$S$137)+SUMIF($AD$73:$AD$137,E82,$AI$73:$AI$137)+SUMIF($AT$73:$AT$137,E82,$AX$73:$AX$137)+SUMIF($BI$73:$BI$137,E82,$BL$73:$BL$137)+SUMIF($BW$73:$BW$137,E82,$BZ$73:$BZ$137)+SUMIF($CK$73:$CK$137,E82,$CN$73:$CN$137)</f>
        <v>0</v>
      </c>
      <c r="K82" s="288">
        <f>SUMIF($O$73:$O$137,E82,$T$73:$T$137)+SUMIF($AD$73:$AD$137,E82,$AJ$73:$AJ$137)+SUMIF($AT$73:$AT$137,E82,$AY$73:$AY$137)+SUMIF($BI$73:$BI$137,E82,$BM$73:$BM$137)+SUMIF($BW$73:$BW$137,E82,$CA$73:$CA$137)+SUMIF($CK$73:$CK$137,E82,$CO$73:$CO$137)</f>
        <v>0</v>
      </c>
      <c r="L82" s="289">
        <f>SUMIF($O$73:$O$137,E82,$U$73:$U$137)+SUMIF($AD$73:$AD$137,E82,$AK$73:$AK$137)+SUMIF($AT$73:$AT$137,E82,$AZ$73:$AZ$137)+SUMIF($BI$73:$BI$137,E82,$BN$73:$BN$137)+SUMIF($BW$73:$BW$137,E82,$CB$73:$CB$137)+SUMIF($CK$73:$CK$137,E82,$CP$73:$CP$137)</f>
        <v>0</v>
      </c>
      <c r="M82" s="221"/>
      <c r="N82" s="254">
        <f t="shared" ref="N82" si="149">IF(O82="","",C82)</f>
        <v>10</v>
      </c>
      <c r="O82" s="224" t="s">
        <v>34</v>
      </c>
      <c r="P82" s="293">
        <v>78</v>
      </c>
      <c r="Q82" s="225">
        <v>0.21111111111111108</v>
      </c>
      <c r="R82" s="222"/>
      <c r="S82" s="232"/>
      <c r="T82" s="234"/>
      <c r="U82" s="237"/>
      <c r="V82" s="238"/>
      <c r="W82" s="249"/>
      <c r="X82" s="251"/>
      <c r="Y82" s="231">
        <f>SUMIF($O$22:$O$71,O82,$S$22:$S$71)</f>
        <v>0</v>
      </c>
      <c r="Z82" s="233">
        <f>SUMIF($O$22:$O$71,O82,$T$22:$T$71)</f>
        <v>0</v>
      </c>
      <c r="AA82" s="236">
        <f>SUMIF($O$22:$O$71,O82,$U$22:$U$71)</f>
        <v>0</v>
      </c>
      <c r="AB82" s="212"/>
      <c r="AC82" s="256">
        <f t="shared" ref="AC82" si="150">IF(AD82="","",C82)</f>
        <v>10</v>
      </c>
      <c r="AD82" s="208" t="s">
        <v>64</v>
      </c>
      <c r="AE82" s="299">
        <v>0.27442129629629636</v>
      </c>
      <c r="AF82" s="299">
        <v>0.19518518518518513</v>
      </c>
      <c r="AG82" s="299">
        <v>0.46960648148148149</v>
      </c>
      <c r="AH82" s="227">
        <v>6</v>
      </c>
      <c r="AI82" s="232"/>
      <c r="AJ82" s="234"/>
      <c r="AK82" s="237"/>
      <c r="AL82" s="238">
        <v>1</v>
      </c>
      <c r="AM82" s="250">
        <v>12</v>
      </c>
      <c r="AN82" s="252">
        <v>6</v>
      </c>
      <c r="AO82" s="231">
        <f>SUMIF($O$22:$O$71,AD82,$S$22:$S$71)+SUMIF($AD$22:$AD$71,AD82,$AI$22:$AI$71)</f>
        <v>0</v>
      </c>
      <c r="AP82" s="233">
        <f>SUMIF($O$22:$O$71,AD82,$T$22:$T$71)+SUMIF($AD$22:$AD$71,AD82,$AJ$22:$AJ$71)</f>
        <v>0</v>
      </c>
      <c r="AQ82" s="236">
        <f>SUMIF($O$22:$O$71,AD82,$U$22:$U$71)+SUMIF($AD$22:$AD$71,AD82,$AK$22:$AK$71)</f>
        <v>0</v>
      </c>
      <c r="AR82" s="212"/>
      <c r="AS82" s="257">
        <f t="shared" ref="AS82" si="151">IF(AT82="","",C82)</f>
        <v>10</v>
      </c>
      <c r="AT82" s="224" t="s">
        <v>29</v>
      </c>
      <c r="AU82" s="224">
        <v>368</v>
      </c>
      <c r="AV82" s="225">
        <v>1.0958333333333334</v>
      </c>
      <c r="AW82" s="222">
        <f>IF(ISNUMBER(AS82)=FALSE,"",SUM(BA82:BA$87))</f>
        <v>6</v>
      </c>
      <c r="AX82" s="232"/>
      <c r="AY82" s="234"/>
      <c r="AZ82" s="237"/>
      <c r="BA82" s="238">
        <f t="shared" ref="BA82" si="152">IF(ISNUMBER(AS82)=FALSE,"",1)</f>
        <v>1</v>
      </c>
      <c r="BB82" s="249">
        <f>IF(ISNUMBER(AS82)=FALSE,"",SUMIF($E$73:$E$136,AT82,$D$73:$D$136))</f>
        <v>7</v>
      </c>
      <c r="BC82" s="251">
        <f>IF(ISNUMBER(AS82)=FALSE,"",IF(SUMIF($E$73:$E$136,AT82,$I$73:$I$136)&gt;0,SUMIF($E$73:$E$136,AT82,$I$73:$I$136),IF(SUMIF($E$73:$E$136,AT82,$J$73:$J$136)&gt;0,SUMIF($E$73:$E$136,AT82,$J$73:$J$136),IF(SUMIF($E$73:$E$136,AT82,$K$73:$K$136)&gt;0,SUMIF($E$73:$E$136,AT82,$K$73:$K$136),SUMIF($E$73:$E$136,AT82,$L$73:$L$136)))))</f>
        <v>14</v>
      </c>
      <c r="BD82" s="231">
        <f>SUMIF($O$22:$O$71,AT82,$S$22:$S$71)+SUMIF($AD$22:$AD$71,AT82,$AI$22:$AI$71)+SUMIF($AT$22:$AT$71,AT82,$AX$22:$AX$71)</f>
        <v>0</v>
      </c>
      <c r="BE82" s="233">
        <f>SUMIF($O$22:$O$71,AT82,$T$22:$T$71)+SUMIF($AD$22:$AD$71,AT82,$AJ$22:$AJ$71)+SUMIF($AT$22:$AT$71,AT82,$AY$22:$AY$71)</f>
        <v>0</v>
      </c>
      <c r="BF82" s="236">
        <f>SUMIF($O$22:$O$71,AT82,$U$22:$U$71)+SUMIF($AD$22:$AD$71,AT82,$AK$22:$AK$71)+SUMIF($AT$22:$AT$71,AT82,$AZ$22:$AZ$71)</f>
        <v>0</v>
      </c>
      <c r="BG82" s="212"/>
      <c r="BH82" s="256" t="str">
        <f t="shared" ref="BH82" si="153">IF(BI82="","",C82)</f>
        <v/>
      </c>
      <c r="BI82" s="228"/>
      <c r="BJ82" s="215"/>
      <c r="BK82" s="227" t="str">
        <f>IF(ISNUMBER(BH82)=FALSE,"",SUM(BO82:BO$87))</f>
        <v/>
      </c>
      <c r="BL82" s="232"/>
      <c r="BM82" s="234"/>
      <c r="BN82" s="237"/>
      <c r="BO82" s="238" t="str">
        <f t="shared" ref="BO82" si="154">IF(ISNUMBER(BH82)=FALSE,"",1)</f>
        <v/>
      </c>
      <c r="BP82" s="250" t="str">
        <f>IF(ISNUMBER(BH82)=FALSE,"",SUMIF($E$73:$E$136,BI82,$D$73:$D$136))</f>
        <v/>
      </c>
      <c r="BQ82" s="252" t="str">
        <f>IF(ISNUMBER(BH82)=FALSE,"",IF(SUMIF($E$73:$E$136,BI82,$I$73:$I$136)&gt;0,SUMIF($E$73:$E$136,BI82,$I$73:$I$136),IF(SUMIF($E$73:$E$136,BI82,$J$73:$J$136)&gt;0,SUMIF($E$73:$E$136,BI82,$J$73:$J$136),IF(SUMIF($E$73:$E$136,BI82,$K$73:$K$136)&gt;0,SUMIF($E$73:$E$136,BI82,$K$73:$K$136),SUMIF($E$73:$E$136,BI82,$L$73:$L$136)))))</f>
        <v/>
      </c>
      <c r="BR82" s="231">
        <f>SUMIF($O$22:$O$71,BI82,$S$22:$S$71)+SUMIF($AD$22:$AD$71,BI82,$AI$22:$AI$71)+SUMIF($AT$22:$AT$71,BI82,$AX$22:$AX$71)+SUMIF($BI$22:$BI$71,BI82,$BL$22:$BL$71)</f>
        <v>0</v>
      </c>
      <c r="BS82" s="233">
        <f>SUMIF($O$22:$O$71,BI82,$T$22:$T$71)+SUMIF($AD$22:$AD$71,BI82,$AJ$22:$AJ$71)+SUMIF($AT$22:$AT$71,BI82,$AY$22:$AY$71)+SUMIF($BI$22:$BI$71,BI82,$BM$22:$BM$71)</f>
        <v>0</v>
      </c>
      <c r="BT82" s="236">
        <f>SUMIF($O$22:$O$71,BI82,$U$22:$U$71)+SUMIF($AD$22:$AD$71,BI82,$AK$22:$AK$71)+SUMIF($AT$22:$AT$71,BI82,$AZ$22:$AZ$71)+SUMIF($BI$22:$BI$71,BI82,$BN$22:$BN$71)</f>
        <v>0</v>
      </c>
      <c r="BU82" s="212"/>
      <c r="BV82" s="257" t="str">
        <f t="shared" ref="BV82" si="155">IF(BW82="","",C82)</f>
        <v/>
      </c>
      <c r="BW82" s="224"/>
      <c r="BX82" s="225"/>
      <c r="BY82" s="222" t="str">
        <f>IF(ISNUMBER(BV82)=FALSE,"",SUM(CC82:CC$87))</f>
        <v/>
      </c>
      <c r="BZ82" s="232"/>
      <c r="CA82" s="234"/>
      <c r="CB82" s="237"/>
      <c r="CC82" s="238" t="str">
        <f t="shared" ref="CC82" si="156">IF(ISNUMBER(BV82)=FALSE,"",1)</f>
        <v/>
      </c>
      <c r="CD82" s="249" t="str">
        <f>IF(ISNUMBER(BV82)=FALSE,"",SUMIF($E$73:$E$136,BW82,$D$73:$D$136))</f>
        <v/>
      </c>
      <c r="CE82" s="251" t="str">
        <f>IF(ISNUMBER(BV82)=FALSE,"",IF(SUMIF($E$73:$E$136,BW82,$I$73:$I$136)&gt;0,SUMIF($E$73:$E$136,BW82,$I$73:$I$136),IF(SUMIF($E$73:$E$136,BW82,$J$73:$J$136)&gt;0,SUMIF($E$73:$E$136,BW82,$J$73:$J$136),IF(SUMIF($E$73:$E$136,BW82,$K$73:$K$136)&gt;0,SUMIF($E$73:$E$136,BW82,$K$73:$K$136),SUMIF($E$73:$E$136,BW82,$L$73:$L$136)))))</f>
        <v/>
      </c>
      <c r="CF82" s="231">
        <f>SUMIF($O$22:$O$71,BW82,$S$22:$S$71)+SUMIF($AD$22:$AD$71,BW82,$AI$22:$AI$71)+SUMIF($AT$22:$AT$71,BW82,$AX$22:$AX$71)+SUMIF($BI$22:$BI$71,BW82,$BL$22:$BL$71)+SUMIF($BW$22:$BW$71,BW82,$BZ$22:$BZ$71)</f>
        <v>0</v>
      </c>
      <c r="CG82" s="233">
        <f>SUMIF($O$22:$O$71,BW82,$T$22:$T$71)+SUMIF($AD$22:$AD$71,BW82,$AJ$22:$AJ$71)+SUMIF($AT$22:$AT$71,BW82,$AY$22:$AY$71)+SUMIF($BI$22:$BI$71,BW82,$BM$22:$BM$71)+SUMIF($BW$22:$BW$71,BW82,$CA$22:$CA$71)</f>
        <v>0</v>
      </c>
      <c r="CH82" s="236">
        <f>SUMIF($O$22:$O$71,BW82,$U$22:$U$71)+SUMIF($AD$22:$AD$71,BW82,$AK$22:$AK$71)+SUMIF($AT$22:$AT$71,BW82,$AZ$22:$AZ$71)+SUMIF($BI$22:$BI$71,BW82,$BN$22:$BN$71)+SUMIF($BW$22:$BW$71,BW82,$CB$22:$CB$71)</f>
        <v>0</v>
      </c>
      <c r="CI82" s="212"/>
      <c r="CJ82" s="258" t="str">
        <f t="shared" ref="CJ82" si="157">IF(CK82="","",C82)</f>
        <v/>
      </c>
      <c r="CK82" s="228"/>
      <c r="CL82" s="215"/>
      <c r="CM82" s="227" t="str">
        <f>IF(ISNUMBER(CJ82)=FALSE,"",SUM(CQ82:CQ$87))</f>
        <v/>
      </c>
      <c r="CN82" s="232"/>
      <c r="CO82" s="234"/>
      <c r="CP82" s="237"/>
      <c r="CQ82" s="238" t="str">
        <f t="shared" ref="CQ82" si="158">IF(ISNUMBER(CJ82)=FALSE,"",1)</f>
        <v/>
      </c>
      <c r="CR82" s="250" t="str">
        <f>IF(ISNUMBER(CJ82)=FALSE,"",SUMIF($E$73:$E$136,CK82,$D$73:$D$136))</f>
        <v/>
      </c>
      <c r="CS82" s="252" t="str">
        <f>IF(ISNUMBER(CJ82)=FALSE,"",IF(SUMIF($E$73:$E$136,CK82,$I$73:$I$136)&gt;0,SUMIF($E$73:$E$136,CK82,$I$73:$I$136),IF(SUMIF($E$73:$E$136,CK82,$J$73:$J$136)&gt;0,SUMIF($E$73:$E$136,CK82,$J$73:$J$136),IF(SUMIF($E$73:$E$136,CK82,$K$73:$K$136)&gt;0,SUMIF($E$73:$E$136,CK82,$K$73:$K$136),SUMIF($E$73:$E$136,CK82,$L$73:$L$136)))))</f>
        <v/>
      </c>
      <c r="CT82" s="231">
        <f>SUMIF($O$22:$O$71,CK82,$S$22:$S$71)+SUMIF($AD$22:$AD$71,CK82,$AI$22:$AI$71)+SUMIF($AT$22:$AT$71,CK82,$AX$22:$AX$71)+SUMIF($BI$22:$BI$71,CK82,$BL$22:$BL$71)+SUMIF($BW$22:$BW$71,CK82,$BZ$22:$BZ$71)+SUMIF($CK$22:$CK$71,CK82,$CN$22:$CN$71)</f>
        <v>0</v>
      </c>
      <c r="CU82" s="233">
        <f>SUMIF($O$22:$O$71,CK82,$T$22:$T$71)+SUMIF($AD$22:$AD$71,CK82,$AJ$22:$AJ$71)+SUMIF($AT$22:$AT$71,CK82,$AY$22:$AY$71)+SUMIF($BI$22:$BI$71,CK82,$BM$22:$BM$71)+SUMIF($BW$22:$BW$71,CK82,$CA$22:$CA$71)+SUMIF($CK$22:$CK$71,CK82,$CO$22:$CO$71)</f>
        <v>0</v>
      </c>
      <c r="CV82" s="236">
        <f>SUMIF($O$22:$O$71,CK82,$U$22:$U$71)+SUMIF($AD$22:$AD$71,CK82,$AK$22:$AK$71)+SUMIF($AT$22:$AT$71,CK82,$AZ$22:$AZ$71)+SUMIF($BI$22:$BI$71,CK82,$BN$22:$BN$71)+SUMIF($BW$22:$BW$71,CK82,$CB$22:$CB$71)+SUMIF($CK$22:$CK$71,CK82,$CP$22:$CP$71)</f>
        <v>0</v>
      </c>
      <c r="CW82" s="212"/>
      <c r="CX82" s="203"/>
    </row>
    <row r="83" spans="1:102" s="211" customFormat="1" ht="15" customHeight="1">
      <c r="A83" s="213"/>
      <c r="B83" s="335"/>
      <c r="C83" s="284">
        <v>11</v>
      </c>
      <c r="D83" s="285">
        <f t="shared" si="60"/>
        <v>11</v>
      </c>
      <c r="E83" s="286" t="s">
        <v>59</v>
      </c>
      <c r="F83" s="284">
        <v>1970</v>
      </c>
      <c r="G83" s="284">
        <f>SUMIF($O$73:$O$137,E83,$V$73:$V$137)+SUMIF($AD$73:$AD$137,E83,$AL$73:$AL$137)+SUMIF($AT$73:$AT$137,E83,$BA$73:$BA$137)+SUMIF($BI$73:$BI$137,E83,$BO$73:$BO$137)+SUMIF($BW$73:$BW$137,E83,$CC$73:$CC$137)+SUMIF($CK$73:$CK$137,E83,$CQ$73:$CQ$137)</f>
        <v>1</v>
      </c>
      <c r="H83" s="284"/>
      <c r="I83" s="284">
        <f t="shared" si="53"/>
        <v>11</v>
      </c>
      <c r="J83" s="287">
        <f>SUMIF($O$73:$O$137,E83,$S$73:$S$137)+SUMIF($AD$73:$AD$137,E83,$AI$73:$AI$137)+SUMIF($AT$73:$AT$137,E83,$AX$73:$AX$137)+SUMIF($BI$73:$BI$137,E83,$BL$73:$BL$137)+SUMIF($BW$73:$BW$137,E83,$BZ$73:$BZ$137)+SUMIF($CK$73:$CK$137,E83,$CN$73:$CN$137)</f>
        <v>0</v>
      </c>
      <c r="K83" s="288">
        <f>SUMIF($O$73:$O$137,E83,$T$73:$T$137)+SUMIF($AD$73:$AD$137,E83,$AJ$73:$AJ$137)+SUMIF($AT$73:$AT$137,E83,$AY$73:$AY$137)+SUMIF($BI$73:$BI$137,E83,$BM$73:$BM$137)+SUMIF($BW$73:$BW$137,E83,$CA$73:$CA$137)+SUMIF($CK$73:$CK$137,E83,$CO$73:$CO$137)</f>
        <v>0</v>
      </c>
      <c r="L83" s="289">
        <f>SUMIF($O$73:$O$137,E83,$U$73:$U$137)+SUMIF($AD$73:$AD$137,E83,$AK$73:$AK$137)+SUMIF($AT$73:$AT$137,E83,$AZ$73:$AZ$137)+SUMIF($BI$73:$BI$137,E83,$BN$73:$BN$137)+SUMIF($BW$73:$BW$137,E83,$CB$73:$CB$137)+SUMIF($CK$73:$CK$137,E83,$CP$73:$CP$137)</f>
        <v>0</v>
      </c>
      <c r="M83" s="221"/>
      <c r="N83" s="254">
        <f t="shared" ref="N83" si="159">IF(O83="","",C83)</f>
        <v>11</v>
      </c>
      <c r="O83" s="224" t="s">
        <v>35</v>
      </c>
      <c r="P83" s="293">
        <v>66</v>
      </c>
      <c r="Q83" s="225">
        <v>0.29791666666666666</v>
      </c>
      <c r="R83" s="222"/>
      <c r="S83" s="232"/>
      <c r="T83" s="234"/>
      <c r="U83" s="237"/>
      <c r="V83" s="238"/>
      <c r="W83" s="249"/>
      <c r="X83" s="251"/>
      <c r="Y83" s="231">
        <f>SUMIF($O$22:$O$71,O83,$S$22:$S$71)</f>
        <v>0</v>
      </c>
      <c r="Z83" s="233">
        <f>SUMIF($O$22:$O$71,O83,$T$22:$T$71)</f>
        <v>0</v>
      </c>
      <c r="AA83" s="236">
        <f>SUMIF($O$22:$O$71,O83,$U$22:$U$71)</f>
        <v>0</v>
      </c>
      <c r="AB83" s="212"/>
      <c r="AC83" s="256">
        <f t="shared" ref="AC83" si="160">IF(AD83="","",C83)</f>
        <v>11</v>
      </c>
      <c r="AD83" s="208" t="s">
        <v>31</v>
      </c>
      <c r="AE83" s="299">
        <v>0.2459143518518519</v>
      </c>
      <c r="AF83" s="299">
        <v>0.22598379629629628</v>
      </c>
      <c r="AG83" s="299">
        <v>0.47189814814814818</v>
      </c>
      <c r="AH83" s="227">
        <v>5</v>
      </c>
      <c r="AI83" s="232"/>
      <c r="AJ83" s="234"/>
      <c r="AK83" s="237"/>
      <c r="AL83" s="238">
        <v>1</v>
      </c>
      <c r="AM83" s="250">
        <v>7</v>
      </c>
      <c r="AN83" s="252">
        <v>10</v>
      </c>
      <c r="AO83" s="231">
        <f>SUMIF($O$22:$O$71,AD83,$S$22:$S$71)+SUMIF($AD$22:$AD$71,AD83,$AI$22:$AI$71)</f>
        <v>0</v>
      </c>
      <c r="AP83" s="233">
        <f>SUMIF($O$22:$O$71,AD83,$T$22:$T$71)+SUMIF($AD$22:$AD$71,AD83,$AJ$22:$AJ$71)</f>
        <v>0</v>
      </c>
      <c r="AQ83" s="236">
        <f>SUMIF($O$22:$O$71,AD83,$U$22:$U$71)+SUMIF($AD$22:$AD$71,AD83,$AK$22:$AK$71)</f>
        <v>0</v>
      </c>
      <c r="AR83" s="212"/>
      <c r="AS83" s="257">
        <f t="shared" ref="AS83" si="161">IF(AT83="","",C83)</f>
        <v>11</v>
      </c>
      <c r="AT83" s="224" t="s">
        <v>88</v>
      </c>
      <c r="AU83" s="224">
        <v>380</v>
      </c>
      <c r="AV83" s="225">
        <v>1.1083333333333334</v>
      </c>
      <c r="AW83" s="222">
        <f>IF(ISNUMBER(AS83)=FALSE,"",SUM(BA83:BA$87))</f>
        <v>5</v>
      </c>
      <c r="AX83" s="232"/>
      <c r="AY83" s="234"/>
      <c r="AZ83" s="237"/>
      <c r="BA83" s="238">
        <f t="shared" ref="BA83" si="162">IF(ISNUMBER(AS83)=FALSE,"",1)</f>
        <v>1</v>
      </c>
      <c r="BB83" s="249">
        <f>IF(ISNUMBER(AS83)=FALSE,"",SUMIF($E$73:$E$136,AT83,$D$73:$D$136))</f>
        <v>18</v>
      </c>
      <c r="BC83" s="251">
        <f>IF(ISNUMBER(AS83)=FALSE,"",IF(SUMIF($E$73:$E$136,AT83,$I$73:$I$136)&gt;0,SUMIF($E$73:$E$136,AT83,$I$73:$I$136),IF(SUMIF($E$73:$E$136,AT83,$J$73:$J$136)&gt;0,SUMIF($E$73:$E$136,AT83,$J$73:$J$136),IF(SUMIF($E$73:$E$136,AT83,$K$73:$K$136)&gt;0,SUMIF($E$73:$E$136,AT83,$K$73:$K$136),SUMIF($E$73:$E$136,AT83,$L$73:$L$136)))))</f>
        <v>5</v>
      </c>
      <c r="BD83" s="231">
        <f>SUMIF($O$22:$O$71,AT83,$S$22:$S$71)+SUMIF($AD$22:$AD$71,AT83,$AI$22:$AI$71)+SUMIF($AT$22:$AT$71,AT83,$AX$22:$AX$71)</f>
        <v>0</v>
      </c>
      <c r="BE83" s="233">
        <f>SUMIF($O$22:$O$71,AT83,$T$22:$T$71)+SUMIF($AD$22:$AD$71,AT83,$AJ$22:$AJ$71)+SUMIF($AT$22:$AT$71,AT83,$AY$22:$AY$71)</f>
        <v>0</v>
      </c>
      <c r="BF83" s="236">
        <f>SUMIF($O$22:$O$71,AT83,$U$22:$U$71)+SUMIF($AD$22:$AD$71,AT83,$AK$22:$AK$71)+SUMIF($AT$22:$AT$71,AT83,$AZ$22:$AZ$71)</f>
        <v>0</v>
      </c>
      <c r="BG83" s="212"/>
      <c r="BH83" s="256" t="str">
        <f t="shared" ref="BH83" si="163">IF(BI83="","",C83)</f>
        <v/>
      </c>
      <c r="BI83" s="228"/>
      <c r="BJ83" s="215"/>
      <c r="BK83" s="227" t="str">
        <f>IF(ISNUMBER(BH83)=FALSE,"",SUM(BO83:BO$87))</f>
        <v/>
      </c>
      <c r="BL83" s="232"/>
      <c r="BM83" s="234"/>
      <c r="BN83" s="237"/>
      <c r="BO83" s="238" t="str">
        <f t="shared" ref="BO83" si="164">IF(ISNUMBER(BH83)=FALSE,"",1)</f>
        <v/>
      </c>
      <c r="BP83" s="250" t="str">
        <f>IF(ISNUMBER(BH83)=FALSE,"",SUMIF($E$73:$E$136,BI83,$D$73:$D$136))</f>
        <v/>
      </c>
      <c r="BQ83" s="252" t="str">
        <f>IF(ISNUMBER(BH83)=FALSE,"",IF(SUMIF($E$73:$E$136,BI83,$I$73:$I$136)&gt;0,SUMIF($E$73:$E$136,BI83,$I$73:$I$136),IF(SUMIF($E$73:$E$136,BI83,$J$73:$J$136)&gt;0,SUMIF($E$73:$E$136,BI83,$J$73:$J$136),IF(SUMIF($E$73:$E$136,BI83,$K$73:$K$136)&gt;0,SUMIF($E$73:$E$136,BI83,$K$73:$K$136),SUMIF($E$73:$E$136,BI83,$L$73:$L$136)))))</f>
        <v/>
      </c>
      <c r="BR83" s="231">
        <f>SUMIF($O$22:$O$71,BI83,$S$22:$S$71)+SUMIF($AD$22:$AD$71,BI83,$AI$22:$AI$71)+SUMIF($AT$22:$AT$71,BI83,$AX$22:$AX$71)+SUMIF($BI$22:$BI$71,BI83,$BL$22:$BL$71)</f>
        <v>0</v>
      </c>
      <c r="BS83" s="233">
        <f>SUMIF($O$22:$O$71,BI83,$T$22:$T$71)+SUMIF($AD$22:$AD$71,BI83,$AJ$22:$AJ$71)+SUMIF($AT$22:$AT$71,BI83,$AY$22:$AY$71)+SUMIF($BI$22:$BI$71,BI83,$BM$22:$BM$71)</f>
        <v>0</v>
      </c>
      <c r="BT83" s="236">
        <f>SUMIF($O$22:$O$71,BI83,$U$22:$U$71)+SUMIF($AD$22:$AD$71,BI83,$AK$22:$AK$71)+SUMIF($AT$22:$AT$71,BI83,$AZ$22:$AZ$71)+SUMIF($BI$22:$BI$71,BI83,$BN$22:$BN$71)</f>
        <v>0</v>
      </c>
      <c r="BU83" s="212"/>
      <c r="BV83" s="257" t="str">
        <f t="shared" ref="BV83" si="165">IF(BW83="","",C83)</f>
        <v/>
      </c>
      <c r="BW83" s="224"/>
      <c r="BX83" s="225"/>
      <c r="BY83" s="222" t="str">
        <f>IF(ISNUMBER(BV83)=FALSE,"",SUM(CC83:CC$87))</f>
        <v/>
      </c>
      <c r="BZ83" s="232"/>
      <c r="CA83" s="234"/>
      <c r="CB83" s="237"/>
      <c r="CC83" s="238" t="str">
        <f t="shared" ref="CC83" si="166">IF(ISNUMBER(BV83)=FALSE,"",1)</f>
        <v/>
      </c>
      <c r="CD83" s="249" t="str">
        <f>IF(ISNUMBER(BV83)=FALSE,"",SUMIF($E$73:$E$136,BW83,$D$73:$D$136))</f>
        <v/>
      </c>
      <c r="CE83" s="251" t="str">
        <f>IF(ISNUMBER(BV83)=FALSE,"",IF(SUMIF($E$73:$E$136,BW83,$I$73:$I$136)&gt;0,SUMIF($E$73:$E$136,BW83,$I$73:$I$136),IF(SUMIF($E$73:$E$136,BW83,$J$73:$J$136)&gt;0,SUMIF($E$73:$E$136,BW83,$J$73:$J$136),IF(SUMIF($E$73:$E$136,BW83,$K$73:$K$136)&gt;0,SUMIF($E$73:$E$136,BW83,$K$73:$K$136),SUMIF($E$73:$E$136,BW83,$L$73:$L$136)))))</f>
        <v/>
      </c>
      <c r="CF83" s="231">
        <f>SUMIF($O$22:$O$71,BW83,$S$22:$S$71)+SUMIF($AD$22:$AD$71,BW83,$AI$22:$AI$71)+SUMIF($AT$22:$AT$71,BW83,$AX$22:$AX$71)+SUMIF($BI$22:$BI$71,BW83,$BL$22:$BL$71)+SUMIF($BW$22:$BW$71,BW83,$BZ$22:$BZ$71)</f>
        <v>0</v>
      </c>
      <c r="CG83" s="233">
        <f>SUMIF($O$22:$O$71,BW83,$T$22:$T$71)+SUMIF($AD$22:$AD$71,BW83,$AJ$22:$AJ$71)+SUMIF($AT$22:$AT$71,BW83,$AY$22:$AY$71)+SUMIF($BI$22:$BI$71,BW83,$BM$22:$BM$71)+SUMIF($BW$22:$BW$71,BW83,$CA$22:$CA$71)</f>
        <v>0</v>
      </c>
      <c r="CH83" s="236">
        <f>SUMIF($O$22:$O$71,BW83,$U$22:$U$71)+SUMIF($AD$22:$AD$71,BW83,$AK$22:$AK$71)+SUMIF($AT$22:$AT$71,BW83,$AZ$22:$AZ$71)+SUMIF($BI$22:$BI$71,BW83,$BN$22:$BN$71)+SUMIF($BW$22:$BW$71,BW83,$CB$22:$CB$71)</f>
        <v>0</v>
      </c>
      <c r="CI83" s="212"/>
      <c r="CJ83" s="258" t="str">
        <f t="shared" ref="CJ83" si="167">IF(CK83="","",C83)</f>
        <v/>
      </c>
      <c r="CK83" s="228"/>
      <c r="CL83" s="215"/>
      <c r="CM83" s="227" t="str">
        <f>IF(ISNUMBER(CJ83)=FALSE,"",SUM(CQ83:CQ$87))</f>
        <v/>
      </c>
      <c r="CN83" s="232"/>
      <c r="CO83" s="234"/>
      <c r="CP83" s="237"/>
      <c r="CQ83" s="238" t="str">
        <f t="shared" ref="CQ83" si="168">IF(ISNUMBER(CJ83)=FALSE,"",1)</f>
        <v/>
      </c>
      <c r="CR83" s="250" t="str">
        <f>IF(ISNUMBER(CJ83)=FALSE,"",SUMIF($E$73:$E$136,CK83,$D$73:$D$136))</f>
        <v/>
      </c>
      <c r="CS83" s="252" t="str">
        <f>IF(ISNUMBER(CJ83)=FALSE,"",IF(SUMIF($E$73:$E$136,CK83,$I$73:$I$136)&gt;0,SUMIF($E$73:$E$136,CK83,$I$73:$I$136),IF(SUMIF($E$73:$E$136,CK83,$J$73:$J$136)&gt;0,SUMIF($E$73:$E$136,CK83,$J$73:$J$136),IF(SUMIF($E$73:$E$136,CK83,$K$73:$K$136)&gt;0,SUMIF($E$73:$E$136,CK83,$K$73:$K$136),SUMIF($E$73:$E$136,CK83,$L$73:$L$136)))))</f>
        <v/>
      </c>
      <c r="CT83" s="231">
        <f>SUMIF($O$22:$O$71,CK83,$S$22:$S$71)+SUMIF($AD$22:$AD$71,CK83,$AI$22:$AI$71)+SUMIF($AT$22:$AT$71,CK83,$AX$22:$AX$71)+SUMIF($BI$22:$BI$71,CK83,$BL$22:$BL$71)+SUMIF($BW$22:$BW$71,CK83,$BZ$22:$BZ$71)+SUMIF($CK$22:$CK$71,CK83,$CN$22:$CN$71)</f>
        <v>0</v>
      </c>
      <c r="CU83" s="233">
        <f>SUMIF($O$22:$O$71,CK83,$T$22:$T$71)+SUMIF($AD$22:$AD$71,CK83,$AJ$22:$AJ$71)+SUMIF($AT$22:$AT$71,CK83,$AY$22:$AY$71)+SUMIF($BI$22:$BI$71,CK83,$BM$22:$BM$71)+SUMIF($BW$22:$BW$71,CK83,$CA$22:$CA$71)+SUMIF($CK$22:$CK$71,CK83,$CO$22:$CO$71)</f>
        <v>0</v>
      </c>
      <c r="CV83" s="236">
        <f>SUMIF($O$22:$O$71,CK83,$U$22:$U$71)+SUMIF($AD$22:$AD$71,CK83,$AK$22:$AK$71)+SUMIF($AT$22:$AT$71,CK83,$AZ$22:$AZ$71)+SUMIF($BI$22:$BI$71,CK83,$BN$22:$BN$71)+SUMIF($BW$22:$BW$71,CK83,$CB$22:$CB$71)+SUMIF($CK$22:$CK$71,CK83,$CP$22:$CP$71)</f>
        <v>0</v>
      </c>
      <c r="CW83" s="212"/>
      <c r="CX83" s="203"/>
    </row>
    <row r="84" spans="1:102" s="211" customFormat="1" ht="15" customHeight="1">
      <c r="A84" s="213"/>
      <c r="B84" s="335"/>
      <c r="C84" s="284">
        <v>12</v>
      </c>
      <c r="D84" s="285">
        <f t="shared" si="60"/>
        <v>12</v>
      </c>
      <c r="E84" s="286" t="s">
        <v>31</v>
      </c>
      <c r="F84" s="284">
        <v>1978</v>
      </c>
      <c r="G84" s="284">
        <f>SUMIF($O$73:$O$137,E84,$V$73:$V$137)+SUMIF($AD$73:$AD$137,E84,$AL$73:$AL$137)+SUMIF($AT$73:$AT$137,E84,$BA$73:$BA$137)+SUMIF($BI$73:$BI$137,E84,$BO$73:$BO$137)+SUMIF($BW$73:$BW$137,E84,$CC$73:$CC$137)+SUMIF($CK$73:$CK$137,E84,$CQ$73:$CQ$137)</f>
        <v>3</v>
      </c>
      <c r="H84" s="284"/>
      <c r="I84" s="284">
        <f t="shared" si="53"/>
        <v>10</v>
      </c>
      <c r="J84" s="287">
        <f>SUMIF($O$73:$O$137,E84,$S$73:$S$137)+SUMIF($AD$73:$AD$137,E84,$AI$73:$AI$137)+SUMIF($AT$73:$AT$137,E84,$AX$73:$AX$137)+SUMIF($BI$73:$BI$137,E84,$BL$73:$BL$137)+SUMIF($BW$73:$BW$137,E84,$BZ$73:$BZ$137)+SUMIF($CK$73:$CK$137,E84,$CN$73:$CN$137)</f>
        <v>11</v>
      </c>
      <c r="K84" s="288">
        <f>SUMIF($O$73:$O$137,E84,$T$73:$T$137)+SUMIF($AD$73:$AD$137,E84,$AJ$73:$AJ$137)+SUMIF($AT$73:$AT$137,E84,$AY$73:$AY$137)+SUMIF($BI$73:$BI$137,E84,$BM$73:$BM$137)+SUMIF($BW$73:$BW$137,E84,$CA$73:$CA$137)+SUMIF($CK$73:$CK$137,E84,$CO$73:$CO$137)</f>
        <v>0</v>
      </c>
      <c r="L84" s="289">
        <f>SUMIF($O$73:$O$137,E84,$U$73:$U$137)+SUMIF($AD$73:$AD$137,E84,$AK$73:$AK$137)+SUMIF($AT$73:$AT$137,E84,$AZ$73:$AZ$137)+SUMIF($BI$73:$BI$137,E84,$BN$73:$BN$137)+SUMIF($BW$73:$BW$137,E84,$CB$73:$CB$137)+SUMIF($CK$73:$CK$137,E84,$CP$73:$CP$137)</f>
        <v>0</v>
      </c>
      <c r="M84" s="221"/>
      <c r="N84" s="254">
        <f t="shared" ref="N84" si="169">IF(O84="","",C84)</f>
        <v>12</v>
      </c>
      <c r="O84" s="224" t="s">
        <v>36</v>
      </c>
      <c r="P84" s="293">
        <v>48</v>
      </c>
      <c r="Q84" s="225">
        <v>0.16736111111111107</v>
      </c>
      <c r="R84" s="222"/>
      <c r="S84" s="232"/>
      <c r="T84" s="234"/>
      <c r="U84" s="237"/>
      <c r="V84" s="238"/>
      <c r="W84" s="249"/>
      <c r="X84" s="251"/>
      <c r="Y84" s="231">
        <f>SUMIF($O$22:$O$71,O84,$S$22:$S$71)</f>
        <v>0</v>
      </c>
      <c r="Z84" s="233">
        <f>SUMIF($O$22:$O$71,O84,$T$22:$T$71)</f>
        <v>0</v>
      </c>
      <c r="AA84" s="236">
        <f>SUMIF($O$22:$O$71,O84,$U$22:$U$71)</f>
        <v>0</v>
      </c>
      <c r="AB84" s="212"/>
      <c r="AC84" s="256">
        <f t="shared" ref="AC84" si="170">IF(AD84="","",C84)</f>
        <v>12</v>
      </c>
      <c r="AD84" s="208" t="s">
        <v>46</v>
      </c>
      <c r="AE84" s="299">
        <v>0.25190972222222224</v>
      </c>
      <c r="AF84" s="299">
        <v>0.23398148148148146</v>
      </c>
      <c r="AG84" s="299">
        <v>0.4858912037037037</v>
      </c>
      <c r="AH84" s="227">
        <v>4</v>
      </c>
      <c r="AI84" s="232"/>
      <c r="AJ84" s="234"/>
      <c r="AK84" s="237"/>
      <c r="AL84" s="238">
        <v>1</v>
      </c>
      <c r="AM84" s="250">
        <v>14</v>
      </c>
      <c r="AN84" s="252">
        <v>4</v>
      </c>
      <c r="AO84" s="231">
        <f>SUMIF($O$22:$O$71,AD84,$S$22:$S$71)+SUMIF($AD$22:$AD$71,AD84,$AI$22:$AI$71)</f>
        <v>0</v>
      </c>
      <c r="AP84" s="233">
        <f>SUMIF($O$22:$O$71,AD84,$T$22:$T$71)+SUMIF($AD$22:$AD$71,AD84,$AJ$22:$AJ$71)</f>
        <v>0</v>
      </c>
      <c r="AQ84" s="236">
        <f>SUMIF($O$22:$O$71,AD84,$U$22:$U$71)+SUMIF($AD$22:$AD$71,AD84,$AK$22:$AK$71)</f>
        <v>0</v>
      </c>
      <c r="AR84" s="212"/>
      <c r="AS84" s="257">
        <f t="shared" ref="AS84" si="171">IF(AT84="","",C84)</f>
        <v>12</v>
      </c>
      <c r="AT84" s="224" t="s">
        <v>63</v>
      </c>
      <c r="AU84" s="224">
        <v>354</v>
      </c>
      <c r="AV84" s="225">
        <v>1.1388888888888888</v>
      </c>
      <c r="AW84" s="222">
        <f>IF(ISNUMBER(AS84)=FALSE,"",SUM(BA84:BA$87))</f>
        <v>4</v>
      </c>
      <c r="AX84" s="232"/>
      <c r="AY84" s="234"/>
      <c r="AZ84" s="237"/>
      <c r="BA84" s="238">
        <f t="shared" ref="BA84" si="172">IF(ISNUMBER(AS84)=FALSE,"",1)</f>
        <v>1</v>
      </c>
      <c r="BB84" s="249">
        <f>IF(ISNUMBER(AS84)=FALSE,"",SUMIF($E$73:$E$136,AT84,$D$73:$D$136))</f>
        <v>20</v>
      </c>
      <c r="BC84" s="251">
        <f>IF(ISNUMBER(AS84)=FALSE,"",IF(SUMIF($E$73:$E$136,AT84,$I$73:$I$136)&gt;0,SUMIF($E$73:$E$136,AT84,$I$73:$I$136),IF(SUMIF($E$73:$E$136,AT84,$J$73:$J$136)&gt;0,SUMIF($E$73:$E$136,AT84,$J$73:$J$136),IF(SUMIF($E$73:$E$136,AT84,$K$73:$K$136)&gt;0,SUMIF($E$73:$E$136,AT84,$K$73:$K$136),SUMIF($E$73:$E$136,AT84,$L$73:$L$136)))))</f>
        <v>4</v>
      </c>
      <c r="BD84" s="231">
        <f>SUMIF($O$22:$O$71,AT84,$S$22:$S$71)+SUMIF($AD$22:$AD$71,AT84,$AI$22:$AI$71)+SUMIF($AT$22:$AT$71,AT84,$AX$22:$AX$71)</f>
        <v>0</v>
      </c>
      <c r="BE84" s="233">
        <f>SUMIF($O$22:$O$71,AT84,$T$22:$T$71)+SUMIF($AD$22:$AD$71,AT84,$AJ$22:$AJ$71)+SUMIF($AT$22:$AT$71,AT84,$AY$22:$AY$71)</f>
        <v>0</v>
      </c>
      <c r="BF84" s="236">
        <f>SUMIF($O$22:$O$71,AT84,$U$22:$U$71)+SUMIF($AD$22:$AD$71,AT84,$AK$22:$AK$71)+SUMIF($AT$22:$AT$71,AT84,$AZ$22:$AZ$71)</f>
        <v>0</v>
      </c>
      <c r="BG84" s="212"/>
      <c r="BH84" s="256" t="str">
        <f t="shared" ref="BH84" si="173">IF(BI84="","",C84)</f>
        <v/>
      </c>
      <c r="BI84" s="228"/>
      <c r="BJ84" s="215"/>
      <c r="BK84" s="227" t="str">
        <f>IF(ISNUMBER(BH84)=FALSE,"",SUM(BO84:BO$87))</f>
        <v/>
      </c>
      <c r="BL84" s="232"/>
      <c r="BM84" s="234"/>
      <c r="BN84" s="237"/>
      <c r="BO84" s="238" t="str">
        <f t="shared" ref="BO84" si="174">IF(ISNUMBER(BH84)=FALSE,"",1)</f>
        <v/>
      </c>
      <c r="BP84" s="250" t="str">
        <f>IF(ISNUMBER(BH84)=FALSE,"",SUMIF($E$73:$E$136,BI84,$D$73:$D$136))</f>
        <v/>
      </c>
      <c r="BQ84" s="252" t="str">
        <f>IF(ISNUMBER(BH84)=FALSE,"",IF(SUMIF($E$73:$E$136,BI84,$I$73:$I$136)&gt;0,SUMIF($E$73:$E$136,BI84,$I$73:$I$136),IF(SUMIF($E$73:$E$136,BI84,$J$73:$J$136)&gt;0,SUMIF($E$73:$E$136,BI84,$J$73:$J$136),IF(SUMIF($E$73:$E$136,BI84,$K$73:$K$136)&gt;0,SUMIF($E$73:$E$136,BI84,$K$73:$K$136),SUMIF($E$73:$E$136,BI84,$L$73:$L$136)))))</f>
        <v/>
      </c>
      <c r="BR84" s="231">
        <f>SUMIF($O$22:$O$71,BI84,$S$22:$S$71)+SUMIF($AD$22:$AD$71,BI84,$AI$22:$AI$71)+SUMIF($AT$22:$AT$71,BI84,$AX$22:$AX$71)+SUMIF($BI$22:$BI$71,BI84,$BL$22:$BL$71)</f>
        <v>0</v>
      </c>
      <c r="BS84" s="233">
        <f>SUMIF($O$22:$O$71,BI84,$T$22:$T$71)+SUMIF($AD$22:$AD$71,BI84,$AJ$22:$AJ$71)+SUMIF($AT$22:$AT$71,BI84,$AY$22:$AY$71)+SUMIF($BI$22:$BI$71,BI84,$BM$22:$BM$71)</f>
        <v>0</v>
      </c>
      <c r="BT84" s="236">
        <f>SUMIF($O$22:$O$71,BI84,$U$22:$U$71)+SUMIF($AD$22:$AD$71,BI84,$AK$22:$AK$71)+SUMIF($AT$22:$AT$71,BI84,$AZ$22:$AZ$71)+SUMIF($BI$22:$BI$71,BI84,$BN$22:$BN$71)</f>
        <v>0</v>
      </c>
      <c r="BU84" s="212"/>
      <c r="BV84" s="257" t="str">
        <f t="shared" ref="BV84" si="175">IF(BW84="","",C84)</f>
        <v/>
      </c>
      <c r="BW84" s="224"/>
      <c r="BX84" s="225"/>
      <c r="BY84" s="222" t="str">
        <f>IF(ISNUMBER(BV84)=FALSE,"",SUM(CC84:CC$87))</f>
        <v/>
      </c>
      <c r="BZ84" s="232"/>
      <c r="CA84" s="234"/>
      <c r="CB84" s="237"/>
      <c r="CC84" s="238" t="str">
        <f t="shared" ref="CC84" si="176">IF(ISNUMBER(BV84)=FALSE,"",1)</f>
        <v/>
      </c>
      <c r="CD84" s="249" t="str">
        <f>IF(ISNUMBER(BV84)=FALSE,"",SUMIF($E$73:$E$136,BW84,$D$73:$D$136))</f>
        <v/>
      </c>
      <c r="CE84" s="251" t="str">
        <f>IF(ISNUMBER(BV84)=FALSE,"",IF(SUMIF($E$73:$E$136,BW84,$I$73:$I$136)&gt;0,SUMIF($E$73:$E$136,BW84,$I$73:$I$136),IF(SUMIF($E$73:$E$136,BW84,$J$73:$J$136)&gt;0,SUMIF($E$73:$E$136,BW84,$J$73:$J$136),IF(SUMIF($E$73:$E$136,BW84,$K$73:$K$136)&gt;0,SUMIF($E$73:$E$136,BW84,$K$73:$K$136),SUMIF($E$73:$E$136,BW84,$L$73:$L$136)))))</f>
        <v/>
      </c>
      <c r="CF84" s="231">
        <f>SUMIF($O$22:$O$71,BW84,$S$22:$S$71)+SUMIF($AD$22:$AD$71,BW84,$AI$22:$AI$71)+SUMIF($AT$22:$AT$71,BW84,$AX$22:$AX$71)+SUMIF($BI$22:$BI$71,BW84,$BL$22:$BL$71)+SUMIF($BW$22:$BW$71,BW84,$BZ$22:$BZ$71)</f>
        <v>0</v>
      </c>
      <c r="CG84" s="233">
        <f>SUMIF($O$22:$O$71,BW84,$T$22:$T$71)+SUMIF($AD$22:$AD$71,BW84,$AJ$22:$AJ$71)+SUMIF($AT$22:$AT$71,BW84,$AY$22:$AY$71)+SUMIF($BI$22:$BI$71,BW84,$BM$22:$BM$71)+SUMIF($BW$22:$BW$71,BW84,$CA$22:$CA$71)</f>
        <v>0</v>
      </c>
      <c r="CH84" s="236">
        <f>SUMIF($O$22:$O$71,BW84,$U$22:$U$71)+SUMIF($AD$22:$AD$71,BW84,$AK$22:$AK$71)+SUMIF($AT$22:$AT$71,BW84,$AZ$22:$AZ$71)+SUMIF($BI$22:$BI$71,BW84,$BN$22:$BN$71)+SUMIF($BW$22:$BW$71,BW84,$CB$22:$CB$71)</f>
        <v>0</v>
      </c>
      <c r="CI84" s="212"/>
      <c r="CJ84" s="258" t="str">
        <f t="shared" ref="CJ84" si="177">IF(CK84="","",C84)</f>
        <v/>
      </c>
      <c r="CK84" s="228"/>
      <c r="CL84" s="215"/>
      <c r="CM84" s="227" t="str">
        <f>IF(ISNUMBER(CJ84)=FALSE,"",SUM(CQ84:CQ$87))</f>
        <v/>
      </c>
      <c r="CN84" s="232"/>
      <c r="CO84" s="234"/>
      <c r="CP84" s="237"/>
      <c r="CQ84" s="238" t="str">
        <f t="shared" ref="CQ84" si="178">IF(ISNUMBER(CJ84)=FALSE,"",1)</f>
        <v/>
      </c>
      <c r="CR84" s="250" t="str">
        <f>IF(ISNUMBER(CJ84)=FALSE,"",SUMIF($E$73:$E$136,CK84,$D$73:$D$136))</f>
        <v/>
      </c>
      <c r="CS84" s="252" t="str">
        <f>IF(ISNUMBER(CJ84)=FALSE,"",IF(SUMIF($E$73:$E$136,CK84,$I$73:$I$136)&gt;0,SUMIF($E$73:$E$136,CK84,$I$73:$I$136),IF(SUMIF($E$73:$E$136,CK84,$J$73:$J$136)&gt;0,SUMIF($E$73:$E$136,CK84,$J$73:$J$136),IF(SUMIF($E$73:$E$136,CK84,$K$73:$K$136)&gt;0,SUMIF($E$73:$E$136,CK84,$K$73:$K$136),SUMIF($E$73:$E$136,CK84,$L$73:$L$136)))))</f>
        <v/>
      </c>
      <c r="CT84" s="231">
        <f>SUMIF($O$22:$O$71,CK84,$S$22:$S$71)+SUMIF($AD$22:$AD$71,CK84,$AI$22:$AI$71)+SUMIF($AT$22:$AT$71,CK84,$AX$22:$AX$71)+SUMIF($BI$22:$BI$71,CK84,$BL$22:$BL$71)+SUMIF($BW$22:$BW$71,CK84,$BZ$22:$BZ$71)+SUMIF($CK$22:$CK$71,CK84,$CN$22:$CN$71)</f>
        <v>0</v>
      </c>
      <c r="CU84" s="233">
        <f>SUMIF($O$22:$O$71,CK84,$T$22:$T$71)+SUMIF($AD$22:$AD$71,CK84,$AJ$22:$AJ$71)+SUMIF($AT$22:$AT$71,CK84,$AY$22:$AY$71)+SUMIF($BI$22:$BI$71,CK84,$BM$22:$BM$71)+SUMIF($BW$22:$BW$71,CK84,$CA$22:$CA$71)+SUMIF($CK$22:$CK$71,CK84,$CO$22:$CO$71)</f>
        <v>0</v>
      </c>
      <c r="CV84" s="236">
        <f>SUMIF($O$22:$O$71,CK84,$U$22:$U$71)+SUMIF($AD$22:$AD$71,CK84,$AK$22:$AK$71)+SUMIF($AT$22:$AT$71,CK84,$AZ$22:$AZ$71)+SUMIF($BI$22:$BI$71,CK84,$BN$22:$BN$71)+SUMIF($BW$22:$BW$71,CK84,$CB$22:$CB$71)+SUMIF($CK$22:$CK$71,CK84,$CP$22:$CP$71)</f>
        <v>0</v>
      </c>
      <c r="CW84" s="212"/>
      <c r="CX84" s="203"/>
    </row>
    <row r="85" spans="1:102" s="211" customFormat="1" ht="15" customHeight="1">
      <c r="A85" s="213"/>
      <c r="B85" s="335"/>
      <c r="C85" s="284">
        <v>13</v>
      </c>
      <c r="D85" s="285">
        <f t="shared" si="60"/>
        <v>13</v>
      </c>
      <c r="E85" s="286" t="s">
        <v>34</v>
      </c>
      <c r="F85" s="284">
        <v>1982</v>
      </c>
      <c r="G85" s="284">
        <f>SUMIF($O$73:$O$137,E85,$V$73:$V$137)+SUMIF($AD$73:$AD$137,E85,$AL$73:$AL$137)+SUMIF($AT$73:$AT$137,E85,$BA$73:$BA$137)+SUMIF($BI$73:$BI$137,E85,$BO$73:$BO$137)+SUMIF($BW$73:$BW$137,E85,$CC$73:$CC$137)+SUMIF($CK$73:$CK$137,E85,$CQ$73:$CQ$137)</f>
        <v>2</v>
      </c>
      <c r="H85" s="284"/>
      <c r="I85" s="284">
        <f t="shared" si="53"/>
        <v>10</v>
      </c>
      <c r="J85" s="287">
        <f>SUMIF($O$73:$O$137,E85,$S$73:$S$137)+SUMIF($AD$73:$AD$137,E85,$AI$73:$AI$137)+SUMIF($AT$73:$AT$137,E85,$AX$73:$AX$137)+SUMIF($BI$73:$BI$137,E85,$BL$73:$BL$137)+SUMIF($BW$73:$BW$137,E85,$BZ$73:$BZ$137)+SUMIF($CK$73:$CK$137,E85,$CN$73:$CN$137)</f>
        <v>0</v>
      </c>
      <c r="K85" s="288">
        <f>SUMIF($O$73:$O$137,E85,$T$73:$T$137)+SUMIF($AD$73:$AD$137,E85,$AJ$73:$AJ$137)+SUMIF($AT$73:$AT$137,E85,$AY$73:$AY$137)+SUMIF($BI$73:$BI$137,E85,$BM$73:$BM$137)+SUMIF($BW$73:$BW$137,E85,$CA$73:$CA$137)+SUMIF($CK$73:$CK$137,E85,$CO$73:$CO$137)</f>
        <v>0</v>
      </c>
      <c r="L85" s="289">
        <f>SUMIF($O$73:$O$137,E85,$U$73:$U$137)+SUMIF($AD$73:$AD$137,E85,$AK$73:$AK$137)+SUMIF($AT$73:$AT$137,E85,$AZ$73:$AZ$137)+SUMIF($BI$73:$BI$137,E85,$BN$73:$BN$137)+SUMIF($BW$73:$BW$137,E85,$CB$73:$CB$137)+SUMIF($CK$73:$CK$137,E85,$CP$73:$CP$137)</f>
        <v>0</v>
      </c>
      <c r="M85" s="221"/>
      <c r="N85" s="254">
        <f t="shared" ref="N85" si="179">IF(O85="","",C85)</f>
        <v>13</v>
      </c>
      <c r="O85" s="224" t="s">
        <v>37</v>
      </c>
      <c r="P85" s="293">
        <v>39</v>
      </c>
      <c r="Q85" s="225">
        <v>0.40486111111111106</v>
      </c>
      <c r="R85" s="222"/>
      <c r="S85" s="232"/>
      <c r="T85" s="234"/>
      <c r="U85" s="237"/>
      <c r="V85" s="238"/>
      <c r="W85" s="249"/>
      <c r="X85" s="251"/>
      <c r="Y85" s="231">
        <f>SUMIF($O$22:$O$71,O85,$S$22:$S$71)</f>
        <v>0</v>
      </c>
      <c r="Z85" s="233">
        <f>SUMIF($O$22:$O$71,O85,$T$22:$T$71)</f>
        <v>0</v>
      </c>
      <c r="AA85" s="236">
        <f>SUMIF($O$22:$O$71,O85,$U$22:$U$71)</f>
        <v>0</v>
      </c>
      <c r="AB85" s="212"/>
      <c r="AC85" s="256">
        <f t="shared" ref="AC85" si="180">IF(AD85="","",C85)</f>
        <v>13</v>
      </c>
      <c r="AD85" s="208" t="s">
        <v>47</v>
      </c>
      <c r="AE85" s="299">
        <v>0.25833333333333336</v>
      </c>
      <c r="AF85" s="299">
        <v>0.25703703703703706</v>
      </c>
      <c r="AG85" s="299">
        <v>0.51537037037037048</v>
      </c>
      <c r="AH85" s="227">
        <v>3</v>
      </c>
      <c r="AI85" s="232"/>
      <c r="AJ85" s="234"/>
      <c r="AK85" s="237"/>
      <c r="AL85" s="238">
        <v>1</v>
      </c>
      <c r="AM85" s="250">
        <v>16</v>
      </c>
      <c r="AN85" s="252">
        <v>3</v>
      </c>
      <c r="AO85" s="231">
        <f>SUMIF($O$22:$O$71,AD85,$S$22:$S$71)+SUMIF($AD$22:$AD$71,AD85,$AI$22:$AI$71)</f>
        <v>0</v>
      </c>
      <c r="AP85" s="233">
        <f>SUMIF($O$22:$O$71,AD85,$T$22:$T$71)+SUMIF($AD$22:$AD$71,AD85,$AJ$22:$AJ$71)</f>
        <v>0</v>
      </c>
      <c r="AQ85" s="236">
        <f>SUMIF($O$22:$O$71,AD85,$U$22:$U$71)+SUMIF($AD$22:$AD$71,AD85,$AK$22:$AK$71)</f>
        <v>0</v>
      </c>
      <c r="AR85" s="212"/>
      <c r="AS85" s="257">
        <f t="shared" ref="AS85" si="181">IF(AT85="","",C85)</f>
        <v>13</v>
      </c>
      <c r="AT85" s="224" t="s">
        <v>89</v>
      </c>
      <c r="AU85" s="224">
        <v>370</v>
      </c>
      <c r="AV85" s="225">
        <v>1.1673611111111111</v>
      </c>
      <c r="AW85" s="222">
        <f>IF(ISNUMBER(AS85)=FALSE,"",SUM(BA85:BA$87))</f>
        <v>3</v>
      </c>
      <c r="AX85" s="232"/>
      <c r="AY85" s="234"/>
      <c r="AZ85" s="237"/>
      <c r="BA85" s="238">
        <f t="shared" ref="BA85" si="182">IF(ISNUMBER(AS85)=FALSE,"",1)</f>
        <v>1</v>
      </c>
      <c r="BB85" s="249">
        <f>IF(ISNUMBER(AS85)=FALSE,"",SUMIF($E$73:$E$136,AT85,$D$73:$D$136))</f>
        <v>22</v>
      </c>
      <c r="BC85" s="251">
        <f>IF(ISNUMBER(AS85)=FALSE,"",IF(SUMIF($E$73:$E$136,AT85,$I$73:$I$136)&gt;0,SUMIF($E$73:$E$136,AT85,$I$73:$I$136),IF(SUMIF($E$73:$E$136,AT85,$J$73:$J$136)&gt;0,SUMIF($E$73:$E$136,AT85,$J$73:$J$136),IF(SUMIF($E$73:$E$136,AT85,$K$73:$K$136)&gt;0,SUMIF($E$73:$E$136,AT85,$K$73:$K$136),SUMIF($E$73:$E$136,AT85,$L$73:$L$136)))))</f>
        <v>3</v>
      </c>
      <c r="BD85" s="231">
        <f>SUMIF($O$22:$O$71,AT85,$S$22:$S$71)+SUMIF($AD$22:$AD$71,AT85,$AI$22:$AI$71)+SUMIF($AT$22:$AT$71,AT85,$AX$22:$AX$71)</f>
        <v>0</v>
      </c>
      <c r="BE85" s="233">
        <f>SUMIF($O$22:$O$71,AT85,$T$22:$T$71)+SUMIF($AD$22:$AD$71,AT85,$AJ$22:$AJ$71)+SUMIF($AT$22:$AT$71,AT85,$AY$22:$AY$71)</f>
        <v>0</v>
      </c>
      <c r="BF85" s="236">
        <f>SUMIF($O$22:$O$71,AT85,$U$22:$U$71)+SUMIF($AD$22:$AD$71,AT85,$AK$22:$AK$71)+SUMIF($AT$22:$AT$71,AT85,$AZ$22:$AZ$71)</f>
        <v>0</v>
      </c>
      <c r="BG85" s="212"/>
      <c r="BH85" s="256" t="str">
        <f t="shared" ref="BH85" si="183">IF(BI85="","",C85)</f>
        <v/>
      </c>
      <c r="BI85" s="228"/>
      <c r="BJ85" s="215"/>
      <c r="BK85" s="227" t="str">
        <f>IF(ISNUMBER(BH85)=FALSE,"",SUM(BO85:BO$87))</f>
        <v/>
      </c>
      <c r="BL85" s="232"/>
      <c r="BM85" s="234"/>
      <c r="BN85" s="237"/>
      <c r="BO85" s="238" t="str">
        <f t="shared" ref="BO85" si="184">IF(ISNUMBER(BH85)=FALSE,"",1)</f>
        <v/>
      </c>
      <c r="BP85" s="250" t="str">
        <f>IF(ISNUMBER(BH85)=FALSE,"",SUMIF($E$73:$E$136,BI85,$D$73:$D$136))</f>
        <v/>
      </c>
      <c r="BQ85" s="252" t="str">
        <f>IF(ISNUMBER(BH85)=FALSE,"",IF(SUMIF($E$73:$E$136,BI85,$I$73:$I$136)&gt;0,SUMIF($E$73:$E$136,BI85,$I$73:$I$136),IF(SUMIF($E$73:$E$136,BI85,$J$73:$J$136)&gt;0,SUMIF($E$73:$E$136,BI85,$J$73:$J$136),IF(SUMIF($E$73:$E$136,BI85,$K$73:$K$136)&gt;0,SUMIF($E$73:$E$136,BI85,$K$73:$K$136),SUMIF($E$73:$E$136,BI85,$L$73:$L$136)))))</f>
        <v/>
      </c>
      <c r="BR85" s="231">
        <f>SUMIF($O$22:$O$71,BI85,$S$22:$S$71)+SUMIF($AD$22:$AD$71,BI85,$AI$22:$AI$71)+SUMIF($AT$22:$AT$71,BI85,$AX$22:$AX$71)+SUMIF($BI$22:$BI$71,BI85,$BL$22:$BL$71)</f>
        <v>0</v>
      </c>
      <c r="BS85" s="233">
        <f>SUMIF($O$22:$O$71,BI85,$T$22:$T$71)+SUMIF($AD$22:$AD$71,BI85,$AJ$22:$AJ$71)+SUMIF($AT$22:$AT$71,BI85,$AY$22:$AY$71)+SUMIF($BI$22:$BI$71,BI85,$BM$22:$BM$71)</f>
        <v>0</v>
      </c>
      <c r="BT85" s="236">
        <f>SUMIF($O$22:$O$71,BI85,$U$22:$U$71)+SUMIF($AD$22:$AD$71,BI85,$AK$22:$AK$71)+SUMIF($AT$22:$AT$71,BI85,$AZ$22:$AZ$71)+SUMIF($BI$22:$BI$71,BI85,$BN$22:$BN$71)</f>
        <v>0</v>
      </c>
      <c r="BU85" s="212"/>
      <c r="BV85" s="257" t="str">
        <f t="shared" ref="BV85" si="185">IF(BW85="","",C85)</f>
        <v/>
      </c>
      <c r="BW85" s="224"/>
      <c r="BX85" s="225"/>
      <c r="BY85" s="222" t="str">
        <f>IF(ISNUMBER(BV85)=FALSE,"",SUM(CC85:CC$87))</f>
        <v/>
      </c>
      <c r="BZ85" s="232"/>
      <c r="CA85" s="234"/>
      <c r="CB85" s="237"/>
      <c r="CC85" s="238" t="str">
        <f t="shared" ref="CC85" si="186">IF(ISNUMBER(BV85)=FALSE,"",1)</f>
        <v/>
      </c>
      <c r="CD85" s="249" t="str">
        <f>IF(ISNUMBER(BV85)=FALSE,"",SUMIF($E$73:$E$136,BW85,$D$73:$D$136))</f>
        <v/>
      </c>
      <c r="CE85" s="251" t="str">
        <f>IF(ISNUMBER(BV85)=FALSE,"",IF(SUMIF($E$73:$E$136,BW85,$I$73:$I$136)&gt;0,SUMIF($E$73:$E$136,BW85,$I$73:$I$136),IF(SUMIF($E$73:$E$136,BW85,$J$73:$J$136)&gt;0,SUMIF($E$73:$E$136,BW85,$J$73:$J$136),IF(SUMIF($E$73:$E$136,BW85,$K$73:$K$136)&gt;0,SUMIF($E$73:$E$136,BW85,$K$73:$K$136),SUMIF($E$73:$E$136,BW85,$L$73:$L$136)))))</f>
        <v/>
      </c>
      <c r="CF85" s="231">
        <f>SUMIF($O$22:$O$71,BW85,$S$22:$S$71)+SUMIF($AD$22:$AD$71,BW85,$AI$22:$AI$71)+SUMIF($AT$22:$AT$71,BW85,$AX$22:$AX$71)+SUMIF($BI$22:$BI$71,BW85,$BL$22:$BL$71)+SUMIF($BW$22:$BW$71,BW85,$BZ$22:$BZ$71)</f>
        <v>0</v>
      </c>
      <c r="CG85" s="233">
        <f>SUMIF($O$22:$O$71,BW85,$T$22:$T$71)+SUMIF($AD$22:$AD$71,BW85,$AJ$22:$AJ$71)+SUMIF($AT$22:$AT$71,BW85,$AY$22:$AY$71)+SUMIF($BI$22:$BI$71,BW85,$BM$22:$BM$71)+SUMIF($BW$22:$BW$71,BW85,$CA$22:$CA$71)</f>
        <v>0</v>
      </c>
      <c r="CH85" s="236">
        <f>SUMIF($O$22:$O$71,BW85,$U$22:$U$71)+SUMIF($AD$22:$AD$71,BW85,$AK$22:$AK$71)+SUMIF($AT$22:$AT$71,BW85,$AZ$22:$AZ$71)+SUMIF($BI$22:$BI$71,BW85,$BN$22:$BN$71)+SUMIF($BW$22:$BW$71,BW85,$CB$22:$CB$71)</f>
        <v>0</v>
      </c>
      <c r="CI85" s="212"/>
      <c r="CJ85" s="258" t="str">
        <f t="shared" ref="CJ85" si="187">IF(CK85="","",C85)</f>
        <v/>
      </c>
      <c r="CK85" s="228"/>
      <c r="CL85" s="215"/>
      <c r="CM85" s="227" t="str">
        <f>IF(ISNUMBER(CJ85)=FALSE,"",SUM(CQ85:CQ$87))</f>
        <v/>
      </c>
      <c r="CN85" s="232"/>
      <c r="CO85" s="234"/>
      <c r="CP85" s="237"/>
      <c r="CQ85" s="238" t="str">
        <f t="shared" ref="CQ85" si="188">IF(ISNUMBER(CJ85)=FALSE,"",1)</f>
        <v/>
      </c>
      <c r="CR85" s="250" t="str">
        <f>IF(ISNUMBER(CJ85)=FALSE,"",SUMIF($E$73:$E$136,CK85,$D$73:$D$136))</f>
        <v/>
      </c>
      <c r="CS85" s="252" t="str">
        <f>IF(ISNUMBER(CJ85)=FALSE,"",IF(SUMIF($E$73:$E$136,CK85,$I$73:$I$136)&gt;0,SUMIF($E$73:$E$136,CK85,$I$73:$I$136),IF(SUMIF($E$73:$E$136,CK85,$J$73:$J$136)&gt;0,SUMIF($E$73:$E$136,CK85,$J$73:$J$136),IF(SUMIF($E$73:$E$136,CK85,$K$73:$K$136)&gt;0,SUMIF($E$73:$E$136,CK85,$K$73:$K$136),SUMIF($E$73:$E$136,CK85,$L$73:$L$136)))))</f>
        <v/>
      </c>
      <c r="CT85" s="231">
        <f>SUMIF($O$22:$O$71,CK85,$S$22:$S$71)+SUMIF($AD$22:$AD$71,CK85,$AI$22:$AI$71)+SUMIF($AT$22:$AT$71,CK85,$AX$22:$AX$71)+SUMIF($BI$22:$BI$71,CK85,$BL$22:$BL$71)+SUMIF($BW$22:$BW$71,CK85,$BZ$22:$BZ$71)+SUMIF($CK$22:$CK$71,CK85,$CN$22:$CN$71)</f>
        <v>0</v>
      </c>
      <c r="CU85" s="233">
        <f>SUMIF($O$22:$O$71,CK85,$T$22:$T$71)+SUMIF($AD$22:$AD$71,CK85,$AJ$22:$AJ$71)+SUMIF($AT$22:$AT$71,CK85,$AY$22:$AY$71)+SUMIF($BI$22:$BI$71,CK85,$BM$22:$BM$71)+SUMIF($BW$22:$BW$71,CK85,$CA$22:$CA$71)+SUMIF($CK$22:$CK$71,CK85,$CO$22:$CO$71)</f>
        <v>0</v>
      </c>
      <c r="CV85" s="236">
        <f>SUMIF($O$22:$O$71,CK85,$U$22:$U$71)+SUMIF($AD$22:$AD$71,CK85,$AK$22:$AK$71)+SUMIF($AT$22:$AT$71,CK85,$AZ$22:$AZ$71)+SUMIF($BI$22:$BI$71,CK85,$BN$22:$BN$71)+SUMIF($BW$22:$BW$71,CK85,$CB$22:$CB$71)+SUMIF($CK$22:$CK$71,CK85,$CP$22:$CP$71)</f>
        <v>0</v>
      </c>
      <c r="CW85" s="212"/>
      <c r="CX85" s="203"/>
    </row>
    <row r="86" spans="1:102" s="211" customFormat="1" ht="15" customHeight="1">
      <c r="A86" s="213"/>
      <c r="B86" s="335"/>
      <c r="C86" s="284">
        <v>14</v>
      </c>
      <c r="D86" s="285">
        <f t="shared" si="60"/>
        <v>14</v>
      </c>
      <c r="E86" s="286" t="s">
        <v>85</v>
      </c>
      <c r="F86" s="284">
        <v>1978</v>
      </c>
      <c r="G86" s="284">
        <f>SUMIF($O$73:$O$137,E86,$V$73:$V$137)+SUMIF($AD$73:$AD$137,E86,$AL$73:$AL$137)+SUMIF($AT$73:$AT$137,E86,$BA$73:$BA$137)+SUMIF($BI$73:$BI$137,E86,$BO$73:$BO$137)+SUMIF($BW$73:$BW$137,E86,$CC$73:$CC$137)+SUMIF($CK$73:$CK$137,E86,$CQ$73:$CQ$137)</f>
        <v>1</v>
      </c>
      <c r="H86" s="284"/>
      <c r="I86" s="284">
        <f t="shared" si="53"/>
        <v>10</v>
      </c>
      <c r="J86" s="287">
        <f>SUMIF($O$73:$O$137,E86,$S$73:$S$137)+SUMIF($AD$73:$AD$137,E86,$AI$73:$AI$137)+SUMIF($AT$73:$AT$137,E86,$AX$73:$AX$137)+SUMIF($BI$73:$BI$137,E86,$BL$73:$BL$137)+SUMIF($BW$73:$BW$137,E86,$BZ$73:$BZ$137)+SUMIF($CK$73:$CK$137,E86,$CN$73:$CN$137)</f>
        <v>0</v>
      </c>
      <c r="K86" s="288">
        <f>SUMIF($O$73:$O$137,E86,$T$73:$T$137)+SUMIF($AD$73:$AD$137,E86,$AJ$73:$AJ$137)+SUMIF($AT$73:$AT$137,E86,$AY$73:$AY$137)+SUMIF($BI$73:$BI$137,E86,$BM$73:$BM$137)+SUMIF($BW$73:$BW$137,E86,$CA$73:$CA$137)+SUMIF($CK$73:$CK$137,E86,$CO$73:$CO$137)</f>
        <v>0</v>
      </c>
      <c r="L86" s="289">
        <f>SUMIF($O$73:$O$137,E86,$U$73:$U$137)+SUMIF($AD$73:$AD$137,E86,$AK$73:$AK$137)+SUMIF($AT$73:$AT$137,E86,$AZ$73:$AZ$137)+SUMIF($BI$73:$BI$137,E86,$BN$73:$BN$137)+SUMIF($BW$73:$BW$137,E86,$CB$73:$CB$137)+SUMIF($CK$73:$CK$137,E86,$CP$73:$CP$137)</f>
        <v>0</v>
      </c>
      <c r="M86" s="221"/>
      <c r="N86" s="254">
        <f t="shared" ref="N86" si="189">IF(O86="","",C86)</f>
        <v>14</v>
      </c>
      <c r="O86" s="224" t="s">
        <v>38</v>
      </c>
      <c r="P86" s="293">
        <v>63</v>
      </c>
      <c r="Q86" s="225">
        <v>0.12291666666666667</v>
      </c>
      <c r="R86" s="222"/>
      <c r="S86" s="232"/>
      <c r="T86" s="234"/>
      <c r="U86" s="237"/>
      <c r="V86" s="238"/>
      <c r="W86" s="249"/>
      <c r="X86" s="251"/>
      <c r="Y86" s="231">
        <f>SUMIF($O$22:$O$71,O86,$S$22:$S$71)</f>
        <v>0</v>
      </c>
      <c r="Z86" s="233">
        <f>SUMIF($O$22:$O$71,O86,$T$22:$T$71)</f>
        <v>0</v>
      </c>
      <c r="AA86" s="236">
        <f>SUMIF($O$22:$O$71,O86,$U$22:$U$71)</f>
        <v>0</v>
      </c>
      <c r="AB86" s="212"/>
      <c r="AC86" s="256">
        <f t="shared" ref="AC86" si="190">IF(AD86="","",C86)</f>
        <v>14</v>
      </c>
      <c r="AD86" s="208" t="s">
        <v>62</v>
      </c>
      <c r="AE86" s="299">
        <v>0.25783564814814813</v>
      </c>
      <c r="AF86" s="299">
        <v>0.25805555555555559</v>
      </c>
      <c r="AG86" s="299">
        <v>0.51589120370370378</v>
      </c>
      <c r="AH86" s="227">
        <v>2</v>
      </c>
      <c r="AI86" s="232"/>
      <c r="AJ86" s="234"/>
      <c r="AK86" s="237"/>
      <c r="AL86" s="238">
        <v>1</v>
      </c>
      <c r="AM86" s="250">
        <v>18</v>
      </c>
      <c r="AN86" s="252">
        <v>2</v>
      </c>
      <c r="AO86" s="231">
        <f>SUMIF($O$22:$O$71,AD86,$S$22:$S$71)+SUMIF($AD$22:$AD$71,AD86,$AI$22:$AI$71)</f>
        <v>0</v>
      </c>
      <c r="AP86" s="233">
        <f>SUMIF($O$22:$O$71,AD86,$T$22:$T$71)+SUMIF($AD$22:$AD$71,AD86,$AJ$22:$AJ$71)</f>
        <v>0</v>
      </c>
      <c r="AQ86" s="236">
        <f>SUMIF($O$22:$O$71,AD86,$U$22:$U$71)+SUMIF($AD$22:$AD$71,AD86,$AK$22:$AK$71)</f>
        <v>0</v>
      </c>
      <c r="AR86" s="212"/>
      <c r="AS86" s="257">
        <f t="shared" ref="AS86" si="191">IF(AT86="","",C86)</f>
        <v>14</v>
      </c>
      <c r="AT86" s="224" t="s">
        <v>90</v>
      </c>
      <c r="AU86" s="224">
        <v>357</v>
      </c>
      <c r="AV86" s="225">
        <v>1.1736111111111112</v>
      </c>
      <c r="AW86" s="222">
        <f>IF(ISNUMBER(AS86)=FALSE,"",SUM(BA86:BA$87))</f>
        <v>2</v>
      </c>
      <c r="AX86" s="232"/>
      <c r="AY86" s="234"/>
      <c r="AZ86" s="237"/>
      <c r="BA86" s="238">
        <f t="shared" ref="BA86" si="192">IF(ISNUMBER(AS86)=FALSE,"",1)</f>
        <v>1</v>
      </c>
      <c r="BB86" s="249">
        <f>IF(ISNUMBER(AS86)=FALSE,"",SUMIF($E$73:$E$136,AT86,$D$73:$D$136))</f>
        <v>27</v>
      </c>
      <c r="BC86" s="251">
        <f>IF(ISNUMBER(AS86)=FALSE,"",IF(SUMIF($E$73:$E$136,AT86,$I$73:$I$136)&gt;0,SUMIF($E$73:$E$136,AT86,$I$73:$I$136),IF(SUMIF($E$73:$E$136,AT86,$J$73:$J$136)&gt;0,SUMIF($E$73:$E$136,AT86,$J$73:$J$136),IF(SUMIF($E$73:$E$136,AT86,$K$73:$K$136)&gt;0,SUMIF($E$73:$E$136,AT86,$K$73:$K$136),SUMIF($E$73:$E$136,AT86,$L$73:$L$136)))))</f>
        <v>2</v>
      </c>
      <c r="BD86" s="231">
        <f>SUMIF($O$22:$O$71,AT86,$S$22:$S$71)+SUMIF($AD$22:$AD$71,AT86,$AI$22:$AI$71)+SUMIF($AT$22:$AT$71,AT86,$AX$22:$AX$71)</f>
        <v>0</v>
      </c>
      <c r="BE86" s="233">
        <f>SUMIF($O$22:$O$71,AT86,$T$22:$T$71)+SUMIF($AD$22:$AD$71,AT86,$AJ$22:$AJ$71)+SUMIF($AT$22:$AT$71,AT86,$AY$22:$AY$71)</f>
        <v>0</v>
      </c>
      <c r="BF86" s="236">
        <f>SUMIF($O$22:$O$71,AT86,$U$22:$U$71)+SUMIF($AD$22:$AD$71,AT86,$AK$22:$AK$71)+SUMIF($AT$22:$AT$71,AT86,$AZ$22:$AZ$71)</f>
        <v>0</v>
      </c>
      <c r="BG86" s="212"/>
      <c r="BH86" s="256" t="str">
        <f t="shared" ref="BH86" si="193">IF(BI86="","",C86)</f>
        <v/>
      </c>
      <c r="BI86" s="228"/>
      <c r="BJ86" s="215"/>
      <c r="BK86" s="227" t="str">
        <f>IF(ISNUMBER(BH86)=FALSE,"",SUM(BO86:BO$87))</f>
        <v/>
      </c>
      <c r="BL86" s="232"/>
      <c r="BM86" s="234"/>
      <c r="BN86" s="237"/>
      <c r="BO86" s="238" t="str">
        <f t="shared" ref="BO86" si="194">IF(ISNUMBER(BH86)=FALSE,"",1)</f>
        <v/>
      </c>
      <c r="BP86" s="250" t="str">
        <f>IF(ISNUMBER(BH86)=FALSE,"",SUMIF($E$73:$E$136,BI86,$D$73:$D$136))</f>
        <v/>
      </c>
      <c r="BQ86" s="252" t="str">
        <f>IF(ISNUMBER(BH86)=FALSE,"",IF(SUMIF($E$73:$E$136,BI86,$I$73:$I$136)&gt;0,SUMIF($E$73:$E$136,BI86,$I$73:$I$136),IF(SUMIF($E$73:$E$136,BI86,$J$73:$J$136)&gt;0,SUMIF($E$73:$E$136,BI86,$J$73:$J$136),IF(SUMIF($E$73:$E$136,BI86,$K$73:$K$136)&gt;0,SUMIF($E$73:$E$136,BI86,$K$73:$K$136),SUMIF($E$73:$E$136,BI86,$L$73:$L$136)))))</f>
        <v/>
      </c>
      <c r="BR86" s="231">
        <f>SUMIF($O$22:$O$71,BI86,$S$22:$S$71)+SUMIF($AD$22:$AD$71,BI86,$AI$22:$AI$71)+SUMIF($AT$22:$AT$71,BI86,$AX$22:$AX$71)+SUMIF($BI$22:$BI$71,BI86,$BL$22:$BL$71)</f>
        <v>0</v>
      </c>
      <c r="BS86" s="233">
        <f>SUMIF($O$22:$O$71,BI86,$T$22:$T$71)+SUMIF($AD$22:$AD$71,BI86,$AJ$22:$AJ$71)+SUMIF($AT$22:$AT$71,BI86,$AY$22:$AY$71)+SUMIF($BI$22:$BI$71,BI86,$BM$22:$BM$71)</f>
        <v>0</v>
      </c>
      <c r="BT86" s="236">
        <f>SUMIF($O$22:$O$71,BI86,$U$22:$U$71)+SUMIF($AD$22:$AD$71,BI86,$AK$22:$AK$71)+SUMIF($AT$22:$AT$71,BI86,$AZ$22:$AZ$71)+SUMIF($BI$22:$BI$71,BI86,$BN$22:$BN$71)</f>
        <v>0</v>
      </c>
      <c r="BU86" s="212"/>
      <c r="BV86" s="257" t="str">
        <f t="shared" ref="BV86" si="195">IF(BW86="","",C86)</f>
        <v/>
      </c>
      <c r="BW86" s="224"/>
      <c r="BX86" s="225"/>
      <c r="BY86" s="222" t="str">
        <f>IF(ISNUMBER(BV86)=FALSE,"",SUM(CC86:CC$87))</f>
        <v/>
      </c>
      <c r="BZ86" s="232"/>
      <c r="CA86" s="234"/>
      <c r="CB86" s="237"/>
      <c r="CC86" s="238" t="str">
        <f t="shared" ref="CC86" si="196">IF(ISNUMBER(BV86)=FALSE,"",1)</f>
        <v/>
      </c>
      <c r="CD86" s="249" t="str">
        <f>IF(ISNUMBER(BV86)=FALSE,"",SUMIF($E$73:$E$136,BW86,$D$73:$D$136))</f>
        <v/>
      </c>
      <c r="CE86" s="251" t="str">
        <f>IF(ISNUMBER(BV86)=FALSE,"",IF(SUMIF($E$73:$E$136,BW86,$I$73:$I$136)&gt;0,SUMIF($E$73:$E$136,BW86,$I$73:$I$136),IF(SUMIF($E$73:$E$136,BW86,$J$73:$J$136)&gt;0,SUMIF($E$73:$E$136,BW86,$J$73:$J$136),IF(SUMIF($E$73:$E$136,BW86,$K$73:$K$136)&gt;0,SUMIF($E$73:$E$136,BW86,$K$73:$K$136),SUMIF($E$73:$E$136,BW86,$L$73:$L$136)))))</f>
        <v/>
      </c>
      <c r="CF86" s="231">
        <f>SUMIF($O$22:$O$71,BW86,$S$22:$S$71)+SUMIF($AD$22:$AD$71,BW86,$AI$22:$AI$71)+SUMIF($AT$22:$AT$71,BW86,$AX$22:$AX$71)+SUMIF($BI$22:$BI$71,BW86,$BL$22:$BL$71)+SUMIF($BW$22:$BW$71,BW86,$BZ$22:$BZ$71)</f>
        <v>0</v>
      </c>
      <c r="CG86" s="233">
        <f>SUMIF($O$22:$O$71,BW86,$T$22:$T$71)+SUMIF($AD$22:$AD$71,BW86,$AJ$22:$AJ$71)+SUMIF($AT$22:$AT$71,BW86,$AY$22:$AY$71)+SUMIF($BI$22:$BI$71,BW86,$BM$22:$BM$71)+SUMIF($BW$22:$BW$71,BW86,$CA$22:$CA$71)</f>
        <v>0</v>
      </c>
      <c r="CH86" s="236">
        <f>SUMIF($O$22:$O$71,BW86,$U$22:$U$71)+SUMIF($AD$22:$AD$71,BW86,$AK$22:$AK$71)+SUMIF($AT$22:$AT$71,BW86,$AZ$22:$AZ$71)+SUMIF($BI$22:$BI$71,BW86,$BN$22:$BN$71)+SUMIF($BW$22:$BW$71,BW86,$CB$22:$CB$71)</f>
        <v>0</v>
      </c>
      <c r="CI86" s="212"/>
      <c r="CJ86" s="258" t="str">
        <f t="shared" ref="CJ86" si="197">IF(CK86="","",C86)</f>
        <v/>
      </c>
      <c r="CK86" s="228"/>
      <c r="CL86" s="215"/>
      <c r="CM86" s="227" t="str">
        <f>IF(ISNUMBER(CJ86)=FALSE,"",SUM(CQ86:CQ$87))</f>
        <v/>
      </c>
      <c r="CN86" s="232"/>
      <c r="CO86" s="234"/>
      <c r="CP86" s="237"/>
      <c r="CQ86" s="238" t="str">
        <f t="shared" ref="CQ86" si="198">IF(ISNUMBER(CJ86)=FALSE,"",1)</f>
        <v/>
      </c>
      <c r="CR86" s="250" t="str">
        <f>IF(ISNUMBER(CJ86)=FALSE,"",SUMIF($E$73:$E$136,CK86,$D$73:$D$136))</f>
        <v/>
      </c>
      <c r="CS86" s="252" t="str">
        <f>IF(ISNUMBER(CJ86)=FALSE,"",IF(SUMIF($E$73:$E$136,CK86,$I$73:$I$136)&gt;0,SUMIF($E$73:$E$136,CK86,$I$73:$I$136),IF(SUMIF($E$73:$E$136,CK86,$J$73:$J$136)&gt;0,SUMIF($E$73:$E$136,CK86,$J$73:$J$136),IF(SUMIF($E$73:$E$136,CK86,$K$73:$K$136)&gt;0,SUMIF($E$73:$E$136,CK86,$K$73:$K$136),SUMIF($E$73:$E$136,CK86,$L$73:$L$136)))))</f>
        <v/>
      </c>
      <c r="CT86" s="231">
        <f>SUMIF($O$22:$O$71,CK86,$S$22:$S$71)+SUMIF($AD$22:$AD$71,CK86,$AI$22:$AI$71)+SUMIF($AT$22:$AT$71,CK86,$AX$22:$AX$71)+SUMIF($BI$22:$BI$71,CK86,$BL$22:$BL$71)+SUMIF($BW$22:$BW$71,CK86,$BZ$22:$BZ$71)+SUMIF($CK$22:$CK$71,CK86,$CN$22:$CN$71)</f>
        <v>0</v>
      </c>
      <c r="CU86" s="233">
        <f>SUMIF($O$22:$O$71,CK86,$T$22:$T$71)+SUMIF($AD$22:$AD$71,CK86,$AJ$22:$AJ$71)+SUMIF($AT$22:$AT$71,CK86,$AY$22:$AY$71)+SUMIF($BI$22:$BI$71,CK86,$BM$22:$BM$71)+SUMIF($BW$22:$BW$71,CK86,$CA$22:$CA$71)+SUMIF($CK$22:$CK$71,CK86,$CO$22:$CO$71)</f>
        <v>0</v>
      </c>
      <c r="CV86" s="236">
        <f>SUMIF($O$22:$O$71,CK86,$U$22:$U$71)+SUMIF($AD$22:$AD$71,CK86,$AK$22:$AK$71)+SUMIF($AT$22:$AT$71,CK86,$AZ$22:$AZ$71)+SUMIF($BI$22:$BI$71,CK86,$BN$22:$BN$71)+SUMIF($BW$22:$BW$71,CK86,$CB$22:$CB$71)+SUMIF($CK$22:$CK$71,CK86,$CP$22:$CP$71)</f>
        <v>0</v>
      </c>
      <c r="CW86" s="212"/>
      <c r="CX86" s="203"/>
    </row>
    <row r="87" spans="1:102" s="211" customFormat="1" ht="15" customHeight="1">
      <c r="A87" s="213"/>
      <c r="B87" s="335"/>
      <c r="C87" s="284">
        <v>15</v>
      </c>
      <c r="D87" s="285">
        <f t="shared" ref="D87:D135" si="199">IF(E87="","",C87)</f>
        <v>15</v>
      </c>
      <c r="E87" s="286" t="s">
        <v>86</v>
      </c>
      <c r="F87" s="284">
        <v>1978</v>
      </c>
      <c r="G87" s="284">
        <f>SUMIF($O$73:$O$137,E87,$V$73:$V$137)+SUMIF($AD$73:$AD$137,E87,$AL$73:$AL$137)+SUMIF($AT$73:$AT$137,E87,$BA$73:$BA$137)+SUMIF($BI$73:$BI$137,E87,$BO$73:$BO$137)+SUMIF($BW$73:$BW$137,E87,$CC$73:$CC$137)+SUMIF($CK$73:$CK$137,E87,$CQ$73:$CQ$137)</f>
        <v>1</v>
      </c>
      <c r="H87" s="284"/>
      <c r="I87" s="284">
        <f t="shared" si="53"/>
        <v>9</v>
      </c>
      <c r="J87" s="287">
        <f>SUMIF($O$73:$O$137,E87,$S$73:$S$137)+SUMIF($AD$73:$AD$137,E87,$AI$73:$AI$137)+SUMIF($AT$73:$AT$137,E87,$AX$73:$AX$137)+SUMIF($BI$73:$BI$137,E87,$BL$73:$BL$137)+SUMIF($BW$73:$BW$137,E87,$BZ$73:$BZ$137)+SUMIF($CK$73:$CK$137,E87,$CN$73:$CN$137)</f>
        <v>0</v>
      </c>
      <c r="K87" s="288">
        <f>SUMIF($O$73:$O$137,E87,$T$73:$T$137)+SUMIF($AD$73:$AD$137,E87,$AJ$73:$AJ$137)+SUMIF($AT$73:$AT$137,E87,$AY$73:$AY$137)+SUMIF($BI$73:$BI$137,E87,$BM$73:$BM$137)+SUMIF($BW$73:$BW$137,E87,$CA$73:$CA$137)+SUMIF($CK$73:$CK$137,E87,$CO$73:$CO$137)</f>
        <v>0</v>
      </c>
      <c r="L87" s="289">
        <f>SUMIF($O$73:$O$137,E87,$U$73:$U$137)+SUMIF($AD$73:$AD$137,E87,$AK$73:$AK$137)+SUMIF($AT$73:$AT$137,E87,$AZ$73:$AZ$137)+SUMIF($BI$73:$BI$137,E87,$BN$73:$BN$137)+SUMIF($BW$73:$BW$137,E87,$CB$73:$CB$137)+SUMIF($CK$73:$CK$137,E87,$CP$73:$CP$137)</f>
        <v>0</v>
      </c>
      <c r="M87" s="221"/>
      <c r="N87" s="254">
        <f t="shared" ref="N87" si="200">IF(O87="","",C87)</f>
        <v>15</v>
      </c>
      <c r="O87" s="224" t="s">
        <v>39</v>
      </c>
      <c r="P87" s="293">
        <v>45</v>
      </c>
      <c r="Q87" s="225">
        <v>0.15069444444444441</v>
      </c>
      <c r="R87" s="222"/>
      <c r="S87" s="232"/>
      <c r="T87" s="234"/>
      <c r="U87" s="237"/>
      <c r="V87" s="238"/>
      <c r="W87" s="249"/>
      <c r="X87" s="251"/>
      <c r="Y87" s="231">
        <f>SUMIF($O$22:$O$71,O87,$S$22:$S$71)</f>
        <v>0</v>
      </c>
      <c r="Z87" s="233">
        <f>SUMIF($O$22:$O$71,O87,$T$22:$T$71)</f>
        <v>0</v>
      </c>
      <c r="AA87" s="236">
        <f>SUMIF($O$22:$O$71,O87,$U$22:$U$71)</f>
        <v>0</v>
      </c>
      <c r="AB87" s="212"/>
      <c r="AC87" s="256">
        <f t="shared" ref="AC87" si="201">IF(AD87="","",C87)</f>
        <v>15</v>
      </c>
      <c r="AD87" s="208" t="s">
        <v>61</v>
      </c>
      <c r="AE87" s="299">
        <v>0.25468750000000001</v>
      </c>
      <c r="AF87" s="299">
        <v>0.27341435185185181</v>
      </c>
      <c r="AG87" s="299">
        <v>0.52810185185185188</v>
      </c>
      <c r="AH87" s="227">
        <v>1</v>
      </c>
      <c r="AI87" s="232"/>
      <c r="AJ87" s="234"/>
      <c r="AK87" s="237"/>
      <c r="AL87" s="238">
        <v>1</v>
      </c>
      <c r="AM87" s="250">
        <v>20</v>
      </c>
      <c r="AN87" s="252">
        <v>1</v>
      </c>
      <c r="AO87" s="231">
        <f>SUMIF($O$22:$O$71,AD87,$S$22:$S$71)+SUMIF($AD$22:$AD$71,AD87,$AI$22:$AI$71)</f>
        <v>0</v>
      </c>
      <c r="AP87" s="233">
        <f>SUMIF($O$22:$O$71,AD87,$T$22:$T$71)+SUMIF($AD$22:$AD$71,AD87,$AJ$22:$AJ$71)</f>
        <v>0</v>
      </c>
      <c r="AQ87" s="236">
        <f>SUMIF($O$22:$O$71,AD87,$U$22:$U$71)+SUMIF($AD$22:$AD$71,AD87,$AK$22:$AK$71)</f>
        <v>0</v>
      </c>
      <c r="AR87" s="212"/>
      <c r="AS87" s="257">
        <f t="shared" ref="AS87" si="202">IF(AT87="","",C87)</f>
        <v>15</v>
      </c>
      <c r="AT87" s="224" t="s">
        <v>34</v>
      </c>
      <c r="AU87" s="224">
        <v>359</v>
      </c>
      <c r="AV87" s="225">
        <v>1.1833333333333333</v>
      </c>
      <c r="AW87" s="222">
        <f>IF(ISNUMBER(AS87)=FALSE,"",SUM(BA87:BA$87))</f>
        <v>1</v>
      </c>
      <c r="AX87" s="232"/>
      <c r="AY87" s="234"/>
      <c r="AZ87" s="237"/>
      <c r="BA87" s="238">
        <f t="shared" ref="BA87" si="203">IF(ISNUMBER(AS87)=FALSE,"",1)</f>
        <v>1</v>
      </c>
      <c r="BB87" s="249">
        <f>IF(ISNUMBER(AS87)=FALSE,"",SUMIF($E$73:$E$136,AT87,$D$73:$D$136))</f>
        <v>13</v>
      </c>
      <c r="BC87" s="251">
        <f>IF(ISNUMBER(AS87)=FALSE,"",IF(SUMIF($E$73:$E$136,AT87,$I$73:$I$136)&gt;0,SUMIF($E$73:$E$136,AT87,$I$73:$I$136),IF(SUMIF($E$73:$E$136,AT87,$J$73:$J$136)&gt;0,SUMIF($E$73:$E$136,AT87,$J$73:$J$136),IF(SUMIF($E$73:$E$136,AT87,$K$73:$K$136)&gt;0,SUMIF($E$73:$E$136,AT87,$K$73:$K$136),SUMIF($E$73:$E$136,AT87,$L$73:$L$136)))))</f>
        <v>10</v>
      </c>
      <c r="BD87" s="231">
        <f>SUMIF($O$22:$O$71,AT87,$S$22:$S$71)+SUMIF($AD$22:$AD$71,AT87,$AI$22:$AI$71)+SUMIF($AT$22:$AT$71,AT87,$AX$22:$AX$71)</f>
        <v>0</v>
      </c>
      <c r="BE87" s="233">
        <f>SUMIF($O$22:$O$71,AT87,$T$22:$T$71)+SUMIF($AD$22:$AD$71,AT87,$AJ$22:$AJ$71)+SUMIF($AT$22:$AT$71,AT87,$AY$22:$AY$71)</f>
        <v>0</v>
      </c>
      <c r="BF87" s="236">
        <f>SUMIF($O$22:$O$71,AT87,$U$22:$U$71)+SUMIF($AD$22:$AD$71,AT87,$AK$22:$AK$71)+SUMIF($AT$22:$AT$71,AT87,$AZ$22:$AZ$71)</f>
        <v>0</v>
      </c>
      <c r="BG87" s="212"/>
      <c r="BH87" s="256" t="str">
        <f t="shared" ref="BH87" si="204">IF(BI87="","",C87)</f>
        <v/>
      </c>
      <c r="BI87" s="228"/>
      <c r="BJ87" s="215"/>
      <c r="BK87" s="227" t="str">
        <f>IF(ISNUMBER(BH87)=FALSE,"",SUM(BO87:BO$87))</f>
        <v/>
      </c>
      <c r="BL87" s="232"/>
      <c r="BM87" s="234"/>
      <c r="BN87" s="237"/>
      <c r="BO87" s="238" t="str">
        <f t="shared" ref="BO87" si="205">IF(ISNUMBER(BH87)=FALSE,"",1)</f>
        <v/>
      </c>
      <c r="BP87" s="250" t="str">
        <f>IF(ISNUMBER(BH87)=FALSE,"",SUMIF($E$73:$E$136,BI87,$D$73:$D$136))</f>
        <v/>
      </c>
      <c r="BQ87" s="252" t="str">
        <f>IF(ISNUMBER(BH87)=FALSE,"",IF(SUMIF($E$73:$E$136,BI87,$I$73:$I$136)&gt;0,SUMIF($E$73:$E$136,BI87,$I$73:$I$136),IF(SUMIF($E$73:$E$136,BI87,$J$73:$J$136)&gt;0,SUMIF($E$73:$E$136,BI87,$J$73:$J$136),IF(SUMIF($E$73:$E$136,BI87,$K$73:$K$136)&gt;0,SUMIF($E$73:$E$136,BI87,$K$73:$K$136),SUMIF($E$73:$E$136,BI87,$L$73:$L$136)))))</f>
        <v/>
      </c>
      <c r="BR87" s="231">
        <f>SUMIF($O$22:$O$71,BI87,$S$22:$S$71)+SUMIF($AD$22:$AD$71,BI87,$AI$22:$AI$71)+SUMIF($AT$22:$AT$71,BI87,$AX$22:$AX$71)+SUMIF($BI$22:$BI$71,BI87,$BL$22:$BL$71)</f>
        <v>0</v>
      </c>
      <c r="BS87" s="233">
        <f>SUMIF($O$22:$O$71,BI87,$T$22:$T$71)+SUMIF($AD$22:$AD$71,BI87,$AJ$22:$AJ$71)+SUMIF($AT$22:$AT$71,BI87,$AY$22:$AY$71)+SUMIF($BI$22:$BI$71,BI87,$BM$22:$BM$71)</f>
        <v>0</v>
      </c>
      <c r="BT87" s="236">
        <f>SUMIF($O$22:$O$71,BI87,$U$22:$U$71)+SUMIF($AD$22:$AD$71,BI87,$AK$22:$AK$71)+SUMIF($AT$22:$AT$71,BI87,$AZ$22:$AZ$71)+SUMIF($BI$22:$BI$71,BI87,$BN$22:$BN$71)</f>
        <v>0</v>
      </c>
      <c r="BU87" s="212"/>
      <c r="BV87" s="257" t="str">
        <f t="shared" ref="BV87" si="206">IF(BW87="","",C87)</f>
        <v/>
      </c>
      <c r="BW87" s="224"/>
      <c r="BX87" s="225"/>
      <c r="BY87" s="222" t="str">
        <f>IF(ISNUMBER(BV87)=FALSE,"",SUM(CC87:CC$87))</f>
        <v/>
      </c>
      <c r="BZ87" s="232"/>
      <c r="CA87" s="234"/>
      <c r="CB87" s="237"/>
      <c r="CC87" s="238" t="str">
        <f t="shared" ref="CC87" si="207">IF(ISNUMBER(BV87)=FALSE,"",1)</f>
        <v/>
      </c>
      <c r="CD87" s="249" t="str">
        <f>IF(ISNUMBER(BV87)=FALSE,"",SUMIF($E$73:$E$136,BW87,$D$73:$D$136))</f>
        <v/>
      </c>
      <c r="CE87" s="251" t="str">
        <f>IF(ISNUMBER(BV87)=FALSE,"",IF(SUMIF($E$73:$E$136,BW87,$I$73:$I$136)&gt;0,SUMIF($E$73:$E$136,BW87,$I$73:$I$136),IF(SUMIF($E$73:$E$136,BW87,$J$73:$J$136)&gt;0,SUMIF($E$73:$E$136,BW87,$J$73:$J$136),IF(SUMIF($E$73:$E$136,BW87,$K$73:$K$136)&gt;0,SUMIF($E$73:$E$136,BW87,$K$73:$K$136),SUMIF($E$73:$E$136,BW87,$L$73:$L$136)))))</f>
        <v/>
      </c>
      <c r="CF87" s="231">
        <f>SUMIF($O$22:$O$71,BW87,$S$22:$S$71)+SUMIF($AD$22:$AD$71,BW87,$AI$22:$AI$71)+SUMIF($AT$22:$AT$71,BW87,$AX$22:$AX$71)+SUMIF($BI$22:$BI$71,BW87,$BL$22:$BL$71)+SUMIF($BW$22:$BW$71,BW87,$BZ$22:$BZ$71)</f>
        <v>0</v>
      </c>
      <c r="CG87" s="233">
        <f>SUMIF($O$22:$O$71,BW87,$T$22:$T$71)+SUMIF($AD$22:$AD$71,BW87,$AJ$22:$AJ$71)+SUMIF($AT$22:$AT$71,BW87,$AY$22:$AY$71)+SUMIF($BI$22:$BI$71,BW87,$BM$22:$BM$71)+SUMIF($BW$22:$BW$71,BW87,$CA$22:$CA$71)</f>
        <v>0</v>
      </c>
      <c r="CH87" s="236">
        <f>SUMIF($O$22:$O$71,BW87,$U$22:$U$71)+SUMIF($AD$22:$AD$71,BW87,$AK$22:$AK$71)+SUMIF($AT$22:$AT$71,BW87,$AZ$22:$AZ$71)+SUMIF($BI$22:$BI$71,BW87,$BN$22:$BN$71)+SUMIF($BW$22:$BW$71,BW87,$CB$22:$CB$71)</f>
        <v>0</v>
      </c>
      <c r="CI87" s="212"/>
      <c r="CJ87" s="258" t="str">
        <f t="shared" ref="CJ87" si="208">IF(CK87="","",C87)</f>
        <v/>
      </c>
      <c r="CK87" s="228"/>
      <c r="CL87" s="215"/>
      <c r="CM87" s="227" t="str">
        <f>IF(ISNUMBER(CJ87)=FALSE,"",SUM(CQ87:CQ$87))</f>
        <v/>
      </c>
      <c r="CN87" s="232"/>
      <c r="CO87" s="234"/>
      <c r="CP87" s="237"/>
      <c r="CQ87" s="238" t="str">
        <f t="shared" ref="CQ87" si="209">IF(ISNUMBER(CJ87)=FALSE,"",1)</f>
        <v/>
      </c>
      <c r="CR87" s="250" t="str">
        <f>IF(ISNUMBER(CJ87)=FALSE,"",SUMIF($E$73:$E$136,CK87,$D$73:$D$136))</f>
        <v/>
      </c>
      <c r="CS87" s="252" t="str">
        <f>IF(ISNUMBER(CJ87)=FALSE,"",IF(SUMIF($E$73:$E$136,CK87,$I$73:$I$136)&gt;0,SUMIF($E$73:$E$136,CK87,$I$73:$I$136),IF(SUMIF($E$73:$E$136,CK87,$J$73:$J$136)&gt;0,SUMIF($E$73:$E$136,CK87,$J$73:$J$136),IF(SUMIF($E$73:$E$136,CK87,$K$73:$K$136)&gt;0,SUMIF($E$73:$E$136,CK87,$K$73:$K$136),SUMIF($E$73:$E$136,CK87,$L$73:$L$136)))))</f>
        <v/>
      </c>
      <c r="CT87" s="231">
        <f>SUMIF($O$22:$O$71,CK87,$S$22:$S$71)+SUMIF($AD$22:$AD$71,CK87,$AI$22:$AI$71)+SUMIF($AT$22:$AT$71,CK87,$AX$22:$AX$71)+SUMIF($BI$22:$BI$71,CK87,$BL$22:$BL$71)+SUMIF($BW$22:$BW$71,CK87,$BZ$22:$BZ$71)+SUMIF($CK$22:$CK$71,CK87,$CN$22:$CN$71)</f>
        <v>0</v>
      </c>
      <c r="CU87" s="233">
        <f>SUMIF($O$22:$O$71,CK87,$T$22:$T$71)+SUMIF($AD$22:$AD$71,CK87,$AJ$22:$AJ$71)+SUMIF($AT$22:$AT$71,CK87,$AY$22:$AY$71)+SUMIF($BI$22:$BI$71,CK87,$BM$22:$BM$71)+SUMIF($BW$22:$BW$71,CK87,$CA$22:$CA$71)+SUMIF($CK$22:$CK$71,CK87,$CO$22:$CO$71)</f>
        <v>0</v>
      </c>
      <c r="CV87" s="236">
        <f>SUMIF($O$22:$O$71,CK87,$U$22:$U$71)+SUMIF($AD$22:$AD$71,CK87,$AK$22:$AK$71)+SUMIF($AT$22:$AT$71,CK87,$AZ$22:$AZ$71)+SUMIF($BI$22:$BI$71,CK87,$BN$22:$BN$71)+SUMIF($BW$22:$BW$71,CK87,$CB$22:$CB$71)+SUMIF($CK$22:$CK$71,CK87,$CP$22:$CP$71)</f>
        <v>0</v>
      </c>
      <c r="CW87" s="212"/>
      <c r="CX87" s="203"/>
    </row>
    <row r="88" spans="1:102" s="211" customFormat="1" ht="15" customHeight="1">
      <c r="A88" s="213"/>
      <c r="B88" s="335"/>
      <c r="C88" s="284">
        <v>16</v>
      </c>
      <c r="D88" s="285">
        <f t="shared" si="199"/>
        <v>16</v>
      </c>
      <c r="E88" s="286" t="s">
        <v>87</v>
      </c>
      <c r="F88" s="284">
        <v>1982</v>
      </c>
      <c r="G88" s="284">
        <f>SUMIF($O$73:$O$137,E88,$V$73:$V$137)+SUMIF($AD$73:$AD$137,E88,$AL$73:$AL$137)+SUMIF($AT$73:$AT$137,E88,$BA$73:$BA$137)+SUMIF($BI$73:$BI$137,E88,$BO$73:$BO$137)+SUMIF($BW$73:$BW$137,E88,$CC$73:$CC$137)+SUMIF($CK$73:$CK$137,E88,$CQ$73:$CQ$137)</f>
        <v>1</v>
      </c>
      <c r="H88" s="284"/>
      <c r="I88" s="284">
        <f t="shared" si="53"/>
        <v>7</v>
      </c>
      <c r="J88" s="287">
        <f>SUMIF($O$73:$O$137,E88,$S$73:$S$137)+SUMIF($AD$73:$AD$137,E88,$AI$73:$AI$137)+SUMIF($AT$73:$AT$137,E88,$AX$73:$AX$137)+SUMIF($BI$73:$BI$137,E88,$BL$73:$BL$137)+SUMIF($BW$73:$BW$137,E88,$BZ$73:$BZ$137)+SUMIF($CK$73:$CK$137,E88,$CN$73:$CN$137)</f>
        <v>0</v>
      </c>
      <c r="K88" s="288">
        <f>SUMIF($O$73:$O$137,E88,$T$73:$T$137)+SUMIF($AD$73:$AD$137,E88,$AJ$73:$AJ$137)+SUMIF($AT$73:$AT$137,E88,$AY$73:$AY$137)+SUMIF($BI$73:$BI$137,E88,$BM$73:$BM$137)+SUMIF($BW$73:$BW$137,E88,$CA$73:$CA$137)+SUMIF($CK$73:$CK$137,E88,$CO$73:$CO$137)</f>
        <v>0</v>
      </c>
      <c r="L88" s="289">
        <f>SUMIF($O$73:$O$137,E88,$U$73:$U$137)+SUMIF($AD$73:$AD$137,E88,$AK$73:$AK$137)+SUMIF($AT$73:$AT$137,E88,$AZ$73:$AZ$137)+SUMIF($BI$73:$BI$137,E88,$BN$73:$BN$137)+SUMIF($BW$73:$BW$137,E88,$CB$73:$CB$137)+SUMIF($CK$73:$CK$137,E88,$CP$73:$CP$137)</f>
        <v>0</v>
      </c>
      <c r="M88" s="221"/>
      <c r="N88" s="254" t="str">
        <f t="shared" ref="N88" si="210">IF(O88="","",C88)</f>
        <v/>
      </c>
      <c r="O88" s="224"/>
      <c r="P88" s="293"/>
      <c r="Q88" s="225"/>
      <c r="R88" s="209" t="str">
        <f t="shared" ref="R88:R92" si="211">IF(S88&gt;0,S88,IF(T88&gt;0,T88,IF(U88&gt;0,U88,"")))</f>
        <v/>
      </c>
      <c r="S88" s="232" t="str">
        <f>IF(ISNUMBER(N88)=FALSE,"",SUM(V88:$V$102))</f>
        <v/>
      </c>
      <c r="T88" s="234"/>
      <c r="U88" s="237"/>
      <c r="V88" s="238" t="str">
        <f t="shared" ref="V88" si="212">IF(ISNUMBER(N88)=FALSE,"",1)</f>
        <v/>
      </c>
      <c r="W88" s="249" t="str">
        <f>IF(ISNUMBER(N88)=FALSE,"",SUMIF($E$73:$E$136,O88,$D$73:$D$136))</f>
        <v/>
      </c>
      <c r="X88" s="251" t="str">
        <f>IF(ISNUMBER(N88)=FALSE,"",SUMIF($E$73:$E$136,O88,$I$73:$I$136))</f>
        <v/>
      </c>
      <c r="Y88" s="231">
        <f>SUMIF($O$22:$O$71,O88,$S$22:$S$71)</f>
        <v>0</v>
      </c>
      <c r="Z88" s="233">
        <f>SUMIF($O$22:$O$71,O88,$T$22:$T$71)</f>
        <v>0</v>
      </c>
      <c r="AA88" s="236">
        <f>SUMIF($O$22:$O$71,O88,$U$22:$U$71)</f>
        <v>0</v>
      </c>
      <c r="AB88" s="212"/>
      <c r="AC88" s="256">
        <f t="shared" ref="AC88" si="213">IF(AD88="","",C88)</f>
        <v>16</v>
      </c>
      <c r="AD88" s="208" t="s">
        <v>63</v>
      </c>
      <c r="AE88" s="299">
        <v>0.268125</v>
      </c>
      <c r="AF88" s="299">
        <v>0.2616666666666666</v>
      </c>
      <c r="AG88" s="299">
        <v>0.52979166666666666</v>
      </c>
      <c r="AH88" s="210">
        <v>5</v>
      </c>
      <c r="AI88" s="232">
        <v>5</v>
      </c>
      <c r="AJ88" s="234"/>
      <c r="AK88" s="237"/>
      <c r="AL88" s="238">
        <v>1</v>
      </c>
      <c r="AM88" s="250">
        <v>21</v>
      </c>
      <c r="AN88" s="252">
        <v>5</v>
      </c>
      <c r="AO88" s="231">
        <f>SUMIF($O$22:$O$71,AD88,$S$22:$S$71)+SUMIF($AD$22:$AD$71,AD88,$AI$22:$AI$71)</f>
        <v>0</v>
      </c>
      <c r="AP88" s="233">
        <f>SUMIF($O$22:$O$71,AD88,$T$22:$T$71)+SUMIF($AD$22:$AD$71,AD88,$AJ$22:$AJ$71)</f>
        <v>0</v>
      </c>
      <c r="AQ88" s="236">
        <f>SUMIF($O$22:$O$71,AD88,$U$22:$U$71)+SUMIF($AD$22:$AD$71,AD88,$AK$22:$AK$71)</f>
        <v>0</v>
      </c>
      <c r="AR88" s="212"/>
      <c r="AS88" s="257">
        <f t="shared" ref="AS88" si="214">IF(AT88="","",C88)</f>
        <v>16</v>
      </c>
      <c r="AT88" s="224" t="s">
        <v>91</v>
      </c>
      <c r="AU88" s="224">
        <v>360</v>
      </c>
      <c r="AV88" s="225">
        <v>1.2</v>
      </c>
      <c r="AW88" s="209">
        <f t="shared" ref="AW88" si="215">IF(AX88&gt;0,AX88,IF(AY88&gt;0,AY88,IF(AZ88&gt;0,AZ88,"")))</f>
        <v>15</v>
      </c>
      <c r="AX88" s="232">
        <f>IF(ISNUMBER(AS88)=FALSE,"",SUM(BA88:BA$102))</f>
        <v>15</v>
      </c>
      <c r="AY88" s="234"/>
      <c r="AZ88" s="237"/>
      <c r="BA88" s="238">
        <f t="shared" ref="BA88" si="216">IF(ISNUMBER(AS88)=FALSE,"",1)</f>
        <v>1</v>
      </c>
      <c r="BB88" s="249">
        <f>IF(ISNUMBER(AS88)=FALSE,"",SUMIF($E$73:$E$136,AT88,$D$73:$D$136))</f>
        <v>30</v>
      </c>
      <c r="BC88" s="322">
        <f>IF(ISNUMBER(AS88)=FALSE,"",IF(SUMIF($E$73:$E$136,AT88,$I$73:$I$136)&gt;0,SUMIF($E$73:$E$136,AT88,$I$73:$I$136),IF(SUMIF($E$73:$E$136,AT88,$J$73:$J$136)&gt;0,SUMIF($E$73:$E$136,AT88,$J$73:$J$136),IF(SUMIF($E$73:$E$136,AT88,$K$73:$K$136)&gt;0,SUMIF($E$73:$E$136,AT88,$K$73:$K$136),SUMIF($E$73:$E$136,AT88,$L$73:$L$136)))))</f>
        <v>15</v>
      </c>
      <c r="BD88" s="231">
        <f>SUMIF($O$22:$O$71,AT88,$S$22:$S$71)+SUMIF($AD$22:$AD$71,AT88,$AI$22:$AI$71)+SUMIF($AT$22:$AT$71,AT88,$AX$22:$AX$71)</f>
        <v>15</v>
      </c>
      <c r="BE88" s="233">
        <f>SUMIF($O$22:$O$71,AT88,$T$22:$T$71)+SUMIF($AD$22:$AD$71,AT88,$AJ$22:$AJ$71)+SUMIF($AT$22:$AT$71,AT88,$AY$22:$AY$71)</f>
        <v>0</v>
      </c>
      <c r="BF88" s="236">
        <f>SUMIF($O$22:$O$71,AT88,$U$22:$U$71)+SUMIF($AD$22:$AD$71,AT88,$AK$22:$AK$71)+SUMIF($AT$22:$AT$71,AT88,$AZ$22:$AZ$71)</f>
        <v>0</v>
      </c>
      <c r="BG88" s="212"/>
      <c r="BH88" s="256" t="str">
        <f t="shared" ref="BH88" si="217">IF(BI88="","",C88)</f>
        <v/>
      </c>
      <c r="BI88" s="228"/>
      <c r="BJ88" s="215"/>
      <c r="BK88" s="210" t="str">
        <f t="shared" ref="BK88:BK89" si="218">IF(BL88&gt;0,BL88,IF(BM88&gt;0,BM88,IF(BN88&gt;0,BN88,"")))</f>
        <v/>
      </c>
      <c r="BL88" s="232" t="str">
        <f>IF(ISNUMBER(BH88)=FALSE,"",SUM(BO88:BO$102))</f>
        <v/>
      </c>
      <c r="BM88" s="234"/>
      <c r="BN88" s="237"/>
      <c r="BO88" s="238" t="str">
        <f t="shared" ref="BO88" si="219">IF(ISNUMBER(BH88)=FALSE,"",1)</f>
        <v/>
      </c>
      <c r="BP88" s="250" t="str">
        <f>IF(ISNUMBER(BH88)=FALSE,"",SUMIF($E$73:$E$136,BI88,$D$73:$D$136))</f>
        <v/>
      </c>
      <c r="BQ88" s="252" t="str">
        <f>IF(ISNUMBER(BH88)=FALSE,"",IF(SUMIF($E$73:$E$136,BI88,$I$73:$I$136)&gt;0,SUMIF($E$73:$E$136,BI88,$I$73:$I$136),IF(SUMIF($E$73:$E$136,BI88,$J$73:$J$136)&gt;0,SUMIF($E$73:$E$136,BI88,$J$73:$J$136),IF(SUMIF($E$73:$E$136,BI88,$K$73:$K$136)&gt;0,SUMIF($E$73:$E$136,BI88,$K$73:$K$136),SUMIF($E$73:$E$136,BI88,$L$73:$L$136)))))</f>
        <v/>
      </c>
      <c r="BR88" s="231">
        <f>SUMIF($O$22:$O$71,BI88,$S$22:$S$71)+SUMIF($AD$22:$AD$71,BI88,$AI$22:$AI$71)+SUMIF($AT$22:$AT$71,BI88,$AX$22:$AX$71)+SUMIF($BI$22:$BI$71,BI88,$BL$22:$BL$71)</f>
        <v>0</v>
      </c>
      <c r="BS88" s="233">
        <f>SUMIF($O$22:$O$71,BI88,$T$22:$T$71)+SUMIF($AD$22:$AD$71,BI88,$AJ$22:$AJ$71)+SUMIF($AT$22:$AT$71,BI88,$AY$22:$AY$71)+SUMIF($BI$22:$BI$71,BI88,$BM$22:$BM$71)</f>
        <v>0</v>
      </c>
      <c r="BT88" s="236">
        <f>SUMIF($O$22:$O$71,BI88,$U$22:$U$71)+SUMIF($AD$22:$AD$71,BI88,$AK$22:$AK$71)+SUMIF($AT$22:$AT$71,BI88,$AZ$22:$AZ$71)+SUMIF($BI$22:$BI$71,BI88,$BN$22:$BN$71)</f>
        <v>0</v>
      </c>
      <c r="BU88" s="212"/>
      <c r="BV88" s="257" t="str">
        <f t="shared" ref="BV88" si="220">IF(BW88="","",C88)</f>
        <v/>
      </c>
      <c r="BW88" s="224"/>
      <c r="BX88" s="225"/>
      <c r="BY88" s="209" t="str">
        <f t="shared" ref="BY88:BY89" si="221">IF(BZ88&gt;0,BZ88,IF(CA88&gt;0,CA88,IF(CB88&gt;0,CB88,"")))</f>
        <v/>
      </c>
      <c r="BZ88" s="232" t="str">
        <f>IF(ISNUMBER(BV88)=FALSE,"",SUM(CC88:CC$102))</f>
        <v/>
      </c>
      <c r="CA88" s="234"/>
      <c r="CB88" s="237"/>
      <c r="CC88" s="238" t="str">
        <f t="shared" ref="CC88" si="222">IF(ISNUMBER(BV88)=FALSE,"",1)</f>
        <v/>
      </c>
      <c r="CD88" s="249" t="str">
        <f>IF(ISNUMBER(BV88)=FALSE,"",SUMIF($E$73:$E$136,BW88,$D$73:$D$136))</f>
        <v/>
      </c>
      <c r="CE88" s="251" t="str">
        <f>IF(ISNUMBER(BV88)=FALSE,"",IF(SUMIF($E$73:$E$136,BW88,$I$73:$I$136)&gt;0,SUMIF($E$73:$E$136,BW88,$I$73:$I$136),IF(SUMIF($E$73:$E$136,BW88,$J$73:$J$136)&gt;0,SUMIF($E$73:$E$136,BW88,$J$73:$J$136),IF(SUMIF($E$73:$E$136,BW88,$K$73:$K$136)&gt;0,SUMIF($E$73:$E$136,BW88,$K$73:$K$136),SUMIF($E$73:$E$136,BW88,$L$73:$L$136)))))</f>
        <v/>
      </c>
      <c r="CF88" s="231">
        <f>SUMIF($O$22:$O$71,BW88,$S$22:$S$71)+SUMIF($AD$22:$AD$71,BW88,$AI$22:$AI$71)+SUMIF($AT$22:$AT$71,BW88,$AX$22:$AX$71)+SUMIF($BI$22:$BI$71,BW88,$BL$22:$BL$71)+SUMIF($BW$22:$BW$71,BW88,$BZ$22:$BZ$71)</f>
        <v>0</v>
      </c>
      <c r="CG88" s="233">
        <f>SUMIF($O$22:$O$71,BW88,$T$22:$T$71)+SUMIF($AD$22:$AD$71,BW88,$AJ$22:$AJ$71)+SUMIF($AT$22:$AT$71,BW88,$AY$22:$AY$71)+SUMIF($BI$22:$BI$71,BW88,$BM$22:$BM$71)+SUMIF($BW$22:$BW$71,BW88,$CA$22:$CA$71)</f>
        <v>0</v>
      </c>
      <c r="CH88" s="236">
        <f>SUMIF($O$22:$O$71,BW88,$U$22:$U$71)+SUMIF($AD$22:$AD$71,BW88,$AK$22:$AK$71)+SUMIF($AT$22:$AT$71,BW88,$AZ$22:$AZ$71)+SUMIF($BI$22:$BI$71,BW88,$BN$22:$BN$71)+SUMIF($BW$22:$BW$71,BW88,$CB$22:$CB$71)</f>
        <v>0</v>
      </c>
      <c r="CI88" s="212"/>
      <c r="CJ88" s="258" t="str">
        <f t="shared" ref="CJ88" si="223">IF(CK88="","",C88)</f>
        <v/>
      </c>
      <c r="CK88" s="228"/>
      <c r="CL88" s="215"/>
      <c r="CM88" s="210" t="str">
        <f t="shared" ref="CM88" si="224">IF(CN88&gt;0,CN88,IF(CO88&gt;0,CO88,IF(CP88&gt;0,CP88,"")))</f>
        <v/>
      </c>
      <c r="CN88" s="232" t="str">
        <f>IF(ISNUMBER(CJ88)=FALSE,"",SUM(CQ88:CQ$102))</f>
        <v/>
      </c>
      <c r="CO88" s="234"/>
      <c r="CP88" s="237"/>
      <c r="CQ88" s="238" t="str">
        <f t="shared" ref="CQ88" si="225">IF(ISNUMBER(CJ88)=FALSE,"",1)</f>
        <v/>
      </c>
      <c r="CR88" s="250" t="str">
        <f>IF(ISNUMBER(CJ88)=FALSE,"",SUMIF($E$73:$E$136,CK88,$D$73:$D$136))</f>
        <v/>
      </c>
      <c r="CS88" s="252" t="str">
        <f>IF(ISNUMBER(CJ88)=FALSE,"",IF(SUMIF($E$73:$E$136,CK88,$I$73:$I$136)&gt;0,SUMIF($E$73:$E$136,CK88,$I$73:$I$136),IF(SUMIF($E$73:$E$136,CK88,$J$73:$J$136)&gt;0,SUMIF($E$73:$E$136,CK88,$J$73:$J$136),IF(SUMIF($E$73:$E$136,CK88,$K$73:$K$136)&gt;0,SUMIF($E$73:$E$136,CK88,$K$73:$K$136),SUMIF($E$73:$E$136,CK88,$L$73:$L$136)))))</f>
        <v/>
      </c>
      <c r="CT88" s="231">
        <f>SUMIF($O$22:$O$71,CK88,$S$22:$S$71)+SUMIF($AD$22:$AD$71,CK88,$AI$22:$AI$71)+SUMIF($AT$22:$AT$71,CK88,$AX$22:$AX$71)+SUMIF($BI$22:$BI$71,CK88,$BL$22:$BL$71)+SUMIF($BW$22:$BW$71,CK88,$BZ$22:$BZ$71)+SUMIF($CK$22:$CK$71,CK88,$CN$22:$CN$71)</f>
        <v>0</v>
      </c>
      <c r="CU88" s="233">
        <f>SUMIF($O$22:$O$71,CK88,$T$22:$T$71)+SUMIF($AD$22:$AD$71,CK88,$AJ$22:$AJ$71)+SUMIF($AT$22:$AT$71,CK88,$AY$22:$AY$71)+SUMIF($BI$22:$BI$71,CK88,$BM$22:$BM$71)+SUMIF($BW$22:$BW$71,CK88,$CA$22:$CA$71)+SUMIF($CK$22:$CK$71,CK88,$CO$22:$CO$71)</f>
        <v>0</v>
      </c>
      <c r="CV88" s="236">
        <f>SUMIF($O$22:$O$71,CK88,$U$22:$U$71)+SUMIF($AD$22:$AD$71,CK88,$AK$22:$AK$71)+SUMIF($AT$22:$AT$71,CK88,$AZ$22:$AZ$71)+SUMIF($BI$22:$BI$71,CK88,$BN$22:$BN$71)+SUMIF($BW$22:$BW$71,CK88,$CB$22:$CB$71)+SUMIF($CK$22:$CK$71,CK88,$CP$22:$CP$71)</f>
        <v>0</v>
      </c>
      <c r="CW88" s="212"/>
      <c r="CX88" s="203"/>
    </row>
    <row r="89" spans="1:102" s="211" customFormat="1" ht="15" customHeight="1">
      <c r="A89" s="213"/>
      <c r="B89" s="335"/>
      <c r="C89" s="284">
        <v>17</v>
      </c>
      <c r="D89" s="285">
        <f t="shared" si="199"/>
        <v>17</v>
      </c>
      <c r="E89" s="286" t="s">
        <v>64</v>
      </c>
      <c r="F89" s="284">
        <v>1991</v>
      </c>
      <c r="G89" s="284">
        <f>SUMIF($O$73:$O$137,E89,$V$73:$V$137)+SUMIF($AD$73:$AD$137,E89,$AL$73:$AL$137)+SUMIF($AT$73:$AT$137,E89,$BA$73:$BA$137)+SUMIF($BI$73:$BI$137,E89,$BO$73:$BO$137)+SUMIF($BW$73:$BW$137,E89,$CC$73:$CC$137)+SUMIF($CK$73:$CK$137,E89,$CQ$73:$CQ$137)</f>
        <v>1</v>
      </c>
      <c r="H89" s="284"/>
      <c r="I89" s="284">
        <f t="shared" si="53"/>
        <v>6</v>
      </c>
      <c r="J89" s="287">
        <f>SUMIF($O$73:$O$137,E89,$S$73:$S$137)+SUMIF($AD$73:$AD$137,E89,$AI$73:$AI$137)+SUMIF($AT$73:$AT$137,E89,$AX$73:$AX$137)+SUMIF($BI$73:$BI$137,E89,$BL$73:$BL$137)+SUMIF($BW$73:$BW$137,E89,$BZ$73:$BZ$137)+SUMIF($CK$73:$CK$137,E89,$CN$73:$CN$137)</f>
        <v>0</v>
      </c>
      <c r="K89" s="288">
        <f>SUMIF($O$73:$O$137,E89,$T$73:$T$137)+SUMIF($AD$73:$AD$137,E89,$AJ$73:$AJ$137)+SUMIF($AT$73:$AT$137,E89,$AY$73:$AY$137)+SUMIF($BI$73:$BI$137,E89,$BM$73:$BM$137)+SUMIF($BW$73:$BW$137,E89,$CA$73:$CA$137)+SUMIF($CK$73:$CK$137,E89,$CO$73:$CO$137)</f>
        <v>0</v>
      </c>
      <c r="L89" s="289">
        <f>SUMIF($O$73:$O$137,E89,$U$73:$U$137)+SUMIF($AD$73:$AD$137,E89,$AK$73:$AK$137)+SUMIF($AT$73:$AT$137,E89,$AZ$73:$AZ$137)+SUMIF($BI$73:$BI$137,E89,$BN$73:$BN$137)+SUMIF($BW$73:$BW$137,E89,$CB$73:$CB$137)+SUMIF($CK$73:$CK$137,E89,$CP$73:$CP$137)</f>
        <v>0</v>
      </c>
      <c r="M89" s="221"/>
      <c r="N89" s="254" t="str">
        <f t="shared" ref="N89" si="226">IF(O89="","",C89)</f>
        <v/>
      </c>
      <c r="O89" s="224"/>
      <c r="P89" s="293"/>
      <c r="Q89" s="225"/>
      <c r="R89" s="209" t="str">
        <f t="shared" si="211"/>
        <v/>
      </c>
      <c r="S89" s="232" t="str">
        <f>IF(ISNUMBER(N89)=FALSE,"",SUM(V89:$V$102))</f>
        <v/>
      </c>
      <c r="T89" s="234"/>
      <c r="U89" s="237"/>
      <c r="V89" s="238" t="str">
        <f t="shared" ref="V89" si="227">IF(ISNUMBER(N89)=FALSE,"",1)</f>
        <v/>
      </c>
      <c r="W89" s="249" t="str">
        <f>IF(ISNUMBER(N89)=FALSE,"",SUMIF($E$73:$E$136,O89,$D$73:$D$136))</f>
        <v/>
      </c>
      <c r="X89" s="251" t="str">
        <f>IF(ISNUMBER(N89)=FALSE,"",SUMIF($E$73:$E$136,O89,$I$73:$I$136))</f>
        <v/>
      </c>
      <c r="Y89" s="231">
        <f>SUMIF($O$22:$O$71,O89,$S$22:$S$71)</f>
        <v>0</v>
      </c>
      <c r="Z89" s="233">
        <f>SUMIF($O$22:$O$71,O89,$T$22:$T$71)</f>
        <v>0</v>
      </c>
      <c r="AA89" s="236">
        <f>SUMIF($O$22:$O$71,O89,$U$22:$U$71)</f>
        <v>0</v>
      </c>
      <c r="AB89" s="212"/>
      <c r="AC89" s="256">
        <f t="shared" ref="AC89" si="228">IF(AD89="","",C89)</f>
        <v>17</v>
      </c>
      <c r="AD89" s="208" t="s">
        <v>32</v>
      </c>
      <c r="AE89" s="299">
        <v>0.27988425925925925</v>
      </c>
      <c r="AF89" s="299">
        <v>0.26461805555555551</v>
      </c>
      <c r="AG89" s="299">
        <v>0.5445023148148147</v>
      </c>
      <c r="AH89" s="210">
        <v>4</v>
      </c>
      <c r="AI89" s="232">
        <v>4</v>
      </c>
      <c r="AJ89" s="234"/>
      <c r="AK89" s="237"/>
      <c r="AL89" s="238">
        <v>1</v>
      </c>
      <c r="AM89" s="250">
        <v>13</v>
      </c>
      <c r="AN89" s="252">
        <v>4</v>
      </c>
      <c r="AO89" s="231">
        <f>SUMIF($O$22:$O$71,AD89,$S$22:$S$71)+SUMIF($AD$22:$AD$71,AD89,$AI$22:$AI$71)</f>
        <v>0</v>
      </c>
      <c r="AP89" s="233">
        <f>SUMIF($O$22:$O$71,AD89,$T$22:$T$71)+SUMIF($AD$22:$AD$71,AD89,$AJ$22:$AJ$71)</f>
        <v>0</v>
      </c>
      <c r="AQ89" s="236">
        <f>SUMIF($O$22:$O$71,AD89,$U$22:$U$71)+SUMIF($AD$22:$AD$71,AD89,$AK$22:$AK$71)</f>
        <v>0</v>
      </c>
      <c r="AR89" s="212"/>
      <c r="AS89" s="257">
        <f t="shared" ref="AS89" si="229">IF(AT89="","",C89)</f>
        <v>17</v>
      </c>
      <c r="AT89" s="224" t="s">
        <v>27</v>
      </c>
      <c r="AU89" s="224">
        <v>356</v>
      </c>
      <c r="AV89" s="225">
        <v>1.2319444444444445</v>
      </c>
      <c r="AW89" s="209">
        <f t="shared" ref="AW89" si="230">IF(AX89&gt;0,AX89,IF(AY89&gt;0,AY89,IF(AZ89&gt;0,AZ89,"")))</f>
        <v>14</v>
      </c>
      <c r="AX89" s="232">
        <f>IF(ISNUMBER(AS89)=FALSE,"",SUM(BA89:BA$102))</f>
        <v>14</v>
      </c>
      <c r="AY89" s="234"/>
      <c r="AZ89" s="237"/>
      <c r="BA89" s="238">
        <f t="shared" ref="BA89" si="231">IF(ISNUMBER(AS89)=FALSE,"",1)</f>
        <v>1</v>
      </c>
      <c r="BB89" s="249">
        <f>IF(ISNUMBER(AS89)=FALSE,"",SUMIF($E$73:$E$136,AT89,$D$73:$D$136))</f>
        <v>28</v>
      </c>
      <c r="BC89" s="251">
        <f>IF(ISNUMBER(AS89)=FALSE,"",IF(SUMIF($E$73:$E$136,AT89,$I$73:$I$136)&gt;0,SUMIF($E$73:$E$136,AT89,$I$73:$I$136),IF(SUMIF($E$73:$E$136,AT89,$J$73:$J$136)&gt;0,SUMIF($E$73:$E$136,AT89,$J$73:$J$136),IF(SUMIF($E$73:$E$136,AT89,$K$73:$K$136)&gt;0,SUMIF($E$73:$E$136,AT89,$K$73:$K$136),SUMIF($E$73:$E$136,AT89,$L$73:$L$136)))))</f>
        <v>1</v>
      </c>
      <c r="BD89" s="231">
        <f>SUMIF($O$22:$O$71,AT89,$S$22:$S$71)+SUMIF($AD$22:$AD$71,AT89,$AI$22:$AI$71)+SUMIF($AT$22:$AT$71,AT89,$AX$22:$AX$71)</f>
        <v>0</v>
      </c>
      <c r="BE89" s="233">
        <f>SUMIF($O$22:$O$71,AT89,$T$22:$T$71)+SUMIF($AD$22:$AD$71,AT89,$AJ$22:$AJ$71)+SUMIF($AT$22:$AT$71,AT89,$AY$22:$AY$71)</f>
        <v>0</v>
      </c>
      <c r="BF89" s="236">
        <f>SUMIF($O$22:$O$71,AT89,$U$22:$U$71)+SUMIF($AD$22:$AD$71,AT89,$AK$22:$AK$71)+SUMIF($AT$22:$AT$71,AT89,$AZ$22:$AZ$71)</f>
        <v>0</v>
      </c>
      <c r="BG89" s="212"/>
      <c r="BH89" s="256" t="str">
        <f t="shared" ref="BH89" si="232">IF(BI89="","",C89)</f>
        <v/>
      </c>
      <c r="BI89" s="228"/>
      <c r="BJ89" s="215"/>
      <c r="BK89" s="210" t="str">
        <f t="shared" si="218"/>
        <v/>
      </c>
      <c r="BL89" s="232" t="str">
        <f>IF(ISNUMBER(BH89)=FALSE,"",SUM(BO89:BO$102))</f>
        <v/>
      </c>
      <c r="BM89" s="234"/>
      <c r="BN89" s="237"/>
      <c r="BO89" s="238" t="str">
        <f t="shared" ref="BO89" si="233">IF(ISNUMBER(BH89)=FALSE,"",1)</f>
        <v/>
      </c>
      <c r="BP89" s="250" t="str">
        <f>IF(ISNUMBER(BH89)=FALSE,"",SUMIF($E$73:$E$136,BI89,$D$73:$D$136))</f>
        <v/>
      </c>
      <c r="BQ89" s="252" t="str">
        <f>IF(ISNUMBER(BH89)=FALSE,"",IF(SUMIF($E$73:$E$136,BI89,$I$73:$I$136)&gt;0,SUMIF($E$73:$E$136,BI89,$I$73:$I$136),IF(SUMIF($E$73:$E$136,BI89,$J$73:$J$136)&gt;0,SUMIF($E$73:$E$136,BI89,$J$73:$J$136),IF(SUMIF($E$73:$E$136,BI89,$K$73:$K$136)&gt;0,SUMIF($E$73:$E$136,BI89,$K$73:$K$136),SUMIF($E$73:$E$136,BI89,$L$73:$L$136)))))</f>
        <v/>
      </c>
      <c r="BR89" s="231">
        <f>SUMIF($O$22:$O$71,BI89,$S$22:$S$71)+SUMIF($AD$22:$AD$71,BI89,$AI$22:$AI$71)+SUMIF($AT$22:$AT$71,BI89,$AX$22:$AX$71)+SUMIF($BI$22:$BI$71,BI89,$BL$22:$BL$71)</f>
        <v>0</v>
      </c>
      <c r="BS89" s="233">
        <f>SUMIF($O$22:$O$71,BI89,$T$22:$T$71)+SUMIF($AD$22:$AD$71,BI89,$AJ$22:$AJ$71)+SUMIF($AT$22:$AT$71,BI89,$AY$22:$AY$71)+SUMIF($BI$22:$BI$71,BI89,$BM$22:$BM$71)</f>
        <v>0</v>
      </c>
      <c r="BT89" s="236">
        <f>SUMIF($O$22:$O$71,BI89,$U$22:$U$71)+SUMIF($AD$22:$AD$71,BI89,$AK$22:$AK$71)+SUMIF($AT$22:$AT$71,BI89,$AZ$22:$AZ$71)+SUMIF($BI$22:$BI$71,BI89,$BN$22:$BN$71)</f>
        <v>0</v>
      </c>
      <c r="BU89" s="212"/>
      <c r="BV89" s="257" t="str">
        <f t="shared" ref="BV89" si="234">IF(BW89="","",C89)</f>
        <v/>
      </c>
      <c r="BW89" s="224"/>
      <c r="BX89" s="225"/>
      <c r="BY89" s="209" t="str">
        <f t="shared" si="221"/>
        <v/>
      </c>
      <c r="BZ89" s="232" t="str">
        <f>IF(ISNUMBER(BV89)=FALSE,"",SUM(CC89:CC$102))</f>
        <v/>
      </c>
      <c r="CA89" s="234"/>
      <c r="CB89" s="237"/>
      <c r="CC89" s="238" t="str">
        <f t="shared" ref="CC89" si="235">IF(ISNUMBER(BV89)=FALSE,"",1)</f>
        <v/>
      </c>
      <c r="CD89" s="249" t="str">
        <f>IF(ISNUMBER(BV89)=FALSE,"",SUMIF($E$73:$E$136,BW89,$D$73:$D$136))</f>
        <v/>
      </c>
      <c r="CE89" s="251" t="str">
        <f>IF(ISNUMBER(BV89)=FALSE,"",IF(SUMIF($E$73:$E$136,BW89,$I$73:$I$136)&gt;0,SUMIF($E$73:$E$136,BW89,$I$73:$I$136),IF(SUMIF($E$73:$E$136,BW89,$J$73:$J$136)&gt;0,SUMIF($E$73:$E$136,BW89,$J$73:$J$136),IF(SUMIF($E$73:$E$136,BW89,$K$73:$K$136)&gt;0,SUMIF($E$73:$E$136,BW89,$K$73:$K$136),SUMIF($E$73:$E$136,BW89,$L$73:$L$136)))))</f>
        <v/>
      </c>
      <c r="CF89" s="231">
        <f>SUMIF($O$22:$O$71,BW89,$S$22:$S$71)+SUMIF($AD$22:$AD$71,BW89,$AI$22:$AI$71)+SUMIF($AT$22:$AT$71,BW89,$AX$22:$AX$71)+SUMIF($BI$22:$BI$71,BW89,$BL$22:$BL$71)+SUMIF($BW$22:$BW$71,BW89,$BZ$22:$BZ$71)</f>
        <v>0</v>
      </c>
      <c r="CG89" s="233">
        <f>SUMIF($O$22:$O$71,BW89,$T$22:$T$71)+SUMIF($AD$22:$AD$71,BW89,$AJ$22:$AJ$71)+SUMIF($AT$22:$AT$71,BW89,$AY$22:$AY$71)+SUMIF($BI$22:$BI$71,BW89,$BM$22:$BM$71)+SUMIF($BW$22:$BW$71,BW89,$CA$22:$CA$71)</f>
        <v>0</v>
      </c>
      <c r="CH89" s="236">
        <f>SUMIF($O$22:$O$71,BW89,$U$22:$U$71)+SUMIF($AD$22:$AD$71,BW89,$AK$22:$AK$71)+SUMIF($AT$22:$AT$71,BW89,$AZ$22:$AZ$71)+SUMIF($BI$22:$BI$71,BW89,$BN$22:$BN$71)+SUMIF($BW$22:$BW$71,BW89,$CB$22:$CB$71)</f>
        <v>0</v>
      </c>
      <c r="CI89" s="212"/>
      <c r="CJ89" s="258" t="str">
        <f t="shared" ref="CJ89" si="236">IF(CK89="","",C89)</f>
        <v/>
      </c>
      <c r="CK89" s="228"/>
      <c r="CL89" s="215"/>
      <c r="CM89" s="210" t="str">
        <f t="shared" ref="CM89" si="237">IF(CN89&gt;0,CN89,IF(CO89&gt;0,CO89,IF(CP89&gt;0,CP89,"")))</f>
        <v/>
      </c>
      <c r="CN89" s="232" t="str">
        <f>IF(ISNUMBER(CJ89)=FALSE,"",SUM(CQ89:CQ$102))</f>
        <v/>
      </c>
      <c r="CO89" s="234"/>
      <c r="CP89" s="237"/>
      <c r="CQ89" s="238" t="str">
        <f t="shared" ref="CQ89" si="238">IF(ISNUMBER(CJ89)=FALSE,"",1)</f>
        <v/>
      </c>
      <c r="CR89" s="250" t="str">
        <f>IF(ISNUMBER(CJ89)=FALSE,"",SUMIF($E$73:$E$136,CK89,$D$73:$D$136))</f>
        <v/>
      </c>
      <c r="CS89" s="252" t="str">
        <f>IF(ISNUMBER(CJ89)=FALSE,"",IF(SUMIF($E$73:$E$136,CK89,$I$73:$I$136)&gt;0,SUMIF($E$73:$E$136,CK89,$I$73:$I$136),IF(SUMIF($E$73:$E$136,CK89,$J$73:$J$136)&gt;0,SUMIF($E$73:$E$136,CK89,$J$73:$J$136),IF(SUMIF($E$73:$E$136,CK89,$K$73:$K$136)&gt;0,SUMIF($E$73:$E$136,CK89,$K$73:$K$136),SUMIF($E$73:$E$136,CK89,$L$73:$L$136)))))</f>
        <v/>
      </c>
      <c r="CT89" s="231">
        <f>SUMIF($O$22:$O$71,CK89,$S$22:$S$71)+SUMIF($AD$22:$AD$71,CK89,$AI$22:$AI$71)+SUMIF($AT$22:$AT$71,CK89,$AX$22:$AX$71)+SUMIF($BI$22:$BI$71,CK89,$BL$22:$BL$71)+SUMIF($BW$22:$BW$71,CK89,$BZ$22:$BZ$71)+SUMIF($CK$22:$CK$71,CK89,$CN$22:$CN$71)</f>
        <v>0</v>
      </c>
      <c r="CU89" s="233">
        <f>SUMIF($O$22:$O$71,CK89,$T$22:$T$71)+SUMIF($AD$22:$AD$71,CK89,$AJ$22:$AJ$71)+SUMIF($AT$22:$AT$71,CK89,$AY$22:$AY$71)+SUMIF($BI$22:$BI$71,CK89,$BM$22:$BM$71)+SUMIF($BW$22:$BW$71,CK89,$CA$22:$CA$71)+SUMIF($CK$22:$CK$71,CK89,$CO$22:$CO$71)</f>
        <v>0</v>
      </c>
      <c r="CV89" s="236">
        <f>SUMIF($O$22:$O$71,CK89,$U$22:$U$71)+SUMIF($AD$22:$AD$71,CK89,$AK$22:$AK$71)+SUMIF($AT$22:$AT$71,CK89,$AZ$22:$AZ$71)+SUMIF($BI$22:$BI$71,CK89,$BN$22:$BN$71)+SUMIF($BW$22:$BW$71,CK89,$CB$22:$CB$71)+SUMIF($CK$22:$CK$71,CK89,$CP$22:$CP$71)</f>
        <v>0</v>
      </c>
      <c r="CW89" s="212"/>
      <c r="CX89" s="203"/>
    </row>
    <row r="90" spans="1:102" s="211" customFormat="1" ht="15" customHeight="1">
      <c r="A90" s="213"/>
      <c r="B90" s="335"/>
      <c r="C90" s="284">
        <v>18</v>
      </c>
      <c r="D90" s="285">
        <f t="shared" si="199"/>
        <v>18</v>
      </c>
      <c r="E90" s="286" t="s">
        <v>88</v>
      </c>
      <c r="F90" s="284">
        <v>1982</v>
      </c>
      <c r="G90" s="284">
        <f>SUMIF($O$73:$O$137,E90,$V$73:$V$137)+SUMIF($AD$73:$AD$137,E90,$AL$73:$AL$137)+SUMIF($AT$73:$AT$137,E90,$BA$73:$BA$137)+SUMIF($BI$73:$BI$137,E90,$BO$73:$BO$137)+SUMIF($BW$73:$BW$137,E90,$CC$73:$CC$137)+SUMIF($CK$73:$CK$137,E90,$CQ$73:$CQ$137)</f>
        <v>1</v>
      </c>
      <c r="H90" s="284"/>
      <c r="I90" s="284">
        <f t="shared" si="53"/>
        <v>5</v>
      </c>
      <c r="J90" s="287">
        <f>SUMIF($O$73:$O$137,E90,$S$73:$S$137)+SUMIF($AD$73:$AD$137,E90,$AI$73:$AI$137)+SUMIF($AT$73:$AT$137,E90,$AX$73:$AX$137)+SUMIF($BI$73:$BI$137,E90,$BL$73:$BL$137)+SUMIF($BW$73:$BW$137,E90,$BZ$73:$BZ$137)+SUMIF($CK$73:$CK$137,E90,$CN$73:$CN$137)</f>
        <v>0</v>
      </c>
      <c r="K90" s="288">
        <f>SUMIF($O$73:$O$137,E90,$T$73:$T$137)+SUMIF($AD$73:$AD$137,E90,$AJ$73:$AJ$137)+SUMIF($AT$73:$AT$137,E90,$AY$73:$AY$137)+SUMIF($BI$73:$BI$137,E90,$BM$73:$BM$137)+SUMIF($BW$73:$BW$137,E90,$CA$73:$CA$137)+SUMIF($CK$73:$CK$137,E90,$CO$73:$CO$137)</f>
        <v>0</v>
      </c>
      <c r="L90" s="289">
        <f>SUMIF($O$73:$O$137,E90,$U$73:$U$137)+SUMIF($AD$73:$AD$137,E90,$AK$73:$AK$137)+SUMIF($AT$73:$AT$137,E90,$AZ$73:$AZ$137)+SUMIF($BI$73:$BI$137,E90,$BN$73:$BN$137)+SUMIF($BW$73:$BW$137,E90,$CB$73:$CB$137)+SUMIF($CK$73:$CK$137,E90,$CP$73:$CP$137)</f>
        <v>0</v>
      </c>
      <c r="M90" s="221"/>
      <c r="N90" s="254" t="str">
        <f t="shared" ref="N90" si="239">IF(O90="","",C90)</f>
        <v/>
      </c>
      <c r="O90" s="224"/>
      <c r="P90" s="293"/>
      <c r="Q90" s="225"/>
      <c r="R90" s="209" t="str">
        <f t="shared" si="211"/>
        <v/>
      </c>
      <c r="S90" s="232" t="str">
        <f>IF(ISNUMBER(N90)=FALSE,"",SUM(V90:$V$102))</f>
        <v/>
      </c>
      <c r="T90" s="234"/>
      <c r="U90" s="237"/>
      <c r="V90" s="238" t="str">
        <f t="shared" ref="V90" si="240">IF(ISNUMBER(N90)=FALSE,"",1)</f>
        <v/>
      </c>
      <c r="W90" s="249" t="str">
        <f>IF(ISNUMBER(N90)=FALSE,"",SUMIF($E$73:$E$136,O90,$D$73:$D$136))</f>
        <v/>
      </c>
      <c r="X90" s="251" t="str">
        <f>IF(ISNUMBER(N90)=FALSE,"",SUMIF($E$73:$E$136,O90,$I$73:$I$136))</f>
        <v/>
      </c>
      <c r="Y90" s="231">
        <f>SUMIF($O$22:$O$71,O90,$S$22:$S$71)</f>
        <v>0</v>
      </c>
      <c r="Z90" s="233">
        <f>SUMIF($O$22:$O$71,O90,$T$22:$T$71)</f>
        <v>0</v>
      </c>
      <c r="AA90" s="236">
        <f>SUMIF($O$22:$O$71,O90,$U$22:$U$71)</f>
        <v>0</v>
      </c>
      <c r="AB90" s="212"/>
      <c r="AC90" s="256">
        <f t="shared" ref="AC90" si="241">IF(AD90="","",C90)</f>
        <v>18</v>
      </c>
      <c r="AD90" s="208" t="s">
        <v>52</v>
      </c>
      <c r="AE90" s="299">
        <v>0.27442129629629636</v>
      </c>
      <c r="AF90" s="299">
        <v>0.27134259259259252</v>
      </c>
      <c r="AG90" s="299">
        <v>0.54576388888888894</v>
      </c>
      <c r="AH90" s="210">
        <v>3</v>
      </c>
      <c r="AI90" s="232">
        <v>3</v>
      </c>
      <c r="AJ90" s="234"/>
      <c r="AK90" s="237"/>
      <c r="AL90" s="238">
        <v>1</v>
      </c>
      <c r="AM90" s="250">
        <v>22</v>
      </c>
      <c r="AN90" s="252">
        <v>3</v>
      </c>
      <c r="AO90" s="231">
        <f>SUMIF($O$22:$O$71,AD90,$S$22:$S$71)+SUMIF($AD$22:$AD$71,AD90,$AI$22:$AI$71)</f>
        <v>0</v>
      </c>
      <c r="AP90" s="233">
        <f>SUMIF($O$22:$O$71,AD90,$T$22:$T$71)+SUMIF($AD$22:$AD$71,AD90,$AJ$22:$AJ$71)</f>
        <v>0</v>
      </c>
      <c r="AQ90" s="236">
        <f>SUMIF($O$22:$O$71,AD90,$U$22:$U$71)+SUMIF($AD$22:$AD$71,AD90,$AK$22:$AK$71)</f>
        <v>0</v>
      </c>
      <c r="AR90" s="212"/>
      <c r="AS90" s="257">
        <f t="shared" ref="AS90" si="242">IF(AT90="","",C90)</f>
        <v>18</v>
      </c>
      <c r="AT90" s="224" t="s">
        <v>46</v>
      </c>
      <c r="AU90" s="224">
        <v>356</v>
      </c>
      <c r="AV90" s="225">
        <v>1.2319444444444445</v>
      </c>
      <c r="AW90" s="209">
        <f t="shared" ref="AW90" si="243">IF(AX90&gt;0,AX90,IF(AY90&gt;0,AY90,IF(AZ90&gt;0,AZ90,"")))</f>
        <v>13</v>
      </c>
      <c r="AX90" s="232">
        <f>IF(ISNUMBER(AS90)=FALSE,"",SUM(BA90:BA$102))</f>
        <v>13</v>
      </c>
      <c r="AY90" s="234"/>
      <c r="AZ90" s="237"/>
      <c r="BA90" s="238">
        <f t="shared" ref="BA90" si="244">IF(ISNUMBER(AS90)=FALSE,"",1)</f>
        <v>1</v>
      </c>
      <c r="BB90" s="249">
        <f>IF(ISNUMBER(AS90)=FALSE,"",SUMIF($E$73:$E$136,AT90,$D$73:$D$136))</f>
        <v>19</v>
      </c>
      <c r="BC90" s="251">
        <f>IF(ISNUMBER(AS90)=FALSE,"",IF(SUMIF($E$73:$E$136,AT90,$I$73:$I$136)&gt;0,SUMIF($E$73:$E$136,AT90,$I$73:$I$136),IF(SUMIF($E$73:$E$136,AT90,$J$73:$J$136)&gt;0,SUMIF($E$73:$E$136,AT90,$J$73:$J$136),IF(SUMIF($E$73:$E$136,AT90,$K$73:$K$136)&gt;0,SUMIF($E$73:$E$136,AT90,$K$73:$K$136),SUMIF($E$73:$E$136,AT90,$L$73:$L$136)))))</f>
        <v>4</v>
      </c>
      <c r="BD90" s="231">
        <f>SUMIF($O$22:$O$71,AT90,$S$22:$S$71)+SUMIF($AD$22:$AD$71,AT90,$AI$22:$AI$71)+SUMIF($AT$22:$AT$71,AT90,$AX$22:$AX$71)</f>
        <v>0</v>
      </c>
      <c r="BE90" s="233">
        <f>SUMIF($O$22:$O$71,AT90,$T$22:$T$71)+SUMIF($AD$22:$AD$71,AT90,$AJ$22:$AJ$71)+SUMIF($AT$22:$AT$71,AT90,$AY$22:$AY$71)</f>
        <v>0</v>
      </c>
      <c r="BF90" s="236">
        <f>SUMIF($O$22:$O$71,AT90,$U$22:$U$71)+SUMIF($AD$22:$AD$71,AT90,$AK$22:$AK$71)+SUMIF($AT$22:$AT$71,AT90,$AZ$22:$AZ$71)</f>
        <v>0</v>
      </c>
      <c r="BG90" s="212"/>
      <c r="BH90" s="256" t="str">
        <f t="shared" ref="BH90" si="245">IF(BI90="","",C90)</f>
        <v/>
      </c>
      <c r="BI90" s="228"/>
      <c r="BJ90" s="215"/>
      <c r="BK90" s="210" t="str">
        <f t="shared" ref="BK90" si="246">IF(BL90&gt;0,BL90,IF(BM90&gt;0,BM90,IF(BN90&gt;0,BN90,"")))</f>
        <v/>
      </c>
      <c r="BL90" s="232" t="str">
        <f>IF(ISNUMBER(BH90)=FALSE,"",SUM(BO90:BO$102))</f>
        <v/>
      </c>
      <c r="BM90" s="234"/>
      <c r="BN90" s="237"/>
      <c r="BO90" s="238" t="str">
        <f t="shared" ref="BO90" si="247">IF(ISNUMBER(BH90)=FALSE,"",1)</f>
        <v/>
      </c>
      <c r="BP90" s="250" t="str">
        <f>IF(ISNUMBER(BH90)=FALSE,"",SUMIF($E$73:$E$136,BI90,$D$73:$D$136))</f>
        <v/>
      </c>
      <c r="BQ90" s="252" t="str">
        <f>IF(ISNUMBER(BH90)=FALSE,"",IF(SUMIF($E$73:$E$136,BI90,$I$73:$I$136)&gt;0,SUMIF($E$73:$E$136,BI90,$I$73:$I$136),IF(SUMIF($E$73:$E$136,BI90,$J$73:$J$136)&gt;0,SUMIF($E$73:$E$136,BI90,$J$73:$J$136),IF(SUMIF($E$73:$E$136,BI90,$K$73:$K$136)&gt;0,SUMIF($E$73:$E$136,BI90,$K$73:$K$136),SUMIF($E$73:$E$136,BI90,$L$73:$L$136)))))</f>
        <v/>
      </c>
      <c r="BR90" s="231">
        <f>SUMIF($O$22:$O$71,BI90,$S$22:$S$71)+SUMIF($AD$22:$AD$71,BI90,$AI$22:$AI$71)+SUMIF($AT$22:$AT$71,BI90,$AX$22:$AX$71)+SUMIF($BI$22:$BI$71,BI90,$BL$22:$BL$71)</f>
        <v>0</v>
      </c>
      <c r="BS90" s="233">
        <f>SUMIF($O$22:$O$71,BI90,$T$22:$T$71)+SUMIF($AD$22:$AD$71,BI90,$AJ$22:$AJ$71)+SUMIF($AT$22:$AT$71,BI90,$AY$22:$AY$71)+SUMIF($BI$22:$BI$71,BI90,$BM$22:$BM$71)</f>
        <v>0</v>
      </c>
      <c r="BT90" s="236">
        <f>SUMIF($O$22:$O$71,BI90,$U$22:$U$71)+SUMIF($AD$22:$AD$71,BI90,$AK$22:$AK$71)+SUMIF($AT$22:$AT$71,BI90,$AZ$22:$AZ$71)+SUMIF($BI$22:$BI$71,BI90,$BN$22:$BN$71)</f>
        <v>0</v>
      </c>
      <c r="BU90" s="212"/>
      <c r="BV90" s="257" t="str">
        <f t="shared" ref="BV90" si="248">IF(BW90="","",C90)</f>
        <v/>
      </c>
      <c r="BW90" s="224"/>
      <c r="BX90" s="225"/>
      <c r="BY90" s="209" t="str">
        <f t="shared" ref="BY90" si="249">IF(BZ90&gt;0,BZ90,IF(CA90&gt;0,CA90,IF(CB90&gt;0,CB90,"")))</f>
        <v/>
      </c>
      <c r="BZ90" s="232" t="str">
        <f>IF(ISNUMBER(BV90)=FALSE,"",SUM(CC90:CC$102))</f>
        <v/>
      </c>
      <c r="CA90" s="234"/>
      <c r="CB90" s="237"/>
      <c r="CC90" s="238" t="str">
        <f t="shared" ref="CC90" si="250">IF(ISNUMBER(BV90)=FALSE,"",1)</f>
        <v/>
      </c>
      <c r="CD90" s="249" t="str">
        <f>IF(ISNUMBER(BV90)=FALSE,"",SUMIF($E$73:$E$136,BW90,$D$73:$D$136))</f>
        <v/>
      </c>
      <c r="CE90" s="251" t="str">
        <f>IF(ISNUMBER(BV90)=FALSE,"",IF(SUMIF($E$73:$E$136,BW90,$I$73:$I$136)&gt;0,SUMIF($E$73:$E$136,BW90,$I$73:$I$136),IF(SUMIF($E$73:$E$136,BW90,$J$73:$J$136)&gt;0,SUMIF($E$73:$E$136,BW90,$J$73:$J$136),IF(SUMIF($E$73:$E$136,BW90,$K$73:$K$136)&gt;0,SUMIF($E$73:$E$136,BW90,$K$73:$K$136),SUMIF($E$73:$E$136,BW90,$L$73:$L$136)))))</f>
        <v/>
      </c>
      <c r="CF90" s="231">
        <f>SUMIF($O$22:$O$71,BW90,$S$22:$S$71)+SUMIF($AD$22:$AD$71,BW90,$AI$22:$AI$71)+SUMIF($AT$22:$AT$71,BW90,$AX$22:$AX$71)+SUMIF($BI$22:$BI$71,BW90,$BL$22:$BL$71)+SUMIF($BW$22:$BW$71,BW90,$BZ$22:$BZ$71)</f>
        <v>0</v>
      </c>
      <c r="CG90" s="233">
        <f>SUMIF($O$22:$O$71,BW90,$T$22:$T$71)+SUMIF($AD$22:$AD$71,BW90,$AJ$22:$AJ$71)+SUMIF($AT$22:$AT$71,BW90,$AY$22:$AY$71)+SUMIF($BI$22:$BI$71,BW90,$BM$22:$BM$71)+SUMIF($BW$22:$BW$71,BW90,$CA$22:$CA$71)</f>
        <v>0</v>
      </c>
      <c r="CH90" s="236">
        <f>SUMIF($O$22:$O$71,BW90,$U$22:$U$71)+SUMIF($AD$22:$AD$71,BW90,$AK$22:$AK$71)+SUMIF($AT$22:$AT$71,BW90,$AZ$22:$AZ$71)+SUMIF($BI$22:$BI$71,BW90,$BN$22:$BN$71)+SUMIF($BW$22:$BW$71,BW90,$CB$22:$CB$71)</f>
        <v>0</v>
      </c>
      <c r="CI90" s="212"/>
      <c r="CJ90" s="258" t="str">
        <f t="shared" ref="CJ90" si="251">IF(CK90="","",C90)</f>
        <v/>
      </c>
      <c r="CK90" s="228"/>
      <c r="CL90" s="215"/>
      <c r="CM90" s="210" t="str">
        <f t="shared" ref="CM90" si="252">IF(CN90&gt;0,CN90,IF(CO90&gt;0,CO90,IF(CP90&gt;0,CP90,"")))</f>
        <v/>
      </c>
      <c r="CN90" s="232" t="str">
        <f>IF(ISNUMBER(CJ90)=FALSE,"",SUM(CQ90:CQ$102))</f>
        <v/>
      </c>
      <c r="CO90" s="234"/>
      <c r="CP90" s="237"/>
      <c r="CQ90" s="238" t="str">
        <f t="shared" ref="CQ90" si="253">IF(ISNUMBER(CJ90)=FALSE,"",1)</f>
        <v/>
      </c>
      <c r="CR90" s="250" t="str">
        <f>IF(ISNUMBER(CJ90)=FALSE,"",SUMIF($E$73:$E$136,CK90,$D$73:$D$136))</f>
        <v/>
      </c>
      <c r="CS90" s="252" t="str">
        <f>IF(ISNUMBER(CJ90)=FALSE,"",IF(SUMIF($E$73:$E$136,CK90,$I$73:$I$136)&gt;0,SUMIF($E$73:$E$136,CK90,$I$73:$I$136),IF(SUMIF($E$73:$E$136,CK90,$J$73:$J$136)&gt;0,SUMIF($E$73:$E$136,CK90,$J$73:$J$136),IF(SUMIF($E$73:$E$136,CK90,$K$73:$K$136)&gt;0,SUMIF($E$73:$E$136,CK90,$K$73:$K$136),SUMIF($E$73:$E$136,CK90,$L$73:$L$136)))))</f>
        <v/>
      </c>
      <c r="CT90" s="231">
        <f>SUMIF($O$22:$O$71,CK90,$S$22:$S$71)+SUMIF($AD$22:$AD$71,CK90,$AI$22:$AI$71)+SUMIF($AT$22:$AT$71,CK90,$AX$22:$AX$71)+SUMIF($BI$22:$BI$71,CK90,$BL$22:$BL$71)+SUMIF($BW$22:$BW$71,CK90,$BZ$22:$BZ$71)+SUMIF($CK$22:$CK$71,CK90,$CN$22:$CN$71)</f>
        <v>0</v>
      </c>
      <c r="CU90" s="233">
        <f>SUMIF($O$22:$O$71,CK90,$T$22:$T$71)+SUMIF($AD$22:$AD$71,CK90,$AJ$22:$AJ$71)+SUMIF($AT$22:$AT$71,CK90,$AY$22:$AY$71)+SUMIF($BI$22:$BI$71,CK90,$BM$22:$BM$71)+SUMIF($BW$22:$BW$71,CK90,$CA$22:$CA$71)+SUMIF($CK$22:$CK$71,CK90,$CO$22:$CO$71)</f>
        <v>0</v>
      </c>
      <c r="CV90" s="236">
        <f>SUMIF($O$22:$O$71,CK90,$U$22:$U$71)+SUMIF($AD$22:$AD$71,CK90,$AK$22:$AK$71)+SUMIF($AT$22:$AT$71,CK90,$AZ$22:$AZ$71)+SUMIF($BI$22:$BI$71,CK90,$BN$22:$BN$71)+SUMIF($BW$22:$BW$71,CK90,$CB$22:$CB$71)+SUMIF($CK$22:$CK$71,CK90,$CP$22:$CP$71)</f>
        <v>0</v>
      </c>
      <c r="CW90" s="212"/>
      <c r="CX90" s="203"/>
    </row>
    <row r="91" spans="1:102" s="211" customFormat="1" ht="15" customHeight="1">
      <c r="A91" s="213"/>
      <c r="B91" s="335"/>
      <c r="C91" s="284">
        <v>19</v>
      </c>
      <c r="D91" s="285">
        <f t="shared" si="199"/>
        <v>19</v>
      </c>
      <c r="E91" s="286" t="s">
        <v>46</v>
      </c>
      <c r="F91" s="284">
        <v>1980</v>
      </c>
      <c r="G91" s="284">
        <f>SUMIF($O$73:$O$137,E91,$V$73:$V$137)+SUMIF($AD$73:$AD$137,E91,$AL$73:$AL$137)+SUMIF($AT$73:$AT$137,E91,$BA$73:$BA$137)+SUMIF($BI$73:$BI$137,E91,$BO$73:$BO$137)+SUMIF($BW$73:$BW$137,E91,$CC$73:$CC$137)+SUMIF($CK$73:$CK$137,E91,$CQ$73:$CQ$137)</f>
        <v>2</v>
      </c>
      <c r="H91" s="284"/>
      <c r="I91" s="284">
        <f t="shared" si="53"/>
        <v>4</v>
      </c>
      <c r="J91" s="287">
        <f>SUMIF($O$73:$O$137,E91,$S$73:$S$137)+SUMIF($AD$73:$AD$137,E91,$AI$73:$AI$137)+SUMIF($AT$73:$AT$137,E91,$AX$73:$AX$137)+SUMIF($BI$73:$BI$137,E91,$BL$73:$BL$137)+SUMIF($BW$73:$BW$137,E91,$BZ$73:$BZ$137)+SUMIF($CK$73:$CK$137,E91,$CN$73:$CN$137)</f>
        <v>13</v>
      </c>
      <c r="K91" s="288">
        <f>SUMIF($O$73:$O$137,E91,$T$73:$T$137)+SUMIF($AD$73:$AD$137,E91,$AJ$73:$AJ$137)+SUMIF($AT$73:$AT$137,E91,$AY$73:$AY$137)+SUMIF($BI$73:$BI$137,E91,$BM$73:$BM$137)+SUMIF($BW$73:$BW$137,E91,$CA$73:$CA$137)+SUMIF($CK$73:$CK$137,E91,$CO$73:$CO$137)</f>
        <v>0</v>
      </c>
      <c r="L91" s="289">
        <f>SUMIF($O$73:$O$137,E91,$U$73:$U$137)+SUMIF($AD$73:$AD$137,E91,$AK$73:$AK$137)+SUMIF($AT$73:$AT$137,E91,$AZ$73:$AZ$137)+SUMIF($BI$73:$BI$137,E91,$BN$73:$BN$137)+SUMIF($BW$73:$BW$137,E91,$CB$73:$CB$137)+SUMIF($CK$73:$CK$137,E91,$CP$73:$CP$137)</f>
        <v>0</v>
      </c>
      <c r="M91" s="221"/>
      <c r="N91" s="254" t="str">
        <f t="shared" ref="N91" si="254">IF(O91="","",C91)</f>
        <v/>
      </c>
      <c r="O91" s="224"/>
      <c r="P91" s="293"/>
      <c r="Q91" s="225"/>
      <c r="R91" s="209" t="str">
        <f t="shared" si="211"/>
        <v/>
      </c>
      <c r="S91" s="232" t="str">
        <f>IF(ISNUMBER(N91)=FALSE,"",SUM(V91:$V$102))</f>
        <v/>
      </c>
      <c r="T91" s="234"/>
      <c r="U91" s="237"/>
      <c r="V91" s="238" t="str">
        <f t="shared" ref="V91" si="255">IF(ISNUMBER(N91)=FALSE,"",1)</f>
        <v/>
      </c>
      <c r="W91" s="249" t="str">
        <f>IF(ISNUMBER(N91)=FALSE,"",SUMIF($E$73:$E$136,O91,$D$73:$D$136))</f>
        <v/>
      </c>
      <c r="X91" s="251" t="str">
        <f>IF(ISNUMBER(N91)=FALSE,"",SUMIF($E$73:$E$136,O91,$I$73:$I$136))</f>
        <v/>
      </c>
      <c r="Y91" s="231">
        <f>SUMIF($O$22:$O$71,O91,$S$22:$S$71)</f>
        <v>0</v>
      </c>
      <c r="Z91" s="233">
        <f>SUMIF($O$22:$O$71,O91,$T$22:$T$71)</f>
        <v>0</v>
      </c>
      <c r="AA91" s="236">
        <f>SUMIF($O$22:$O$71,O91,$U$22:$U$71)</f>
        <v>0</v>
      </c>
      <c r="AB91" s="212"/>
      <c r="AC91" s="256">
        <f t="shared" ref="AC91" si="256">IF(AD91="","",C91)</f>
        <v>19</v>
      </c>
      <c r="AD91" s="208" t="s">
        <v>33</v>
      </c>
      <c r="AE91" s="299">
        <v>0.28055555555555561</v>
      </c>
      <c r="AF91" s="299">
        <v>0.26613425925925926</v>
      </c>
      <c r="AG91" s="299">
        <v>0.54668981481481493</v>
      </c>
      <c r="AH91" s="210">
        <v>2</v>
      </c>
      <c r="AI91" s="232">
        <v>2</v>
      </c>
      <c r="AJ91" s="234"/>
      <c r="AK91" s="237"/>
      <c r="AL91" s="238">
        <v>1</v>
      </c>
      <c r="AM91" s="250">
        <v>17</v>
      </c>
      <c r="AN91" s="252">
        <v>2</v>
      </c>
      <c r="AO91" s="231">
        <f>SUMIF($O$22:$O$71,AD91,$S$22:$S$71)+SUMIF($AD$22:$AD$71,AD91,$AI$22:$AI$71)</f>
        <v>1</v>
      </c>
      <c r="AP91" s="233">
        <f>SUMIF($O$22:$O$71,AD91,$T$22:$T$71)+SUMIF($AD$22:$AD$71,AD91,$AJ$22:$AJ$71)</f>
        <v>0</v>
      </c>
      <c r="AQ91" s="236">
        <f>SUMIF($O$22:$O$71,AD91,$U$22:$U$71)+SUMIF($AD$22:$AD$71,AD91,$AK$22:$AK$71)</f>
        <v>0</v>
      </c>
      <c r="AR91" s="212"/>
      <c r="AS91" s="257">
        <f t="shared" ref="AS91" si="257">IF(AT91="","",C91)</f>
        <v>19</v>
      </c>
      <c r="AT91" s="224" t="s">
        <v>92</v>
      </c>
      <c r="AU91" s="224">
        <v>360</v>
      </c>
      <c r="AV91" s="225">
        <v>1.2694444444444444</v>
      </c>
      <c r="AW91" s="209">
        <f t="shared" ref="AW91" si="258">IF(AX91&gt;0,AX91,IF(AY91&gt;0,AY91,IF(AZ91&gt;0,AZ91,"")))</f>
        <v>12</v>
      </c>
      <c r="AX91" s="232">
        <f>IF(ISNUMBER(AS91)=FALSE,"",SUM(BA91:BA$102))</f>
        <v>12</v>
      </c>
      <c r="AY91" s="234"/>
      <c r="AZ91" s="237"/>
      <c r="BA91" s="238">
        <f t="shared" ref="BA91" si="259">IF(ISNUMBER(AS91)=FALSE,"",1)</f>
        <v>1</v>
      </c>
      <c r="BB91" s="249">
        <f>IF(ISNUMBER(AS91)=FALSE,"",SUMIF($E$73:$E$136,AT91,$D$73:$D$136))</f>
        <v>31</v>
      </c>
      <c r="BC91" s="322">
        <f>IF(ISNUMBER(AS91)=FALSE,"",IF(SUMIF($E$73:$E$136,AT91,$I$73:$I$136)&gt;0,SUMIF($E$73:$E$136,AT91,$I$73:$I$136),IF(SUMIF($E$73:$E$136,AT91,$J$73:$J$136)&gt;0,SUMIF($E$73:$E$136,AT91,$J$73:$J$136),IF(SUMIF($E$73:$E$136,AT91,$K$73:$K$136)&gt;0,SUMIF($E$73:$E$136,AT91,$K$73:$K$136),SUMIF($E$73:$E$136,AT91,$L$73:$L$136)))))</f>
        <v>12</v>
      </c>
      <c r="BD91" s="231">
        <f>SUMIF($O$22:$O$71,AT91,$S$22:$S$71)+SUMIF($AD$22:$AD$71,AT91,$AI$22:$AI$71)+SUMIF($AT$22:$AT$71,AT91,$AX$22:$AX$71)</f>
        <v>14</v>
      </c>
      <c r="BE91" s="233">
        <f>SUMIF($O$22:$O$71,AT91,$T$22:$T$71)+SUMIF($AD$22:$AD$71,AT91,$AJ$22:$AJ$71)+SUMIF($AT$22:$AT$71,AT91,$AY$22:$AY$71)</f>
        <v>0</v>
      </c>
      <c r="BF91" s="236">
        <f>SUMIF($O$22:$O$71,AT91,$U$22:$U$71)+SUMIF($AD$22:$AD$71,AT91,$AK$22:$AK$71)+SUMIF($AT$22:$AT$71,AT91,$AZ$22:$AZ$71)</f>
        <v>0</v>
      </c>
      <c r="BG91" s="212"/>
      <c r="BH91" s="256" t="str">
        <f t="shared" ref="BH91" si="260">IF(BI91="","",C91)</f>
        <v/>
      </c>
      <c r="BI91" s="228"/>
      <c r="BJ91" s="215"/>
      <c r="BK91" s="210" t="str">
        <f t="shared" ref="BK91" si="261">IF(BL91&gt;0,BL91,IF(BM91&gt;0,BM91,IF(BN91&gt;0,BN91,"")))</f>
        <v/>
      </c>
      <c r="BL91" s="232" t="str">
        <f>IF(ISNUMBER(BH91)=FALSE,"",SUM(BO91:BO$102))</f>
        <v/>
      </c>
      <c r="BM91" s="234"/>
      <c r="BN91" s="237"/>
      <c r="BO91" s="238" t="str">
        <f t="shared" ref="BO91" si="262">IF(ISNUMBER(BH91)=FALSE,"",1)</f>
        <v/>
      </c>
      <c r="BP91" s="250" t="str">
        <f>IF(ISNUMBER(BH91)=FALSE,"",SUMIF($E$73:$E$136,BI91,$D$73:$D$136))</f>
        <v/>
      </c>
      <c r="BQ91" s="252" t="str">
        <f>IF(ISNUMBER(BH91)=FALSE,"",IF(SUMIF($E$73:$E$136,BI91,$I$73:$I$136)&gt;0,SUMIF($E$73:$E$136,BI91,$I$73:$I$136),IF(SUMIF($E$73:$E$136,BI91,$J$73:$J$136)&gt;0,SUMIF($E$73:$E$136,BI91,$J$73:$J$136),IF(SUMIF($E$73:$E$136,BI91,$K$73:$K$136)&gt;0,SUMIF($E$73:$E$136,BI91,$K$73:$K$136),SUMIF($E$73:$E$136,BI91,$L$73:$L$136)))))</f>
        <v/>
      </c>
      <c r="BR91" s="231">
        <f>SUMIF($O$22:$O$71,BI91,$S$22:$S$71)+SUMIF($AD$22:$AD$71,BI91,$AI$22:$AI$71)+SUMIF($AT$22:$AT$71,BI91,$AX$22:$AX$71)+SUMIF($BI$22:$BI$71,BI91,$BL$22:$BL$71)</f>
        <v>0</v>
      </c>
      <c r="BS91" s="233">
        <f>SUMIF($O$22:$O$71,BI91,$T$22:$T$71)+SUMIF($AD$22:$AD$71,BI91,$AJ$22:$AJ$71)+SUMIF($AT$22:$AT$71,BI91,$AY$22:$AY$71)+SUMIF($BI$22:$BI$71,BI91,$BM$22:$BM$71)</f>
        <v>0</v>
      </c>
      <c r="BT91" s="236">
        <f>SUMIF($O$22:$O$71,BI91,$U$22:$U$71)+SUMIF($AD$22:$AD$71,BI91,$AK$22:$AK$71)+SUMIF($AT$22:$AT$71,BI91,$AZ$22:$AZ$71)+SUMIF($BI$22:$BI$71,BI91,$BN$22:$BN$71)</f>
        <v>0</v>
      </c>
      <c r="BU91" s="212"/>
      <c r="BV91" s="257" t="str">
        <f t="shared" ref="BV91" si="263">IF(BW91="","",C91)</f>
        <v/>
      </c>
      <c r="BW91" s="224"/>
      <c r="BX91" s="225"/>
      <c r="BY91" s="209" t="str">
        <f t="shared" ref="BY91" si="264">IF(BZ91&gt;0,BZ91,IF(CA91&gt;0,CA91,IF(CB91&gt;0,CB91,"")))</f>
        <v/>
      </c>
      <c r="BZ91" s="232" t="str">
        <f>IF(ISNUMBER(BV91)=FALSE,"",SUM(CC91:CC$102))</f>
        <v/>
      </c>
      <c r="CA91" s="234"/>
      <c r="CB91" s="237"/>
      <c r="CC91" s="238" t="str">
        <f t="shared" ref="CC91" si="265">IF(ISNUMBER(BV91)=FALSE,"",1)</f>
        <v/>
      </c>
      <c r="CD91" s="249" t="str">
        <f>IF(ISNUMBER(BV91)=FALSE,"",SUMIF($E$73:$E$136,BW91,$D$73:$D$136))</f>
        <v/>
      </c>
      <c r="CE91" s="251" t="str">
        <f>IF(ISNUMBER(BV91)=FALSE,"",IF(SUMIF($E$73:$E$136,BW91,$I$73:$I$136)&gt;0,SUMIF($E$73:$E$136,BW91,$I$73:$I$136),IF(SUMIF($E$73:$E$136,BW91,$J$73:$J$136)&gt;0,SUMIF($E$73:$E$136,BW91,$J$73:$J$136),IF(SUMIF($E$73:$E$136,BW91,$K$73:$K$136)&gt;0,SUMIF($E$73:$E$136,BW91,$K$73:$K$136),SUMIF($E$73:$E$136,BW91,$L$73:$L$136)))))</f>
        <v/>
      </c>
      <c r="CF91" s="231">
        <f>SUMIF($O$22:$O$71,BW91,$S$22:$S$71)+SUMIF($AD$22:$AD$71,BW91,$AI$22:$AI$71)+SUMIF($AT$22:$AT$71,BW91,$AX$22:$AX$71)+SUMIF($BI$22:$BI$71,BW91,$BL$22:$BL$71)+SUMIF($BW$22:$BW$71,BW91,$BZ$22:$BZ$71)</f>
        <v>0</v>
      </c>
      <c r="CG91" s="233">
        <f>SUMIF($O$22:$O$71,BW91,$T$22:$T$71)+SUMIF($AD$22:$AD$71,BW91,$AJ$22:$AJ$71)+SUMIF($AT$22:$AT$71,BW91,$AY$22:$AY$71)+SUMIF($BI$22:$BI$71,BW91,$BM$22:$BM$71)+SUMIF($BW$22:$BW$71,BW91,$CA$22:$CA$71)</f>
        <v>0</v>
      </c>
      <c r="CH91" s="236">
        <f>SUMIF($O$22:$O$71,BW91,$U$22:$U$71)+SUMIF($AD$22:$AD$71,BW91,$AK$22:$AK$71)+SUMIF($AT$22:$AT$71,BW91,$AZ$22:$AZ$71)+SUMIF($BI$22:$BI$71,BW91,$BN$22:$BN$71)+SUMIF($BW$22:$BW$71,BW91,$CB$22:$CB$71)</f>
        <v>0</v>
      </c>
      <c r="CI91" s="212"/>
      <c r="CJ91" s="258" t="str">
        <f t="shared" ref="CJ91" si="266">IF(CK91="","",C91)</f>
        <v/>
      </c>
      <c r="CK91" s="228"/>
      <c r="CL91" s="215"/>
      <c r="CM91" s="210" t="str">
        <f t="shared" ref="CM91" si="267">IF(CN91&gt;0,CN91,IF(CO91&gt;0,CO91,IF(CP91&gt;0,CP91,"")))</f>
        <v/>
      </c>
      <c r="CN91" s="232" t="str">
        <f>IF(ISNUMBER(CJ91)=FALSE,"",SUM(CQ91:CQ$102))</f>
        <v/>
      </c>
      <c r="CO91" s="234"/>
      <c r="CP91" s="237"/>
      <c r="CQ91" s="238" t="str">
        <f t="shared" ref="CQ91" si="268">IF(ISNUMBER(CJ91)=FALSE,"",1)</f>
        <v/>
      </c>
      <c r="CR91" s="250" t="str">
        <f>IF(ISNUMBER(CJ91)=FALSE,"",SUMIF($E$73:$E$136,CK91,$D$73:$D$136))</f>
        <v/>
      </c>
      <c r="CS91" s="252" t="str">
        <f>IF(ISNUMBER(CJ91)=FALSE,"",IF(SUMIF($E$73:$E$136,CK91,$I$73:$I$136)&gt;0,SUMIF($E$73:$E$136,CK91,$I$73:$I$136),IF(SUMIF($E$73:$E$136,CK91,$J$73:$J$136)&gt;0,SUMIF($E$73:$E$136,CK91,$J$73:$J$136),IF(SUMIF($E$73:$E$136,CK91,$K$73:$K$136)&gt;0,SUMIF($E$73:$E$136,CK91,$K$73:$K$136),SUMIF($E$73:$E$136,CK91,$L$73:$L$136)))))</f>
        <v/>
      </c>
      <c r="CT91" s="231">
        <f>SUMIF($O$22:$O$71,CK91,$S$22:$S$71)+SUMIF($AD$22:$AD$71,CK91,$AI$22:$AI$71)+SUMIF($AT$22:$AT$71,CK91,$AX$22:$AX$71)+SUMIF($BI$22:$BI$71,CK91,$BL$22:$BL$71)+SUMIF($BW$22:$BW$71,CK91,$BZ$22:$BZ$71)+SUMIF($CK$22:$CK$71,CK91,$CN$22:$CN$71)</f>
        <v>0</v>
      </c>
      <c r="CU91" s="233">
        <f>SUMIF($O$22:$O$71,CK91,$T$22:$T$71)+SUMIF($AD$22:$AD$71,CK91,$AJ$22:$AJ$71)+SUMIF($AT$22:$AT$71,CK91,$AY$22:$AY$71)+SUMIF($BI$22:$BI$71,CK91,$BM$22:$BM$71)+SUMIF($BW$22:$BW$71,CK91,$CA$22:$CA$71)+SUMIF($CK$22:$CK$71,CK91,$CO$22:$CO$71)</f>
        <v>0</v>
      </c>
      <c r="CV91" s="236">
        <f>SUMIF($O$22:$O$71,CK91,$U$22:$U$71)+SUMIF($AD$22:$AD$71,CK91,$AK$22:$AK$71)+SUMIF($AT$22:$AT$71,CK91,$AZ$22:$AZ$71)+SUMIF($BI$22:$BI$71,CK91,$BN$22:$BN$71)+SUMIF($BW$22:$BW$71,CK91,$CB$22:$CB$71)+SUMIF($CK$22:$CK$71,CK91,$CP$22:$CP$71)</f>
        <v>0</v>
      </c>
      <c r="CW91" s="212"/>
      <c r="CX91" s="203"/>
    </row>
    <row r="92" spans="1:102" s="211" customFormat="1" ht="15" customHeight="1">
      <c r="A92" s="213"/>
      <c r="B92" s="335"/>
      <c r="C92" s="284">
        <v>20</v>
      </c>
      <c r="D92" s="285">
        <f t="shared" si="199"/>
        <v>20</v>
      </c>
      <c r="E92" s="286" t="s">
        <v>63</v>
      </c>
      <c r="F92" s="284">
        <v>1961</v>
      </c>
      <c r="G92" s="284">
        <f>SUMIF($O$73:$O$137,E92,$V$73:$V$137)+SUMIF($AD$73:$AD$137,E92,$AL$73:$AL$137)+SUMIF($AT$73:$AT$137,E92,$BA$73:$BA$137)+SUMIF($BI$73:$BI$137,E92,$BO$73:$BO$137)+SUMIF($BW$73:$BW$137,E92,$CC$73:$CC$137)+SUMIF($CK$73:$CK$137,E92,$CQ$73:$CQ$137)</f>
        <v>2</v>
      </c>
      <c r="H92" s="284"/>
      <c r="I92" s="284">
        <f t="shared" si="53"/>
        <v>4</v>
      </c>
      <c r="J92" s="287">
        <f>SUMIF($O$73:$O$137,E92,$S$73:$S$137)+SUMIF($AD$73:$AD$137,E92,$AI$73:$AI$137)+SUMIF($AT$73:$AT$137,E92,$AX$73:$AX$137)+SUMIF($BI$73:$BI$137,E92,$BL$73:$BL$137)+SUMIF($BW$73:$BW$137,E92,$BZ$73:$BZ$137)+SUMIF($CK$73:$CK$137,E92,$CN$73:$CN$137)</f>
        <v>5</v>
      </c>
      <c r="K92" s="288">
        <f>SUMIF($O$73:$O$137,E92,$T$73:$T$137)+SUMIF($AD$73:$AD$137,E92,$AJ$73:$AJ$137)+SUMIF($AT$73:$AT$137,E92,$AY$73:$AY$137)+SUMIF($BI$73:$BI$137,E92,$BM$73:$BM$137)+SUMIF($BW$73:$BW$137,E92,$CA$73:$CA$137)+SUMIF($CK$73:$CK$137,E92,$CO$73:$CO$137)</f>
        <v>0</v>
      </c>
      <c r="L92" s="289">
        <f>SUMIF($O$73:$O$137,E92,$U$73:$U$137)+SUMIF($AD$73:$AD$137,E92,$AK$73:$AK$137)+SUMIF($AT$73:$AT$137,E92,$AZ$73:$AZ$137)+SUMIF($BI$73:$BI$137,E92,$BN$73:$BN$137)+SUMIF($BW$73:$BW$137,E92,$CB$73:$CB$137)+SUMIF($CK$73:$CK$137,E92,$CP$73:$CP$137)</f>
        <v>0</v>
      </c>
      <c r="M92" s="221"/>
      <c r="N92" s="254" t="str">
        <f t="shared" ref="N92" si="269">IF(O92="","",C92)</f>
        <v/>
      </c>
      <c r="O92" s="224"/>
      <c r="P92" s="293"/>
      <c r="Q92" s="225"/>
      <c r="R92" s="209" t="str">
        <f t="shared" si="211"/>
        <v/>
      </c>
      <c r="S92" s="232" t="str">
        <f>IF(ISNUMBER(N92)=FALSE,"",SUM(V92:$V$102))</f>
        <v/>
      </c>
      <c r="T92" s="234"/>
      <c r="U92" s="237"/>
      <c r="V92" s="238" t="str">
        <f t="shared" ref="V92" si="270">IF(ISNUMBER(N92)=FALSE,"",1)</f>
        <v/>
      </c>
      <c r="W92" s="249" t="str">
        <f>IF(ISNUMBER(N92)=FALSE,"",SUMIF($E$73:$E$136,O92,$D$73:$D$136))</f>
        <v/>
      </c>
      <c r="X92" s="251" t="str">
        <f>IF(ISNUMBER(N92)=FALSE,"",SUMIF($E$73:$E$136,O92,$I$73:$I$136))</f>
        <v/>
      </c>
      <c r="Y92" s="231">
        <f>SUMIF($O$22:$O$71,O92,$S$22:$S$71)</f>
        <v>0</v>
      </c>
      <c r="Z92" s="233">
        <f>SUMIF($O$22:$O$71,O92,$T$22:$T$71)</f>
        <v>0</v>
      </c>
      <c r="AA92" s="236">
        <f>SUMIF($O$22:$O$71,O92,$U$22:$U$71)</f>
        <v>0</v>
      </c>
      <c r="AB92" s="212"/>
      <c r="AC92" s="256">
        <f t="shared" ref="AC92" si="271">IF(AD92="","",C92)</f>
        <v>20</v>
      </c>
      <c r="AD92" s="208" t="s">
        <v>50</v>
      </c>
      <c r="AE92" s="299">
        <v>0.29589120370370375</v>
      </c>
      <c r="AF92" s="299">
        <v>0.27341435185185181</v>
      </c>
      <c r="AG92" s="299">
        <v>0.56930555555555551</v>
      </c>
      <c r="AH92" s="210">
        <v>1</v>
      </c>
      <c r="AI92" s="232">
        <v>1</v>
      </c>
      <c r="AJ92" s="234"/>
      <c r="AK92" s="237"/>
      <c r="AL92" s="238">
        <v>1</v>
      </c>
      <c r="AM92" s="250">
        <v>23</v>
      </c>
      <c r="AN92" s="252">
        <v>1</v>
      </c>
      <c r="AO92" s="231">
        <f>SUMIF($O$22:$O$71,AD92,$S$22:$S$71)+SUMIF($AD$22:$AD$71,AD92,$AI$22:$AI$71)</f>
        <v>0</v>
      </c>
      <c r="AP92" s="233">
        <f>SUMIF($O$22:$O$71,AD92,$T$22:$T$71)+SUMIF($AD$22:$AD$71,AD92,$AJ$22:$AJ$71)</f>
        <v>0</v>
      </c>
      <c r="AQ92" s="236">
        <f>SUMIF($O$22:$O$71,AD92,$U$22:$U$71)+SUMIF($AD$22:$AD$71,AD92,$AK$22:$AK$71)</f>
        <v>0</v>
      </c>
      <c r="AR92" s="212"/>
      <c r="AS92" s="257">
        <f t="shared" ref="AS92" si="272">IF(AT92="","",C92)</f>
        <v>20</v>
      </c>
      <c r="AT92" s="224" t="s">
        <v>31</v>
      </c>
      <c r="AU92" s="224">
        <v>371</v>
      </c>
      <c r="AV92" s="225">
        <v>1.3055555555555556</v>
      </c>
      <c r="AW92" s="209">
        <f t="shared" ref="AW92" si="273">IF(AX92&gt;0,AX92,IF(AY92&gt;0,AY92,IF(AZ92&gt;0,AZ92,"")))</f>
        <v>11</v>
      </c>
      <c r="AX92" s="232">
        <f>IF(ISNUMBER(AS92)=FALSE,"",SUM(BA92:BA$102))</f>
        <v>11</v>
      </c>
      <c r="AY92" s="234"/>
      <c r="AZ92" s="237"/>
      <c r="BA92" s="238">
        <f t="shared" ref="BA92" si="274">IF(ISNUMBER(AS92)=FALSE,"",1)</f>
        <v>1</v>
      </c>
      <c r="BB92" s="249">
        <f>IF(ISNUMBER(AS92)=FALSE,"",SUMIF($E$73:$E$136,AT92,$D$73:$D$136))</f>
        <v>12</v>
      </c>
      <c r="BC92" s="251">
        <f>IF(ISNUMBER(AS92)=FALSE,"",IF(SUMIF($E$73:$E$136,AT92,$I$73:$I$136)&gt;0,SUMIF($E$73:$E$136,AT92,$I$73:$I$136),IF(SUMIF($E$73:$E$136,AT92,$J$73:$J$136)&gt;0,SUMIF($E$73:$E$136,AT92,$J$73:$J$136),IF(SUMIF($E$73:$E$136,AT92,$K$73:$K$136)&gt;0,SUMIF($E$73:$E$136,AT92,$K$73:$K$136),SUMIF($E$73:$E$136,AT92,$L$73:$L$136)))))</f>
        <v>10</v>
      </c>
      <c r="BD92" s="231">
        <f>SUMIF($O$22:$O$71,AT92,$S$22:$S$71)+SUMIF($AD$22:$AD$71,AT92,$AI$22:$AI$71)+SUMIF($AT$22:$AT$71,AT92,$AX$22:$AX$71)</f>
        <v>13</v>
      </c>
      <c r="BE92" s="233">
        <f>SUMIF($O$22:$O$71,AT92,$T$22:$T$71)+SUMIF($AD$22:$AD$71,AT92,$AJ$22:$AJ$71)+SUMIF($AT$22:$AT$71,AT92,$AY$22:$AY$71)</f>
        <v>0</v>
      </c>
      <c r="BF92" s="236">
        <f>SUMIF($O$22:$O$71,AT92,$U$22:$U$71)+SUMIF($AD$22:$AD$71,AT92,$AK$22:$AK$71)+SUMIF($AT$22:$AT$71,AT92,$AZ$22:$AZ$71)</f>
        <v>0</v>
      </c>
      <c r="BG92" s="212"/>
      <c r="BH92" s="256" t="str">
        <f t="shared" ref="BH92" si="275">IF(BI92="","",C92)</f>
        <v/>
      </c>
      <c r="BI92" s="228"/>
      <c r="BJ92" s="215"/>
      <c r="BK92" s="210" t="str">
        <f t="shared" ref="BK92" si="276">IF(BL92&gt;0,BL92,IF(BM92&gt;0,BM92,IF(BN92&gt;0,BN92,"")))</f>
        <v/>
      </c>
      <c r="BL92" s="232" t="str">
        <f>IF(ISNUMBER(BH92)=FALSE,"",SUM(BO92:BO$102))</f>
        <v/>
      </c>
      <c r="BM92" s="234"/>
      <c r="BN92" s="237"/>
      <c r="BO92" s="238" t="str">
        <f t="shared" ref="BO92" si="277">IF(ISNUMBER(BH92)=FALSE,"",1)</f>
        <v/>
      </c>
      <c r="BP92" s="250" t="str">
        <f>IF(ISNUMBER(BH92)=FALSE,"",SUMIF($E$73:$E$136,BI92,$D$73:$D$136))</f>
        <v/>
      </c>
      <c r="BQ92" s="252" t="str">
        <f>IF(ISNUMBER(BH92)=FALSE,"",IF(SUMIF($E$73:$E$136,BI92,$I$73:$I$136)&gt;0,SUMIF($E$73:$E$136,BI92,$I$73:$I$136),IF(SUMIF($E$73:$E$136,BI92,$J$73:$J$136)&gt;0,SUMIF($E$73:$E$136,BI92,$J$73:$J$136),IF(SUMIF($E$73:$E$136,BI92,$K$73:$K$136)&gt;0,SUMIF($E$73:$E$136,BI92,$K$73:$K$136),SUMIF($E$73:$E$136,BI92,$L$73:$L$136)))))</f>
        <v/>
      </c>
      <c r="BR92" s="231">
        <f>SUMIF($O$22:$O$71,BI92,$S$22:$S$71)+SUMIF($AD$22:$AD$71,BI92,$AI$22:$AI$71)+SUMIF($AT$22:$AT$71,BI92,$AX$22:$AX$71)+SUMIF($BI$22:$BI$71,BI92,$BL$22:$BL$71)</f>
        <v>0</v>
      </c>
      <c r="BS92" s="233">
        <f>SUMIF($O$22:$O$71,BI92,$T$22:$T$71)+SUMIF($AD$22:$AD$71,BI92,$AJ$22:$AJ$71)+SUMIF($AT$22:$AT$71,BI92,$AY$22:$AY$71)+SUMIF($BI$22:$BI$71,BI92,$BM$22:$BM$71)</f>
        <v>0</v>
      </c>
      <c r="BT92" s="236">
        <f>SUMIF($O$22:$O$71,BI92,$U$22:$U$71)+SUMIF($AD$22:$AD$71,BI92,$AK$22:$AK$71)+SUMIF($AT$22:$AT$71,BI92,$AZ$22:$AZ$71)+SUMIF($BI$22:$BI$71,BI92,$BN$22:$BN$71)</f>
        <v>0</v>
      </c>
      <c r="BU92" s="212"/>
      <c r="BV92" s="257" t="str">
        <f t="shared" ref="BV92" si="278">IF(BW92="","",C92)</f>
        <v/>
      </c>
      <c r="BW92" s="224"/>
      <c r="BX92" s="225"/>
      <c r="BY92" s="209" t="str">
        <f t="shared" ref="BY92" si="279">IF(BZ92&gt;0,BZ92,IF(CA92&gt;0,CA92,IF(CB92&gt;0,CB92,"")))</f>
        <v/>
      </c>
      <c r="BZ92" s="232" t="str">
        <f>IF(ISNUMBER(BV92)=FALSE,"",SUM(CC92:CC$102))</f>
        <v/>
      </c>
      <c r="CA92" s="234"/>
      <c r="CB92" s="237"/>
      <c r="CC92" s="238" t="str">
        <f t="shared" ref="CC92" si="280">IF(ISNUMBER(BV92)=FALSE,"",1)</f>
        <v/>
      </c>
      <c r="CD92" s="249" t="str">
        <f>IF(ISNUMBER(BV92)=FALSE,"",SUMIF($E$73:$E$136,BW92,$D$73:$D$136))</f>
        <v/>
      </c>
      <c r="CE92" s="251" t="str">
        <f>IF(ISNUMBER(BV92)=FALSE,"",IF(SUMIF($E$73:$E$136,BW92,$I$73:$I$136)&gt;0,SUMIF($E$73:$E$136,BW92,$I$73:$I$136),IF(SUMIF($E$73:$E$136,BW92,$J$73:$J$136)&gt;0,SUMIF($E$73:$E$136,BW92,$J$73:$J$136),IF(SUMIF($E$73:$E$136,BW92,$K$73:$K$136)&gt;0,SUMIF($E$73:$E$136,BW92,$K$73:$K$136),SUMIF($E$73:$E$136,BW92,$L$73:$L$136)))))</f>
        <v/>
      </c>
      <c r="CF92" s="231">
        <f>SUMIF($O$22:$O$71,BW92,$S$22:$S$71)+SUMIF($AD$22:$AD$71,BW92,$AI$22:$AI$71)+SUMIF($AT$22:$AT$71,BW92,$AX$22:$AX$71)+SUMIF($BI$22:$BI$71,BW92,$BL$22:$BL$71)+SUMIF($BW$22:$BW$71,BW92,$BZ$22:$BZ$71)</f>
        <v>0</v>
      </c>
      <c r="CG92" s="233">
        <f>SUMIF($O$22:$O$71,BW92,$T$22:$T$71)+SUMIF($AD$22:$AD$71,BW92,$AJ$22:$AJ$71)+SUMIF($AT$22:$AT$71,BW92,$AY$22:$AY$71)+SUMIF($BI$22:$BI$71,BW92,$BM$22:$BM$71)+SUMIF($BW$22:$BW$71,BW92,$CA$22:$CA$71)</f>
        <v>0</v>
      </c>
      <c r="CH92" s="236">
        <f>SUMIF($O$22:$O$71,BW92,$U$22:$U$71)+SUMIF($AD$22:$AD$71,BW92,$AK$22:$AK$71)+SUMIF($AT$22:$AT$71,BW92,$AZ$22:$AZ$71)+SUMIF($BI$22:$BI$71,BW92,$BN$22:$BN$71)+SUMIF($BW$22:$BW$71,BW92,$CB$22:$CB$71)</f>
        <v>0</v>
      </c>
      <c r="CI92" s="212"/>
      <c r="CJ92" s="258" t="str">
        <f t="shared" ref="CJ92" si="281">IF(CK92="","",C92)</f>
        <v/>
      </c>
      <c r="CK92" s="228"/>
      <c r="CL92" s="215"/>
      <c r="CM92" s="210" t="str">
        <f t="shared" ref="CM92" si="282">IF(CN92&gt;0,CN92,IF(CO92&gt;0,CO92,IF(CP92&gt;0,CP92,"")))</f>
        <v/>
      </c>
      <c r="CN92" s="232" t="str">
        <f>IF(ISNUMBER(CJ92)=FALSE,"",SUM(CQ92:CQ$102))</f>
        <v/>
      </c>
      <c r="CO92" s="234"/>
      <c r="CP92" s="237"/>
      <c r="CQ92" s="238" t="str">
        <f t="shared" ref="CQ92" si="283">IF(ISNUMBER(CJ92)=FALSE,"",1)</f>
        <v/>
      </c>
      <c r="CR92" s="250" t="str">
        <f>IF(ISNUMBER(CJ92)=FALSE,"",SUMIF($E$73:$E$136,CK92,$D$73:$D$136))</f>
        <v/>
      </c>
      <c r="CS92" s="252" t="str">
        <f>IF(ISNUMBER(CJ92)=FALSE,"",IF(SUMIF($E$73:$E$136,CK92,$I$73:$I$136)&gt;0,SUMIF($E$73:$E$136,CK92,$I$73:$I$136),IF(SUMIF($E$73:$E$136,CK92,$J$73:$J$136)&gt;0,SUMIF($E$73:$E$136,CK92,$J$73:$J$136),IF(SUMIF($E$73:$E$136,CK92,$K$73:$K$136)&gt;0,SUMIF($E$73:$E$136,CK92,$K$73:$K$136),SUMIF($E$73:$E$136,CK92,$L$73:$L$136)))))</f>
        <v/>
      </c>
      <c r="CT92" s="231">
        <f>SUMIF($O$22:$O$71,CK92,$S$22:$S$71)+SUMIF($AD$22:$AD$71,CK92,$AI$22:$AI$71)+SUMIF($AT$22:$AT$71,CK92,$AX$22:$AX$71)+SUMIF($BI$22:$BI$71,CK92,$BL$22:$BL$71)+SUMIF($BW$22:$BW$71,CK92,$BZ$22:$BZ$71)+SUMIF($CK$22:$CK$71,CK92,$CN$22:$CN$71)</f>
        <v>0</v>
      </c>
      <c r="CU92" s="233">
        <f>SUMIF($O$22:$O$71,CK92,$T$22:$T$71)+SUMIF($AD$22:$AD$71,CK92,$AJ$22:$AJ$71)+SUMIF($AT$22:$AT$71,CK92,$AY$22:$AY$71)+SUMIF($BI$22:$BI$71,CK92,$BM$22:$BM$71)+SUMIF($BW$22:$BW$71,CK92,$CA$22:$CA$71)+SUMIF($CK$22:$CK$71,CK92,$CO$22:$CO$71)</f>
        <v>0</v>
      </c>
      <c r="CV92" s="236">
        <f>SUMIF($O$22:$O$71,CK92,$U$22:$U$71)+SUMIF($AD$22:$AD$71,CK92,$AK$22:$AK$71)+SUMIF($AT$22:$AT$71,CK92,$AZ$22:$AZ$71)+SUMIF($BI$22:$BI$71,CK92,$BN$22:$BN$71)+SUMIF($BW$22:$BW$71,CK92,$CB$22:$CB$71)+SUMIF($CK$22:$CK$71,CK92,$CP$22:$CP$71)</f>
        <v>0</v>
      </c>
      <c r="CW92" s="212"/>
      <c r="CX92" s="203"/>
    </row>
    <row r="93" spans="1:102" s="211" customFormat="1" ht="15" customHeight="1">
      <c r="A93" s="213"/>
      <c r="B93" s="335"/>
      <c r="C93" s="284">
        <v>21</v>
      </c>
      <c r="D93" s="285">
        <f t="shared" si="199"/>
        <v>21</v>
      </c>
      <c r="E93" s="286" t="s">
        <v>32</v>
      </c>
      <c r="F93" s="284">
        <v>1972</v>
      </c>
      <c r="G93" s="284">
        <f>SUMIF($O$73:$O$137,E93,$V$73:$V$137)+SUMIF($AD$73:$AD$137,E93,$AL$73:$AL$137)+SUMIF($AT$73:$AT$137,E93,$BA$73:$BA$137)+SUMIF($BI$73:$BI$137,E93,$BO$73:$BO$137)+SUMIF($BW$73:$BW$137,E93,$CC$73:$CC$137)+SUMIF($CK$73:$CK$137,E93,$CQ$73:$CQ$137)</f>
        <v>2</v>
      </c>
      <c r="H93" s="284"/>
      <c r="I93" s="284">
        <f t="shared" si="53"/>
        <v>4</v>
      </c>
      <c r="J93" s="287">
        <f>SUMIF($O$73:$O$137,E93,$S$73:$S$137)+SUMIF($AD$73:$AD$137,E93,$AI$73:$AI$137)+SUMIF($AT$73:$AT$137,E93,$AX$73:$AX$137)+SUMIF($BI$73:$BI$137,E93,$BL$73:$BL$137)+SUMIF($BW$73:$BW$137,E93,$BZ$73:$BZ$137)+SUMIF($CK$73:$CK$137,E93,$CN$73:$CN$137)</f>
        <v>4</v>
      </c>
      <c r="K93" s="288">
        <f>SUMIF($O$73:$O$137,E93,$T$73:$T$137)+SUMIF($AD$73:$AD$137,E93,$AJ$73:$AJ$137)+SUMIF($AT$73:$AT$137,E93,$AY$73:$AY$137)+SUMIF($BI$73:$BI$137,E93,$BM$73:$BM$137)+SUMIF($BW$73:$BW$137,E93,$CA$73:$CA$137)+SUMIF($CK$73:$CK$137,E93,$CO$73:$CO$137)</f>
        <v>0</v>
      </c>
      <c r="L93" s="289">
        <f>SUMIF($O$73:$O$137,E93,$U$73:$U$137)+SUMIF($AD$73:$AD$137,E93,$AK$73:$AK$137)+SUMIF($AT$73:$AT$137,E93,$AZ$73:$AZ$137)+SUMIF($BI$73:$BI$137,E93,$BN$73:$BN$137)+SUMIF($BW$73:$BW$137,E93,$CB$73:$CB$137)+SUMIF($CK$73:$CK$137,E93,$CP$73:$CP$137)</f>
        <v>0</v>
      </c>
      <c r="M93" s="221"/>
      <c r="N93" s="254" t="str">
        <f t="shared" ref="N93" si="284">IF(O93="","",C93)</f>
        <v/>
      </c>
      <c r="O93" s="224"/>
      <c r="P93" s="293"/>
      <c r="Q93" s="225"/>
      <c r="R93" s="209" t="str">
        <f t="shared" ref="R93:R102" si="285">IF(S93&gt;0,S93,IF(T93&gt;0,T93,IF(U93&gt;0,U93,"")))</f>
        <v/>
      </c>
      <c r="S93" s="232" t="str">
        <f>IF(ISNUMBER(N93)=FALSE,"",SUM(V93:$V$102))</f>
        <v/>
      </c>
      <c r="T93" s="234"/>
      <c r="U93" s="237"/>
      <c r="V93" s="238" t="str">
        <f t="shared" ref="V93" si="286">IF(ISNUMBER(N93)=FALSE,"",1)</f>
        <v/>
      </c>
      <c r="W93" s="249" t="str">
        <f>IF(ISNUMBER(N93)=FALSE,"",SUMIF($E$73:$E$136,O93,$D$73:$D$136))</f>
        <v/>
      </c>
      <c r="X93" s="251" t="str">
        <f>IF(ISNUMBER(N93)=FALSE,"",SUMIF($E$73:$E$136,O93,$I$73:$I$136))</f>
        <v/>
      </c>
      <c r="Y93" s="231">
        <f>SUMIF($O$22:$O$71,O93,$S$22:$S$71)</f>
        <v>0</v>
      </c>
      <c r="Z93" s="233">
        <f>SUMIF($O$22:$O$71,O93,$T$22:$T$71)</f>
        <v>0</v>
      </c>
      <c r="AA93" s="236">
        <f>SUMIF($O$22:$O$71,O93,$U$22:$U$71)</f>
        <v>0</v>
      </c>
      <c r="AB93" s="212"/>
      <c r="AC93" s="256">
        <f t="shared" ref="AC93" si="287">IF(AD93="","",C93)</f>
        <v>21</v>
      </c>
      <c r="AD93" s="208" t="s">
        <v>48</v>
      </c>
      <c r="AE93" s="299">
        <v>0.27442129629629636</v>
      </c>
      <c r="AF93" s="299" t="s">
        <v>55</v>
      </c>
      <c r="AG93" s="299" t="s">
        <v>56</v>
      </c>
      <c r="AH93" s="210" t="str">
        <f t="shared" ref="AH93" si="288">IF(AI93&gt;0,AI93,IF(AJ93&gt;0,AJ93,IF(AK93&gt;0,AK93,"")))</f>
        <v/>
      </c>
      <c r="AI93" s="232">
        <f>IF(ISNUMBER(AC93)=FALSE,"",SUM(AL93:AL$102))</f>
        <v>0</v>
      </c>
      <c r="AJ93" s="234"/>
      <c r="AK93" s="237"/>
      <c r="AL93" s="238"/>
      <c r="AM93" s="250"/>
      <c r="AN93" s="252"/>
      <c r="AO93" s="231">
        <f>SUMIF($O$22:$O$71,AD93,$S$22:$S$71)+SUMIF($AD$22:$AD$71,AD93,$AI$22:$AI$71)</f>
        <v>0</v>
      </c>
      <c r="AP93" s="233">
        <f>SUMIF($O$22:$O$71,AD93,$T$22:$T$71)+SUMIF($AD$22:$AD$71,AD93,$AJ$22:$AJ$71)</f>
        <v>0</v>
      </c>
      <c r="AQ93" s="236">
        <f>SUMIF($O$22:$O$71,AD93,$U$22:$U$71)+SUMIF($AD$22:$AD$71,AD93,$AK$22:$AK$71)</f>
        <v>0</v>
      </c>
      <c r="AR93" s="212"/>
      <c r="AS93" s="257">
        <f t="shared" ref="AS93" si="289">IF(AT93="","",C93)</f>
        <v>21</v>
      </c>
      <c r="AT93" s="224" t="s">
        <v>74</v>
      </c>
      <c r="AU93" s="224">
        <v>360</v>
      </c>
      <c r="AV93" s="225">
        <v>1.3090277777777777</v>
      </c>
      <c r="AW93" s="209">
        <f t="shared" ref="AW93" si="290">IF(AX93&gt;0,AX93,IF(AY93&gt;0,AY93,IF(AZ93&gt;0,AZ93,"")))</f>
        <v>10</v>
      </c>
      <c r="AX93" s="232">
        <f>IF(ISNUMBER(AS93)=FALSE,"",SUM(BA93:BA$102))</f>
        <v>10</v>
      </c>
      <c r="AY93" s="234"/>
      <c r="AZ93" s="237"/>
      <c r="BA93" s="238">
        <f t="shared" ref="BA93" si="291">IF(ISNUMBER(AS93)=FALSE,"",1)</f>
        <v>1</v>
      </c>
      <c r="BB93" s="249">
        <f>IF(ISNUMBER(AS93)=FALSE,"",SUMIF($E$73:$E$136,AT93,$D$73:$D$136))</f>
        <v>32</v>
      </c>
      <c r="BC93" s="322">
        <f>IF(ISNUMBER(AS93)=FALSE,"",IF(SUMIF($E$73:$E$136,AT93,$I$73:$I$136)&gt;0,SUMIF($E$73:$E$136,AT93,$I$73:$I$136),IF(SUMIF($E$73:$E$136,AT93,$J$73:$J$136)&gt;0,SUMIF($E$73:$E$136,AT93,$J$73:$J$136),IF(SUMIF($E$73:$E$136,AT93,$K$73:$K$136)&gt;0,SUMIF($E$73:$E$136,AT93,$K$73:$K$136),SUMIF($E$73:$E$136,AT93,$L$73:$L$136)))))</f>
        <v>10</v>
      </c>
      <c r="BD93" s="231">
        <f>SUMIF($O$22:$O$71,AT93,$S$22:$S$71)+SUMIF($AD$22:$AD$71,AT93,$AI$22:$AI$71)+SUMIF($AT$22:$AT$71,AT93,$AX$22:$AX$71)</f>
        <v>0</v>
      </c>
      <c r="BE93" s="233">
        <f>SUMIF($O$22:$O$71,AT93,$T$22:$T$71)+SUMIF($AD$22:$AD$71,AT93,$AJ$22:$AJ$71)+SUMIF($AT$22:$AT$71,AT93,$AY$22:$AY$71)</f>
        <v>0</v>
      </c>
      <c r="BF93" s="236">
        <f>SUMIF($O$22:$O$71,AT93,$U$22:$U$71)+SUMIF($AD$22:$AD$71,AT93,$AK$22:$AK$71)+SUMIF($AT$22:$AT$71,AT93,$AZ$22:$AZ$71)</f>
        <v>0</v>
      </c>
      <c r="BG93" s="212"/>
      <c r="BH93" s="256" t="str">
        <f t="shared" ref="BH93" si="292">IF(BI93="","",C93)</f>
        <v/>
      </c>
      <c r="BI93" s="228"/>
      <c r="BJ93" s="215"/>
      <c r="BK93" s="210" t="str">
        <f t="shared" ref="BK93" si="293">IF(BL93&gt;0,BL93,IF(BM93&gt;0,BM93,IF(BN93&gt;0,BN93,"")))</f>
        <v/>
      </c>
      <c r="BL93" s="232" t="str">
        <f>IF(ISNUMBER(BH93)=FALSE,"",SUM(BO93:BO$102))</f>
        <v/>
      </c>
      <c r="BM93" s="234"/>
      <c r="BN93" s="237"/>
      <c r="BO93" s="238" t="str">
        <f t="shared" ref="BO93" si="294">IF(ISNUMBER(BH93)=FALSE,"",1)</f>
        <v/>
      </c>
      <c r="BP93" s="250" t="str">
        <f>IF(ISNUMBER(BH93)=FALSE,"",SUMIF($E$73:$E$136,BI93,$D$73:$D$136))</f>
        <v/>
      </c>
      <c r="BQ93" s="252" t="str">
        <f>IF(ISNUMBER(BH93)=FALSE,"",IF(SUMIF($E$73:$E$136,BI93,$I$73:$I$136)&gt;0,SUMIF($E$73:$E$136,BI93,$I$73:$I$136),IF(SUMIF($E$73:$E$136,BI93,$J$73:$J$136)&gt;0,SUMIF($E$73:$E$136,BI93,$J$73:$J$136),IF(SUMIF($E$73:$E$136,BI93,$K$73:$K$136)&gt;0,SUMIF($E$73:$E$136,BI93,$K$73:$K$136),SUMIF($E$73:$E$136,BI93,$L$73:$L$136)))))</f>
        <v/>
      </c>
      <c r="BR93" s="231">
        <f>SUMIF($O$22:$O$71,BI93,$S$22:$S$71)+SUMIF($AD$22:$AD$71,BI93,$AI$22:$AI$71)+SUMIF($AT$22:$AT$71,BI93,$AX$22:$AX$71)+SUMIF($BI$22:$BI$71,BI93,$BL$22:$BL$71)</f>
        <v>0</v>
      </c>
      <c r="BS93" s="233">
        <f>SUMIF($O$22:$O$71,BI93,$T$22:$T$71)+SUMIF($AD$22:$AD$71,BI93,$AJ$22:$AJ$71)+SUMIF($AT$22:$AT$71,BI93,$AY$22:$AY$71)+SUMIF($BI$22:$BI$71,BI93,$BM$22:$BM$71)</f>
        <v>0</v>
      </c>
      <c r="BT93" s="236">
        <f>SUMIF($O$22:$O$71,BI93,$U$22:$U$71)+SUMIF($AD$22:$AD$71,BI93,$AK$22:$AK$71)+SUMIF($AT$22:$AT$71,BI93,$AZ$22:$AZ$71)+SUMIF($BI$22:$BI$71,BI93,$BN$22:$BN$71)</f>
        <v>0</v>
      </c>
      <c r="BU93" s="212"/>
      <c r="BV93" s="257" t="str">
        <f t="shared" ref="BV93" si="295">IF(BW93="","",C93)</f>
        <v/>
      </c>
      <c r="BW93" s="224"/>
      <c r="BX93" s="225"/>
      <c r="BY93" s="209" t="str">
        <f t="shared" ref="BY93" si="296">IF(BZ93&gt;0,BZ93,IF(CA93&gt;0,CA93,IF(CB93&gt;0,CB93,"")))</f>
        <v/>
      </c>
      <c r="BZ93" s="232" t="str">
        <f>IF(ISNUMBER(BV93)=FALSE,"",SUM(CC93:CC$102))</f>
        <v/>
      </c>
      <c r="CA93" s="234"/>
      <c r="CB93" s="237"/>
      <c r="CC93" s="238" t="str">
        <f t="shared" ref="CC93" si="297">IF(ISNUMBER(BV93)=FALSE,"",1)</f>
        <v/>
      </c>
      <c r="CD93" s="249" t="str">
        <f>IF(ISNUMBER(BV93)=FALSE,"",SUMIF($E$73:$E$136,BW93,$D$73:$D$136))</f>
        <v/>
      </c>
      <c r="CE93" s="251" t="str">
        <f>IF(ISNUMBER(BV93)=FALSE,"",IF(SUMIF($E$73:$E$136,BW93,$I$73:$I$136)&gt;0,SUMIF($E$73:$E$136,BW93,$I$73:$I$136),IF(SUMIF($E$73:$E$136,BW93,$J$73:$J$136)&gt;0,SUMIF($E$73:$E$136,BW93,$J$73:$J$136),IF(SUMIF($E$73:$E$136,BW93,$K$73:$K$136)&gt;0,SUMIF($E$73:$E$136,BW93,$K$73:$K$136),SUMIF($E$73:$E$136,BW93,$L$73:$L$136)))))</f>
        <v/>
      </c>
      <c r="CF93" s="231">
        <f>SUMIF($O$22:$O$71,BW93,$S$22:$S$71)+SUMIF($AD$22:$AD$71,BW93,$AI$22:$AI$71)+SUMIF($AT$22:$AT$71,BW93,$AX$22:$AX$71)+SUMIF($BI$22:$BI$71,BW93,$BL$22:$BL$71)+SUMIF($BW$22:$BW$71,BW93,$BZ$22:$BZ$71)</f>
        <v>0</v>
      </c>
      <c r="CG93" s="233">
        <f>SUMIF($O$22:$O$71,BW93,$T$22:$T$71)+SUMIF($AD$22:$AD$71,BW93,$AJ$22:$AJ$71)+SUMIF($AT$22:$AT$71,BW93,$AY$22:$AY$71)+SUMIF($BI$22:$BI$71,BW93,$BM$22:$BM$71)+SUMIF($BW$22:$BW$71,BW93,$CA$22:$CA$71)</f>
        <v>0</v>
      </c>
      <c r="CH93" s="236">
        <f>SUMIF($O$22:$O$71,BW93,$U$22:$U$71)+SUMIF($AD$22:$AD$71,BW93,$AK$22:$AK$71)+SUMIF($AT$22:$AT$71,BW93,$AZ$22:$AZ$71)+SUMIF($BI$22:$BI$71,BW93,$BN$22:$BN$71)+SUMIF($BW$22:$BW$71,BW93,$CB$22:$CB$71)</f>
        <v>0</v>
      </c>
      <c r="CI93" s="212"/>
      <c r="CJ93" s="258" t="str">
        <f t="shared" ref="CJ93" si="298">IF(CK93="","",C93)</f>
        <v/>
      </c>
      <c r="CK93" s="228"/>
      <c r="CL93" s="215"/>
      <c r="CM93" s="210" t="str">
        <f t="shared" ref="CM93" si="299">IF(CN93&gt;0,CN93,IF(CO93&gt;0,CO93,IF(CP93&gt;0,CP93,"")))</f>
        <v/>
      </c>
      <c r="CN93" s="232" t="str">
        <f>IF(ISNUMBER(CJ93)=FALSE,"",SUM(CQ93:CQ$102))</f>
        <v/>
      </c>
      <c r="CO93" s="234"/>
      <c r="CP93" s="237"/>
      <c r="CQ93" s="238" t="str">
        <f t="shared" ref="CQ93" si="300">IF(ISNUMBER(CJ93)=FALSE,"",1)</f>
        <v/>
      </c>
      <c r="CR93" s="250" t="str">
        <f>IF(ISNUMBER(CJ93)=FALSE,"",SUMIF($E$73:$E$136,CK93,$D$73:$D$136))</f>
        <v/>
      </c>
      <c r="CS93" s="252" t="str">
        <f>IF(ISNUMBER(CJ93)=FALSE,"",IF(SUMIF($E$73:$E$136,CK93,$I$73:$I$136)&gt;0,SUMIF($E$73:$E$136,CK93,$I$73:$I$136),IF(SUMIF($E$73:$E$136,CK93,$J$73:$J$136)&gt;0,SUMIF($E$73:$E$136,CK93,$J$73:$J$136),IF(SUMIF($E$73:$E$136,CK93,$K$73:$K$136)&gt;0,SUMIF($E$73:$E$136,CK93,$K$73:$K$136),SUMIF($E$73:$E$136,CK93,$L$73:$L$136)))))</f>
        <v/>
      </c>
      <c r="CT93" s="231">
        <f>SUMIF($O$22:$O$71,CK93,$S$22:$S$71)+SUMIF($AD$22:$AD$71,CK93,$AI$22:$AI$71)+SUMIF($AT$22:$AT$71,CK93,$AX$22:$AX$71)+SUMIF($BI$22:$BI$71,CK93,$BL$22:$BL$71)+SUMIF($BW$22:$BW$71,CK93,$BZ$22:$BZ$71)+SUMIF($CK$22:$CK$71,CK93,$CN$22:$CN$71)</f>
        <v>0</v>
      </c>
      <c r="CU93" s="233">
        <f>SUMIF($O$22:$O$71,CK93,$T$22:$T$71)+SUMIF($AD$22:$AD$71,CK93,$AJ$22:$AJ$71)+SUMIF($AT$22:$AT$71,CK93,$AY$22:$AY$71)+SUMIF($BI$22:$BI$71,CK93,$BM$22:$BM$71)+SUMIF($BW$22:$BW$71,CK93,$CA$22:$CA$71)+SUMIF($CK$22:$CK$71,CK93,$CO$22:$CO$71)</f>
        <v>0</v>
      </c>
      <c r="CV93" s="236">
        <f>SUMIF($O$22:$O$71,CK93,$U$22:$U$71)+SUMIF($AD$22:$AD$71,CK93,$AK$22:$AK$71)+SUMIF($AT$22:$AT$71,CK93,$AZ$22:$AZ$71)+SUMIF($BI$22:$BI$71,CK93,$BN$22:$BN$71)+SUMIF($BW$22:$BW$71,CK93,$CB$22:$CB$71)+SUMIF($CK$22:$CK$71,CK93,$CP$22:$CP$71)</f>
        <v>0</v>
      </c>
      <c r="CW93" s="212"/>
      <c r="CX93" s="203"/>
    </row>
    <row r="94" spans="1:102" s="211" customFormat="1" ht="15" customHeight="1">
      <c r="A94" s="213"/>
      <c r="B94" s="335"/>
      <c r="C94" s="284">
        <v>22</v>
      </c>
      <c r="D94" s="285">
        <f t="shared" si="199"/>
        <v>22</v>
      </c>
      <c r="E94" s="286" t="s">
        <v>89</v>
      </c>
      <c r="F94" s="284">
        <v>1984</v>
      </c>
      <c r="G94" s="284">
        <f>SUMIF($O$73:$O$137,E94,$V$73:$V$137)+SUMIF($AD$73:$AD$137,E94,$AL$73:$AL$137)+SUMIF($AT$73:$AT$137,E94,$BA$73:$BA$137)+SUMIF($BI$73:$BI$137,E94,$BO$73:$BO$137)+SUMIF($BW$73:$BW$137,E94,$CC$73:$CC$137)+SUMIF($CK$73:$CK$137,E94,$CQ$73:$CQ$137)</f>
        <v>1</v>
      </c>
      <c r="H94" s="284"/>
      <c r="I94" s="284">
        <f t="shared" si="53"/>
        <v>3</v>
      </c>
      <c r="J94" s="287">
        <f>SUMIF($O$73:$O$137,E94,$S$73:$S$137)+SUMIF($AD$73:$AD$137,E94,$AI$73:$AI$137)+SUMIF($AT$73:$AT$137,E94,$AX$73:$AX$137)+SUMIF($BI$73:$BI$137,E94,$BL$73:$BL$137)+SUMIF($BW$73:$BW$137,E94,$BZ$73:$BZ$137)+SUMIF($CK$73:$CK$137,E94,$CN$73:$CN$137)</f>
        <v>0</v>
      </c>
      <c r="K94" s="288">
        <f>SUMIF($O$73:$O$137,E94,$T$73:$T$137)+SUMIF($AD$73:$AD$137,E94,$AJ$73:$AJ$137)+SUMIF($AT$73:$AT$137,E94,$AY$73:$AY$137)+SUMIF($BI$73:$BI$137,E94,$BM$73:$BM$137)+SUMIF($BW$73:$BW$137,E94,$CA$73:$CA$137)+SUMIF($CK$73:$CK$137,E94,$CO$73:$CO$137)</f>
        <v>0</v>
      </c>
      <c r="L94" s="289">
        <f>SUMIF($O$73:$O$137,E94,$U$73:$U$137)+SUMIF($AD$73:$AD$137,E94,$AK$73:$AK$137)+SUMIF($AT$73:$AT$137,E94,$AZ$73:$AZ$137)+SUMIF($BI$73:$BI$137,E94,$BN$73:$BN$137)+SUMIF($BW$73:$BW$137,E94,$CB$73:$CB$137)+SUMIF($CK$73:$CK$137,E94,$CP$73:$CP$137)</f>
        <v>0</v>
      </c>
      <c r="M94" s="221"/>
      <c r="N94" s="254" t="str">
        <f t="shared" ref="N94" si="301">IF(O94="","",C94)</f>
        <v/>
      </c>
      <c r="O94" s="224"/>
      <c r="P94" s="293"/>
      <c r="Q94" s="225"/>
      <c r="R94" s="209" t="str">
        <f t="shared" si="285"/>
        <v/>
      </c>
      <c r="S94" s="232" t="str">
        <f>IF(ISNUMBER(N94)=FALSE,"",SUM(V94:$V$102))</f>
        <v/>
      </c>
      <c r="T94" s="234"/>
      <c r="U94" s="237"/>
      <c r="V94" s="238" t="str">
        <f t="shared" ref="V94" si="302">IF(ISNUMBER(N94)=FALSE,"",1)</f>
        <v/>
      </c>
      <c r="W94" s="249" t="str">
        <f>IF(ISNUMBER(N94)=FALSE,"",SUMIF($E$73:$E$136,O94,$D$73:$D$136))</f>
        <v/>
      </c>
      <c r="X94" s="251" t="str">
        <f>IF(ISNUMBER(N94)=FALSE,"",SUMIF($E$73:$E$136,O94,$I$73:$I$136))</f>
        <v/>
      </c>
      <c r="Y94" s="231">
        <f>SUMIF($O$22:$O$71,O94,$S$22:$S$71)</f>
        <v>0</v>
      </c>
      <c r="Z94" s="233">
        <f>SUMIF($O$22:$O$71,O94,$T$22:$T$71)</f>
        <v>0</v>
      </c>
      <c r="AA94" s="236">
        <f>SUMIF($O$22:$O$71,O94,$U$22:$U$71)</f>
        <v>0</v>
      </c>
      <c r="AB94" s="212"/>
      <c r="AC94" s="256">
        <f t="shared" ref="AC94" si="303">IF(AD94="","",C94)</f>
        <v>22</v>
      </c>
      <c r="AD94" s="208" t="s">
        <v>49</v>
      </c>
      <c r="AE94" s="299">
        <v>0.29160879629629627</v>
      </c>
      <c r="AF94" s="299" t="s">
        <v>54</v>
      </c>
      <c r="AG94" s="299" t="s">
        <v>56</v>
      </c>
      <c r="AH94" s="210" t="str">
        <f t="shared" ref="AH94" si="304">IF(AI94&gt;0,AI94,IF(AJ94&gt;0,AJ94,IF(AK94&gt;0,AK94,"")))</f>
        <v/>
      </c>
      <c r="AI94" s="232">
        <f>IF(ISNUMBER(AC94)=FALSE,"",SUM(AL94:AL$102))</f>
        <v>0</v>
      </c>
      <c r="AJ94" s="234"/>
      <c r="AK94" s="237"/>
      <c r="AL94" s="238"/>
      <c r="AM94" s="250"/>
      <c r="AN94" s="252"/>
      <c r="AO94" s="231">
        <f>SUMIF($O$22:$O$71,AD94,$S$22:$S$71)+SUMIF($AD$22:$AD$71,AD94,$AI$22:$AI$71)</f>
        <v>0</v>
      </c>
      <c r="AP94" s="233">
        <f>SUMIF($O$22:$O$71,AD94,$T$22:$T$71)+SUMIF($AD$22:$AD$71,AD94,$AJ$22:$AJ$71)</f>
        <v>0</v>
      </c>
      <c r="AQ94" s="236">
        <f>SUMIF($O$22:$O$71,AD94,$U$22:$U$71)+SUMIF($AD$22:$AD$71,AD94,$AK$22:$AK$71)</f>
        <v>0</v>
      </c>
      <c r="AR94" s="212"/>
      <c r="AS94" s="257">
        <f t="shared" ref="AS94" si="305">IF(AT94="","",C94)</f>
        <v>22</v>
      </c>
      <c r="AT94" s="224" t="s">
        <v>62</v>
      </c>
      <c r="AU94" s="224">
        <v>362</v>
      </c>
      <c r="AV94" s="225">
        <v>1.3277777777777777</v>
      </c>
      <c r="AW94" s="209">
        <f t="shared" ref="AW94" si="306">IF(AX94&gt;0,AX94,IF(AY94&gt;0,AY94,IF(AZ94&gt;0,AZ94,"")))</f>
        <v>9</v>
      </c>
      <c r="AX94" s="232">
        <f>IF(ISNUMBER(AS94)=FALSE,"",SUM(BA94:BA$102))</f>
        <v>9</v>
      </c>
      <c r="AY94" s="234"/>
      <c r="AZ94" s="237"/>
      <c r="BA94" s="238">
        <f t="shared" ref="BA94" si="307">IF(ISNUMBER(AS94)=FALSE,"",1)</f>
        <v>1</v>
      </c>
      <c r="BB94" s="249">
        <f>IF(ISNUMBER(AS94)=FALSE,"",SUMIF($E$73:$E$136,AT94,$D$73:$D$136))</f>
        <v>25</v>
      </c>
      <c r="BC94" s="251">
        <f>IF(ISNUMBER(AS94)=FALSE,"",IF(SUMIF($E$73:$E$136,AT94,$I$73:$I$136)&gt;0,SUMIF($E$73:$E$136,AT94,$I$73:$I$136),IF(SUMIF($E$73:$E$136,AT94,$J$73:$J$136)&gt;0,SUMIF($E$73:$E$136,AT94,$J$73:$J$136),IF(SUMIF($E$73:$E$136,AT94,$K$73:$K$136)&gt;0,SUMIF($E$73:$E$136,AT94,$K$73:$K$136),SUMIF($E$73:$E$136,AT94,$L$73:$L$136)))))</f>
        <v>2</v>
      </c>
      <c r="BD94" s="231">
        <f>SUMIF($O$22:$O$71,AT94,$S$22:$S$71)+SUMIF($AD$22:$AD$71,AT94,$AI$22:$AI$71)+SUMIF($AT$22:$AT$71,AT94,$AX$22:$AX$71)</f>
        <v>12</v>
      </c>
      <c r="BE94" s="233">
        <f>SUMIF($O$22:$O$71,AT94,$T$22:$T$71)+SUMIF($AD$22:$AD$71,AT94,$AJ$22:$AJ$71)+SUMIF($AT$22:$AT$71,AT94,$AY$22:$AY$71)</f>
        <v>0</v>
      </c>
      <c r="BF94" s="236">
        <f>SUMIF($O$22:$O$71,AT94,$U$22:$U$71)+SUMIF($AD$22:$AD$71,AT94,$AK$22:$AK$71)+SUMIF($AT$22:$AT$71,AT94,$AZ$22:$AZ$71)</f>
        <v>0</v>
      </c>
      <c r="BG94" s="212"/>
      <c r="BH94" s="256" t="str">
        <f t="shared" ref="BH94" si="308">IF(BI94="","",C94)</f>
        <v/>
      </c>
      <c r="BI94" s="228"/>
      <c r="BJ94" s="215"/>
      <c r="BK94" s="210" t="str">
        <f t="shared" ref="BK94" si="309">IF(BL94&gt;0,BL94,IF(BM94&gt;0,BM94,IF(BN94&gt;0,BN94,"")))</f>
        <v/>
      </c>
      <c r="BL94" s="232" t="str">
        <f>IF(ISNUMBER(BH94)=FALSE,"",SUM(BO94:BO$102))</f>
        <v/>
      </c>
      <c r="BM94" s="234"/>
      <c r="BN94" s="237"/>
      <c r="BO94" s="238" t="str">
        <f t="shared" ref="BO94" si="310">IF(ISNUMBER(BH94)=FALSE,"",1)</f>
        <v/>
      </c>
      <c r="BP94" s="250" t="str">
        <f>IF(ISNUMBER(BH94)=FALSE,"",SUMIF($E$73:$E$136,BI94,$D$73:$D$136))</f>
        <v/>
      </c>
      <c r="BQ94" s="252" t="str">
        <f>IF(ISNUMBER(BH94)=FALSE,"",IF(SUMIF($E$73:$E$136,BI94,$I$73:$I$136)&gt;0,SUMIF($E$73:$E$136,BI94,$I$73:$I$136),IF(SUMIF($E$73:$E$136,BI94,$J$73:$J$136)&gt;0,SUMIF($E$73:$E$136,BI94,$J$73:$J$136),IF(SUMIF($E$73:$E$136,BI94,$K$73:$K$136)&gt;0,SUMIF($E$73:$E$136,BI94,$K$73:$K$136),SUMIF($E$73:$E$136,BI94,$L$73:$L$136)))))</f>
        <v/>
      </c>
      <c r="BR94" s="231">
        <f>SUMIF($O$22:$O$71,BI94,$S$22:$S$71)+SUMIF($AD$22:$AD$71,BI94,$AI$22:$AI$71)+SUMIF($AT$22:$AT$71,BI94,$AX$22:$AX$71)+SUMIF($BI$22:$BI$71,BI94,$BL$22:$BL$71)</f>
        <v>0</v>
      </c>
      <c r="BS94" s="233">
        <f>SUMIF($O$22:$O$71,BI94,$T$22:$T$71)+SUMIF($AD$22:$AD$71,BI94,$AJ$22:$AJ$71)+SUMIF($AT$22:$AT$71,BI94,$AY$22:$AY$71)+SUMIF($BI$22:$BI$71,BI94,$BM$22:$BM$71)</f>
        <v>0</v>
      </c>
      <c r="BT94" s="236">
        <f>SUMIF($O$22:$O$71,BI94,$U$22:$U$71)+SUMIF($AD$22:$AD$71,BI94,$AK$22:$AK$71)+SUMIF($AT$22:$AT$71,BI94,$AZ$22:$AZ$71)+SUMIF($BI$22:$BI$71,BI94,$BN$22:$BN$71)</f>
        <v>0</v>
      </c>
      <c r="BU94" s="212"/>
      <c r="BV94" s="257" t="str">
        <f t="shared" ref="BV94" si="311">IF(BW94="","",C94)</f>
        <v/>
      </c>
      <c r="BW94" s="224"/>
      <c r="BX94" s="225"/>
      <c r="BY94" s="209" t="str">
        <f t="shared" ref="BY94" si="312">IF(BZ94&gt;0,BZ94,IF(CA94&gt;0,CA94,IF(CB94&gt;0,CB94,"")))</f>
        <v/>
      </c>
      <c r="BZ94" s="232" t="str">
        <f>IF(ISNUMBER(BV94)=FALSE,"",SUM(CC94:CC$102))</f>
        <v/>
      </c>
      <c r="CA94" s="234"/>
      <c r="CB94" s="237"/>
      <c r="CC94" s="238" t="str">
        <f t="shared" ref="CC94" si="313">IF(ISNUMBER(BV94)=FALSE,"",1)</f>
        <v/>
      </c>
      <c r="CD94" s="249" t="str">
        <f>IF(ISNUMBER(BV94)=FALSE,"",SUMIF($E$73:$E$136,BW94,$D$73:$D$136))</f>
        <v/>
      </c>
      <c r="CE94" s="251" t="str">
        <f>IF(ISNUMBER(BV94)=FALSE,"",IF(SUMIF($E$73:$E$136,BW94,$I$73:$I$136)&gt;0,SUMIF($E$73:$E$136,BW94,$I$73:$I$136),IF(SUMIF($E$73:$E$136,BW94,$J$73:$J$136)&gt;0,SUMIF($E$73:$E$136,BW94,$J$73:$J$136),IF(SUMIF($E$73:$E$136,BW94,$K$73:$K$136)&gt;0,SUMIF($E$73:$E$136,BW94,$K$73:$K$136),SUMIF($E$73:$E$136,BW94,$L$73:$L$136)))))</f>
        <v/>
      </c>
      <c r="CF94" s="231">
        <f>SUMIF($O$22:$O$71,BW94,$S$22:$S$71)+SUMIF($AD$22:$AD$71,BW94,$AI$22:$AI$71)+SUMIF($AT$22:$AT$71,BW94,$AX$22:$AX$71)+SUMIF($BI$22:$BI$71,BW94,$BL$22:$BL$71)+SUMIF($BW$22:$BW$71,BW94,$BZ$22:$BZ$71)</f>
        <v>0</v>
      </c>
      <c r="CG94" s="233">
        <f>SUMIF($O$22:$O$71,BW94,$T$22:$T$71)+SUMIF($AD$22:$AD$71,BW94,$AJ$22:$AJ$71)+SUMIF($AT$22:$AT$71,BW94,$AY$22:$AY$71)+SUMIF($BI$22:$BI$71,BW94,$BM$22:$BM$71)+SUMIF($BW$22:$BW$71,BW94,$CA$22:$CA$71)</f>
        <v>0</v>
      </c>
      <c r="CH94" s="236">
        <f>SUMIF($O$22:$O$71,BW94,$U$22:$U$71)+SUMIF($AD$22:$AD$71,BW94,$AK$22:$AK$71)+SUMIF($AT$22:$AT$71,BW94,$AZ$22:$AZ$71)+SUMIF($BI$22:$BI$71,BW94,$BN$22:$BN$71)+SUMIF($BW$22:$BW$71,BW94,$CB$22:$CB$71)</f>
        <v>0</v>
      </c>
      <c r="CI94" s="212"/>
      <c r="CJ94" s="258" t="str">
        <f t="shared" ref="CJ94" si="314">IF(CK94="","",C94)</f>
        <v/>
      </c>
      <c r="CK94" s="228"/>
      <c r="CL94" s="215"/>
      <c r="CM94" s="210" t="str">
        <f t="shared" ref="CM94" si="315">IF(CN94&gt;0,CN94,IF(CO94&gt;0,CO94,IF(CP94&gt;0,CP94,"")))</f>
        <v/>
      </c>
      <c r="CN94" s="232" t="str">
        <f>IF(ISNUMBER(CJ94)=FALSE,"",SUM(CQ94:CQ$102))</f>
        <v/>
      </c>
      <c r="CO94" s="234"/>
      <c r="CP94" s="237"/>
      <c r="CQ94" s="238" t="str">
        <f t="shared" ref="CQ94" si="316">IF(ISNUMBER(CJ94)=FALSE,"",1)</f>
        <v/>
      </c>
      <c r="CR94" s="250" t="str">
        <f>IF(ISNUMBER(CJ94)=FALSE,"",SUMIF($E$73:$E$136,CK94,$D$73:$D$136))</f>
        <v/>
      </c>
      <c r="CS94" s="252" t="str">
        <f>IF(ISNUMBER(CJ94)=FALSE,"",IF(SUMIF($E$73:$E$136,CK94,$I$73:$I$136)&gt;0,SUMIF($E$73:$E$136,CK94,$I$73:$I$136),IF(SUMIF($E$73:$E$136,CK94,$J$73:$J$136)&gt;0,SUMIF($E$73:$E$136,CK94,$J$73:$J$136),IF(SUMIF($E$73:$E$136,CK94,$K$73:$K$136)&gt;0,SUMIF($E$73:$E$136,CK94,$K$73:$K$136),SUMIF($E$73:$E$136,CK94,$L$73:$L$136)))))</f>
        <v/>
      </c>
      <c r="CT94" s="231">
        <f>SUMIF($O$22:$O$71,CK94,$S$22:$S$71)+SUMIF($AD$22:$AD$71,CK94,$AI$22:$AI$71)+SUMIF($AT$22:$AT$71,CK94,$AX$22:$AX$71)+SUMIF($BI$22:$BI$71,CK94,$BL$22:$BL$71)+SUMIF($BW$22:$BW$71,CK94,$BZ$22:$BZ$71)+SUMIF($CK$22:$CK$71,CK94,$CN$22:$CN$71)</f>
        <v>0</v>
      </c>
      <c r="CU94" s="233">
        <f>SUMIF($O$22:$O$71,CK94,$T$22:$T$71)+SUMIF($AD$22:$AD$71,CK94,$AJ$22:$AJ$71)+SUMIF($AT$22:$AT$71,CK94,$AY$22:$AY$71)+SUMIF($BI$22:$BI$71,CK94,$BM$22:$BM$71)+SUMIF($BW$22:$BW$71,CK94,$CA$22:$CA$71)+SUMIF($CK$22:$CK$71,CK94,$CO$22:$CO$71)</f>
        <v>0</v>
      </c>
      <c r="CV94" s="236">
        <f>SUMIF($O$22:$O$71,CK94,$U$22:$U$71)+SUMIF($AD$22:$AD$71,CK94,$AK$22:$AK$71)+SUMIF($AT$22:$AT$71,CK94,$AZ$22:$AZ$71)+SUMIF($BI$22:$BI$71,CK94,$BN$22:$BN$71)+SUMIF($BW$22:$BW$71,CK94,$CB$22:$CB$71)+SUMIF($CK$22:$CK$71,CK94,$CP$22:$CP$71)</f>
        <v>0</v>
      </c>
      <c r="CW94" s="212"/>
      <c r="CX94" s="203"/>
    </row>
    <row r="95" spans="1:102" s="211" customFormat="1" ht="15" customHeight="1">
      <c r="A95" s="213"/>
      <c r="B95" s="335"/>
      <c r="C95" s="284">
        <v>23</v>
      </c>
      <c r="D95" s="285">
        <f t="shared" si="199"/>
        <v>23</v>
      </c>
      <c r="E95" s="286" t="s">
        <v>26</v>
      </c>
      <c r="F95" s="284"/>
      <c r="G95" s="284">
        <f>SUMIF($O$73:$O$137,E95,$V$73:$V$137)+SUMIF($AD$73:$AD$137,E95,$AL$73:$AL$137)+SUMIF($AT$73:$AT$137,E95,$BA$73:$BA$137)+SUMIF($BI$73:$BI$137,E95,$BO$73:$BO$137)+SUMIF($BW$73:$BW$137,E95,$CC$73:$CC$137)+SUMIF($CK$73:$CK$137,E95,$CQ$73:$CQ$137)</f>
        <v>1</v>
      </c>
      <c r="H95" s="284"/>
      <c r="I95" s="284">
        <f t="shared" si="53"/>
        <v>3</v>
      </c>
      <c r="J95" s="287">
        <f>SUMIF($O$73:$O$137,E95,$S$73:$S$137)+SUMIF($AD$73:$AD$137,E95,$AI$73:$AI$137)+SUMIF($AT$73:$AT$137,E95,$AX$73:$AX$137)+SUMIF($BI$73:$BI$137,E95,$BL$73:$BL$137)+SUMIF($BW$73:$BW$137,E95,$BZ$73:$BZ$137)+SUMIF($CK$73:$CK$137,E95,$CN$73:$CN$137)</f>
        <v>0</v>
      </c>
      <c r="K95" s="288">
        <f>SUMIF($O$73:$O$137,E95,$T$73:$T$137)+SUMIF($AD$73:$AD$137,E95,$AJ$73:$AJ$137)+SUMIF($AT$73:$AT$137,E95,$AY$73:$AY$137)+SUMIF($BI$73:$BI$137,E95,$BM$73:$BM$137)+SUMIF($BW$73:$BW$137,E95,$CA$73:$CA$137)+SUMIF($CK$73:$CK$137,E95,$CO$73:$CO$137)</f>
        <v>0</v>
      </c>
      <c r="L95" s="289">
        <f>SUMIF($O$73:$O$137,E95,$U$73:$U$137)+SUMIF($AD$73:$AD$137,E95,$AK$73:$AK$137)+SUMIF($AT$73:$AT$137,E95,$AZ$73:$AZ$137)+SUMIF($BI$73:$BI$137,E95,$BN$73:$BN$137)+SUMIF($BW$73:$BW$137,E95,$CB$73:$CB$137)+SUMIF($CK$73:$CK$137,E95,$CP$73:$CP$137)</f>
        <v>0</v>
      </c>
      <c r="M95" s="221"/>
      <c r="N95" s="254" t="str">
        <f t="shared" ref="N95" si="317">IF(O95="","",C95)</f>
        <v/>
      </c>
      <c r="O95" s="224"/>
      <c r="P95" s="293"/>
      <c r="Q95" s="225"/>
      <c r="R95" s="209" t="str">
        <f t="shared" si="285"/>
        <v/>
      </c>
      <c r="S95" s="232" t="str">
        <f>IF(ISNUMBER(N95)=FALSE,"",SUM(V95:$V$102))</f>
        <v/>
      </c>
      <c r="T95" s="234"/>
      <c r="U95" s="237"/>
      <c r="V95" s="238" t="str">
        <f t="shared" ref="V95" si="318">IF(ISNUMBER(N95)=FALSE,"",1)</f>
        <v/>
      </c>
      <c r="W95" s="249" t="str">
        <f>IF(ISNUMBER(N95)=FALSE,"",SUMIF($E$73:$E$136,O95,$D$73:$D$136))</f>
        <v/>
      </c>
      <c r="X95" s="251" t="str">
        <f>IF(ISNUMBER(N95)=FALSE,"",SUMIF($E$73:$E$136,O95,$I$73:$I$136))</f>
        <v/>
      </c>
      <c r="Y95" s="231">
        <f>SUMIF($O$22:$O$71,O95,$S$22:$S$71)</f>
        <v>0</v>
      </c>
      <c r="Z95" s="233">
        <f>SUMIF($O$22:$O$71,O95,$T$22:$T$71)</f>
        <v>0</v>
      </c>
      <c r="AA95" s="236">
        <f>SUMIF($O$22:$O$71,O95,$U$22:$U$71)</f>
        <v>0</v>
      </c>
      <c r="AB95" s="212"/>
      <c r="AC95" s="256">
        <f t="shared" ref="AC95" si="319">IF(AD95="","",C95)</f>
        <v>23</v>
      </c>
      <c r="AD95" s="208" t="s">
        <v>51</v>
      </c>
      <c r="AE95" s="299">
        <v>0.34236111111111117</v>
      </c>
      <c r="AF95" s="299" t="s">
        <v>55</v>
      </c>
      <c r="AG95" s="299" t="s">
        <v>56</v>
      </c>
      <c r="AH95" s="210" t="str">
        <f t="shared" ref="AH95" si="320">IF(AI95&gt;0,AI95,IF(AJ95&gt;0,AJ95,IF(AK95&gt;0,AK95,"")))</f>
        <v/>
      </c>
      <c r="AI95" s="232">
        <f>IF(ISNUMBER(AC95)=FALSE,"",SUM(AL95:AL$102))</f>
        <v>0</v>
      </c>
      <c r="AJ95" s="234"/>
      <c r="AK95" s="237"/>
      <c r="AL95" s="238"/>
      <c r="AM95" s="250"/>
      <c r="AN95" s="252"/>
      <c r="AO95" s="231">
        <f>SUMIF($O$22:$O$71,AD95,$S$22:$S$71)+SUMIF($AD$22:$AD$71,AD95,$AI$22:$AI$71)</f>
        <v>0</v>
      </c>
      <c r="AP95" s="233">
        <f>SUMIF($O$22:$O$71,AD95,$T$22:$T$71)+SUMIF($AD$22:$AD$71,AD95,$AJ$22:$AJ$71)</f>
        <v>0</v>
      </c>
      <c r="AQ95" s="236">
        <f>SUMIF($O$22:$O$71,AD95,$U$22:$U$71)+SUMIF($AD$22:$AD$71,AD95,$AK$22:$AK$71)</f>
        <v>0</v>
      </c>
      <c r="AR95" s="212"/>
      <c r="AS95" s="257">
        <f t="shared" ref="AS95" si="321">IF(AT95="","",C95)</f>
        <v>23</v>
      </c>
      <c r="AT95" s="224" t="s">
        <v>93</v>
      </c>
      <c r="AU95" s="224">
        <v>366</v>
      </c>
      <c r="AV95" s="225">
        <v>1.3409722222222222</v>
      </c>
      <c r="AW95" s="209">
        <f t="shared" ref="AW95" si="322">IF(AX95&gt;0,AX95,IF(AY95&gt;0,AY95,IF(AZ95&gt;0,AZ95,"")))</f>
        <v>8</v>
      </c>
      <c r="AX95" s="232">
        <f>IF(ISNUMBER(AS95)=FALSE,"",SUM(BA95:BA$102))</f>
        <v>8</v>
      </c>
      <c r="AY95" s="234"/>
      <c r="AZ95" s="237"/>
      <c r="BA95" s="238">
        <f t="shared" ref="BA95" si="323">IF(ISNUMBER(AS95)=FALSE,"",1)</f>
        <v>1</v>
      </c>
      <c r="BB95" s="249">
        <f>IF(ISNUMBER(AS95)=FALSE,"",SUMIF($E$73:$E$136,AT95,$D$73:$D$136))</f>
        <v>34</v>
      </c>
      <c r="BC95" s="322">
        <f>IF(ISNUMBER(AS95)=FALSE,"",IF(SUMIF($E$73:$E$136,AT95,$I$73:$I$136)&gt;0,SUMIF($E$73:$E$136,AT95,$I$73:$I$136),IF(SUMIF($E$73:$E$136,AT95,$J$73:$J$136)&gt;0,SUMIF($E$73:$E$136,AT95,$J$73:$J$136),IF(SUMIF($E$73:$E$136,AT95,$K$73:$K$136)&gt;0,SUMIF($E$73:$E$136,AT95,$K$73:$K$136),SUMIF($E$73:$E$136,AT95,$L$73:$L$136)))))</f>
        <v>8</v>
      </c>
      <c r="BD95" s="231">
        <f>SUMIF($O$22:$O$71,AT95,$S$22:$S$71)+SUMIF($AD$22:$AD$71,AT95,$AI$22:$AI$71)+SUMIF($AT$22:$AT$71,AT95,$AX$22:$AX$71)</f>
        <v>11</v>
      </c>
      <c r="BE95" s="233">
        <f>SUMIF($O$22:$O$71,AT95,$T$22:$T$71)+SUMIF($AD$22:$AD$71,AT95,$AJ$22:$AJ$71)+SUMIF($AT$22:$AT$71,AT95,$AY$22:$AY$71)</f>
        <v>0</v>
      </c>
      <c r="BF95" s="236">
        <f>SUMIF($O$22:$O$71,AT95,$U$22:$U$71)+SUMIF($AD$22:$AD$71,AT95,$AK$22:$AK$71)+SUMIF($AT$22:$AT$71,AT95,$AZ$22:$AZ$71)</f>
        <v>0</v>
      </c>
      <c r="BG95" s="212"/>
      <c r="BH95" s="256" t="str">
        <f t="shared" ref="BH95" si="324">IF(BI95="","",C95)</f>
        <v/>
      </c>
      <c r="BI95" s="228"/>
      <c r="BJ95" s="215"/>
      <c r="BK95" s="210" t="str">
        <f t="shared" ref="BK95" si="325">IF(BL95&gt;0,BL95,IF(BM95&gt;0,BM95,IF(BN95&gt;0,BN95,"")))</f>
        <v/>
      </c>
      <c r="BL95" s="232" t="str">
        <f>IF(ISNUMBER(BH95)=FALSE,"",SUM(BO95:BO$102))</f>
        <v/>
      </c>
      <c r="BM95" s="234"/>
      <c r="BN95" s="237"/>
      <c r="BO95" s="238" t="str">
        <f t="shared" ref="BO95" si="326">IF(ISNUMBER(BH95)=FALSE,"",1)</f>
        <v/>
      </c>
      <c r="BP95" s="250" t="str">
        <f>IF(ISNUMBER(BH95)=FALSE,"",SUMIF($E$73:$E$136,BI95,$D$73:$D$136))</f>
        <v/>
      </c>
      <c r="BQ95" s="252" t="str">
        <f>IF(ISNUMBER(BH95)=FALSE,"",IF(SUMIF($E$73:$E$136,BI95,$I$73:$I$136)&gt;0,SUMIF($E$73:$E$136,BI95,$I$73:$I$136),IF(SUMIF($E$73:$E$136,BI95,$J$73:$J$136)&gt;0,SUMIF($E$73:$E$136,BI95,$J$73:$J$136),IF(SUMIF($E$73:$E$136,BI95,$K$73:$K$136)&gt;0,SUMIF($E$73:$E$136,BI95,$K$73:$K$136),SUMIF($E$73:$E$136,BI95,$L$73:$L$136)))))</f>
        <v/>
      </c>
      <c r="BR95" s="231">
        <f>SUMIF($O$22:$O$71,BI95,$S$22:$S$71)+SUMIF($AD$22:$AD$71,BI95,$AI$22:$AI$71)+SUMIF($AT$22:$AT$71,BI95,$AX$22:$AX$71)+SUMIF($BI$22:$BI$71,BI95,$BL$22:$BL$71)</f>
        <v>0</v>
      </c>
      <c r="BS95" s="233">
        <f>SUMIF($O$22:$O$71,BI95,$T$22:$T$71)+SUMIF($AD$22:$AD$71,BI95,$AJ$22:$AJ$71)+SUMIF($AT$22:$AT$71,BI95,$AY$22:$AY$71)+SUMIF($BI$22:$BI$71,BI95,$BM$22:$BM$71)</f>
        <v>0</v>
      </c>
      <c r="BT95" s="236">
        <f>SUMIF($O$22:$O$71,BI95,$U$22:$U$71)+SUMIF($AD$22:$AD$71,BI95,$AK$22:$AK$71)+SUMIF($AT$22:$AT$71,BI95,$AZ$22:$AZ$71)+SUMIF($BI$22:$BI$71,BI95,$BN$22:$BN$71)</f>
        <v>0</v>
      </c>
      <c r="BU95" s="212"/>
      <c r="BV95" s="257" t="str">
        <f t="shared" ref="BV95" si="327">IF(BW95="","",C95)</f>
        <v/>
      </c>
      <c r="BW95" s="224"/>
      <c r="BX95" s="225"/>
      <c r="BY95" s="209" t="str">
        <f t="shared" ref="BY95" si="328">IF(BZ95&gt;0,BZ95,IF(CA95&gt;0,CA95,IF(CB95&gt;0,CB95,"")))</f>
        <v/>
      </c>
      <c r="BZ95" s="232" t="str">
        <f>IF(ISNUMBER(BV95)=FALSE,"",SUM(CC95:CC$102))</f>
        <v/>
      </c>
      <c r="CA95" s="234"/>
      <c r="CB95" s="237"/>
      <c r="CC95" s="238" t="str">
        <f t="shared" ref="CC95" si="329">IF(ISNUMBER(BV95)=FALSE,"",1)</f>
        <v/>
      </c>
      <c r="CD95" s="249" t="str">
        <f>IF(ISNUMBER(BV95)=FALSE,"",SUMIF($E$73:$E$136,BW95,$D$73:$D$136))</f>
        <v/>
      </c>
      <c r="CE95" s="251" t="str">
        <f>IF(ISNUMBER(BV95)=FALSE,"",IF(SUMIF($E$73:$E$136,BW95,$I$73:$I$136)&gt;0,SUMIF($E$73:$E$136,BW95,$I$73:$I$136),IF(SUMIF($E$73:$E$136,BW95,$J$73:$J$136)&gt;0,SUMIF($E$73:$E$136,BW95,$J$73:$J$136),IF(SUMIF($E$73:$E$136,BW95,$K$73:$K$136)&gt;0,SUMIF($E$73:$E$136,BW95,$K$73:$K$136),SUMIF($E$73:$E$136,BW95,$L$73:$L$136)))))</f>
        <v/>
      </c>
      <c r="CF95" s="231">
        <f>SUMIF($O$22:$O$71,BW95,$S$22:$S$71)+SUMIF($AD$22:$AD$71,BW95,$AI$22:$AI$71)+SUMIF($AT$22:$AT$71,BW95,$AX$22:$AX$71)+SUMIF($BI$22:$BI$71,BW95,$BL$22:$BL$71)+SUMIF($BW$22:$BW$71,BW95,$BZ$22:$BZ$71)</f>
        <v>0</v>
      </c>
      <c r="CG95" s="233">
        <f>SUMIF($O$22:$O$71,BW95,$T$22:$T$71)+SUMIF($AD$22:$AD$71,BW95,$AJ$22:$AJ$71)+SUMIF($AT$22:$AT$71,BW95,$AY$22:$AY$71)+SUMIF($BI$22:$BI$71,BW95,$BM$22:$BM$71)+SUMIF($BW$22:$BW$71,BW95,$CA$22:$CA$71)</f>
        <v>0</v>
      </c>
      <c r="CH95" s="236">
        <f>SUMIF($O$22:$O$71,BW95,$U$22:$U$71)+SUMIF($AD$22:$AD$71,BW95,$AK$22:$AK$71)+SUMIF($AT$22:$AT$71,BW95,$AZ$22:$AZ$71)+SUMIF($BI$22:$BI$71,BW95,$BN$22:$BN$71)+SUMIF($BW$22:$BW$71,BW95,$CB$22:$CB$71)</f>
        <v>0</v>
      </c>
      <c r="CI95" s="212"/>
      <c r="CJ95" s="258" t="str">
        <f t="shared" ref="CJ95" si="330">IF(CK95="","",C95)</f>
        <v/>
      </c>
      <c r="CK95" s="228"/>
      <c r="CL95" s="215"/>
      <c r="CM95" s="210" t="str">
        <f t="shared" ref="CM95" si="331">IF(CN95&gt;0,CN95,IF(CO95&gt;0,CO95,IF(CP95&gt;0,CP95,"")))</f>
        <v/>
      </c>
      <c r="CN95" s="232" t="str">
        <f>IF(ISNUMBER(CJ95)=FALSE,"",SUM(CQ95:CQ$102))</f>
        <v/>
      </c>
      <c r="CO95" s="234"/>
      <c r="CP95" s="237"/>
      <c r="CQ95" s="238" t="str">
        <f t="shared" ref="CQ95" si="332">IF(ISNUMBER(CJ95)=FALSE,"",1)</f>
        <v/>
      </c>
      <c r="CR95" s="250" t="str">
        <f>IF(ISNUMBER(CJ95)=FALSE,"",SUMIF($E$73:$E$136,CK95,$D$73:$D$136))</f>
        <v/>
      </c>
      <c r="CS95" s="252" t="str">
        <f>IF(ISNUMBER(CJ95)=FALSE,"",IF(SUMIF($E$73:$E$136,CK95,$I$73:$I$136)&gt;0,SUMIF($E$73:$E$136,CK95,$I$73:$I$136),IF(SUMIF($E$73:$E$136,CK95,$J$73:$J$136)&gt;0,SUMIF($E$73:$E$136,CK95,$J$73:$J$136),IF(SUMIF($E$73:$E$136,CK95,$K$73:$K$136)&gt;0,SUMIF($E$73:$E$136,CK95,$K$73:$K$136),SUMIF($E$73:$E$136,CK95,$L$73:$L$136)))))</f>
        <v/>
      </c>
      <c r="CT95" s="231">
        <f>SUMIF($O$22:$O$71,CK95,$S$22:$S$71)+SUMIF($AD$22:$AD$71,CK95,$AI$22:$AI$71)+SUMIF($AT$22:$AT$71,CK95,$AX$22:$AX$71)+SUMIF($BI$22:$BI$71,CK95,$BL$22:$BL$71)+SUMIF($BW$22:$BW$71,CK95,$BZ$22:$BZ$71)+SUMIF($CK$22:$CK$71,CK95,$CN$22:$CN$71)</f>
        <v>0</v>
      </c>
      <c r="CU95" s="233">
        <f>SUMIF($O$22:$O$71,CK95,$T$22:$T$71)+SUMIF($AD$22:$AD$71,CK95,$AJ$22:$AJ$71)+SUMIF($AT$22:$AT$71,CK95,$AY$22:$AY$71)+SUMIF($BI$22:$BI$71,CK95,$BM$22:$BM$71)+SUMIF($BW$22:$BW$71,CK95,$CA$22:$CA$71)+SUMIF($CK$22:$CK$71,CK95,$CO$22:$CO$71)</f>
        <v>0</v>
      </c>
      <c r="CV95" s="236">
        <f>SUMIF($O$22:$O$71,CK95,$U$22:$U$71)+SUMIF($AD$22:$AD$71,CK95,$AK$22:$AK$71)+SUMIF($AT$22:$AT$71,CK95,$AZ$22:$AZ$71)+SUMIF($BI$22:$BI$71,CK95,$BN$22:$BN$71)+SUMIF($BW$22:$BW$71,CK95,$CB$22:$CB$71)+SUMIF($CK$22:$CK$71,CK95,$CP$22:$CP$71)</f>
        <v>0</v>
      </c>
      <c r="CW95" s="212"/>
      <c r="CX95" s="203"/>
    </row>
    <row r="96" spans="1:102" s="211" customFormat="1" ht="15" customHeight="1">
      <c r="A96" s="213"/>
      <c r="B96" s="335"/>
      <c r="C96" s="284">
        <v>24</v>
      </c>
      <c r="D96" s="285">
        <f t="shared" si="199"/>
        <v>24</v>
      </c>
      <c r="E96" s="286" t="s">
        <v>47</v>
      </c>
      <c r="F96" s="284"/>
      <c r="G96" s="284">
        <f>SUMIF($O$73:$O$137,E96,$V$73:$V$137)+SUMIF($AD$73:$AD$137,E96,$AL$73:$AL$137)+SUMIF($AT$73:$AT$137,E96,$BA$73:$BA$137)+SUMIF($BI$73:$BI$137,E96,$BO$73:$BO$137)+SUMIF($BW$73:$BW$137,E96,$CC$73:$CC$137)+SUMIF($CK$73:$CK$137,E96,$CQ$73:$CQ$137)</f>
        <v>1</v>
      </c>
      <c r="H96" s="284"/>
      <c r="I96" s="284">
        <f t="shared" si="53"/>
        <v>3</v>
      </c>
      <c r="J96" s="287">
        <f>SUMIF($O$73:$O$137,E96,$S$73:$S$137)+SUMIF($AD$73:$AD$137,E96,$AI$73:$AI$137)+SUMIF($AT$73:$AT$137,E96,$AX$73:$AX$137)+SUMIF($BI$73:$BI$137,E96,$BL$73:$BL$137)+SUMIF($BW$73:$BW$137,E96,$BZ$73:$BZ$137)+SUMIF($CK$73:$CK$137,E96,$CN$73:$CN$137)</f>
        <v>0</v>
      </c>
      <c r="K96" s="288">
        <f>SUMIF($O$73:$O$137,E96,$T$73:$T$137)+SUMIF($AD$73:$AD$137,E96,$AJ$73:$AJ$137)+SUMIF($AT$73:$AT$137,E96,$AY$73:$AY$137)+SUMIF($BI$73:$BI$137,E96,$BM$73:$BM$137)+SUMIF($BW$73:$BW$137,E96,$CA$73:$CA$137)+SUMIF($CK$73:$CK$137,E96,$CO$73:$CO$137)</f>
        <v>0</v>
      </c>
      <c r="L96" s="289">
        <f>SUMIF($O$73:$O$137,E96,$U$73:$U$137)+SUMIF($AD$73:$AD$137,E96,$AK$73:$AK$137)+SUMIF($AT$73:$AT$137,E96,$AZ$73:$AZ$137)+SUMIF($BI$73:$BI$137,E96,$BN$73:$BN$137)+SUMIF($BW$73:$BW$137,E96,$CB$73:$CB$137)+SUMIF($CK$73:$CK$137,E96,$CP$73:$CP$137)</f>
        <v>0</v>
      </c>
      <c r="M96" s="221"/>
      <c r="N96" s="254" t="str">
        <f t="shared" ref="N96" si="333">IF(O96="","",C96)</f>
        <v/>
      </c>
      <c r="O96" s="224"/>
      <c r="P96" s="293"/>
      <c r="Q96" s="225"/>
      <c r="R96" s="209" t="str">
        <f t="shared" si="285"/>
        <v/>
      </c>
      <c r="S96" s="232" t="str">
        <f>IF(ISNUMBER(N96)=FALSE,"",SUM(V96:$V$102))</f>
        <v/>
      </c>
      <c r="T96" s="234"/>
      <c r="U96" s="237"/>
      <c r="V96" s="238" t="str">
        <f t="shared" ref="V96" si="334">IF(ISNUMBER(N96)=FALSE,"",1)</f>
        <v/>
      </c>
      <c r="W96" s="249" t="str">
        <f>IF(ISNUMBER(N96)=FALSE,"",SUMIF($E$73:$E$136,O96,$D$73:$D$136))</f>
        <v/>
      </c>
      <c r="X96" s="251" t="str">
        <f>IF(ISNUMBER(N96)=FALSE,"",SUMIF($E$73:$E$136,O96,$I$73:$I$136))</f>
        <v/>
      </c>
      <c r="Y96" s="231">
        <f>SUMIF($O$22:$O$71,O96,$S$22:$S$71)</f>
        <v>0</v>
      </c>
      <c r="Z96" s="233">
        <f>SUMIF($O$22:$O$71,O96,$T$22:$T$71)</f>
        <v>0</v>
      </c>
      <c r="AA96" s="236">
        <f>SUMIF($O$22:$O$71,O96,$U$22:$U$71)</f>
        <v>0</v>
      </c>
      <c r="AB96" s="212"/>
      <c r="AC96" s="256">
        <f t="shared" ref="AC96" si="335">IF(AD96="","",C96)</f>
        <v>24</v>
      </c>
      <c r="AD96" s="208" t="s">
        <v>65</v>
      </c>
      <c r="AE96" s="299">
        <v>0.3771990740740741</v>
      </c>
      <c r="AF96" s="299" t="s">
        <v>71</v>
      </c>
      <c r="AG96" s="299"/>
      <c r="AH96" s="210" t="str">
        <f t="shared" ref="AH96" si="336">IF(AI96&gt;0,AI96,IF(AJ96&gt;0,AJ96,IF(AK96&gt;0,AK96,"")))</f>
        <v/>
      </c>
      <c r="AI96" s="232">
        <f>IF(ISNUMBER(AC96)=FALSE,"",SUM(AL96:AL$102))</f>
        <v>0</v>
      </c>
      <c r="AJ96" s="234"/>
      <c r="AK96" s="237"/>
      <c r="AL96" s="238"/>
      <c r="AM96" s="250"/>
      <c r="AN96" s="252"/>
      <c r="AO96" s="231">
        <f>SUMIF($O$22:$O$71,AD96,$S$22:$S$71)+SUMIF($AD$22:$AD$71,AD96,$AI$22:$AI$71)</f>
        <v>0</v>
      </c>
      <c r="AP96" s="233">
        <f>SUMIF($O$22:$O$71,AD96,$T$22:$T$71)+SUMIF($AD$22:$AD$71,AD96,$AJ$22:$AJ$71)</f>
        <v>0</v>
      </c>
      <c r="AQ96" s="236">
        <f>SUMIF($O$22:$O$71,AD96,$U$22:$U$71)+SUMIF($AD$22:$AD$71,AD96,$AK$22:$AK$71)</f>
        <v>0</v>
      </c>
      <c r="AR96" s="212"/>
      <c r="AS96" s="257">
        <f t="shared" ref="AS96" si="337">IF(AT96="","",C96)</f>
        <v>24</v>
      </c>
      <c r="AT96" s="224" t="s">
        <v>94</v>
      </c>
      <c r="AU96" s="224">
        <v>365</v>
      </c>
      <c r="AV96" s="225">
        <v>1.3701388888888888</v>
      </c>
      <c r="AW96" s="209">
        <f t="shared" ref="AW96" si="338">IF(AX96&gt;0,AX96,IF(AY96&gt;0,AY96,IF(AZ96&gt;0,AZ96,"")))</f>
        <v>7</v>
      </c>
      <c r="AX96" s="232">
        <f>IF(ISNUMBER(AS96)=FALSE,"",SUM(BA96:BA$102))</f>
        <v>7</v>
      </c>
      <c r="AY96" s="234"/>
      <c r="AZ96" s="237"/>
      <c r="BA96" s="238">
        <f t="shared" ref="BA96" si="339">IF(ISNUMBER(AS96)=FALSE,"",1)</f>
        <v>1</v>
      </c>
      <c r="BB96" s="249">
        <f>IF(ISNUMBER(AS96)=FALSE,"",SUMIF($E$73:$E$136,AT96,$D$73:$D$136))</f>
        <v>35</v>
      </c>
      <c r="BC96" s="322">
        <f>IF(ISNUMBER(AS96)=FALSE,"",IF(SUMIF($E$73:$E$136,AT96,$I$73:$I$136)&gt;0,SUMIF($E$73:$E$136,AT96,$I$73:$I$136),IF(SUMIF($E$73:$E$136,AT96,$J$73:$J$136)&gt;0,SUMIF($E$73:$E$136,AT96,$J$73:$J$136),IF(SUMIF($E$73:$E$136,AT96,$K$73:$K$136)&gt;0,SUMIF($E$73:$E$136,AT96,$K$73:$K$136),SUMIF($E$73:$E$136,AT96,$L$73:$L$136)))))</f>
        <v>7</v>
      </c>
      <c r="BD96" s="231">
        <f>SUMIF($O$22:$O$71,AT96,$S$22:$S$71)+SUMIF($AD$22:$AD$71,AT96,$AI$22:$AI$71)+SUMIF($AT$22:$AT$71,AT96,$AX$22:$AX$71)</f>
        <v>10</v>
      </c>
      <c r="BE96" s="233">
        <f>SUMIF($O$22:$O$71,AT96,$T$22:$T$71)+SUMIF($AD$22:$AD$71,AT96,$AJ$22:$AJ$71)+SUMIF($AT$22:$AT$71,AT96,$AY$22:$AY$71)</f>
        <v>0</v>
      </c>
      <c r="BF96" s="236">
        <f>SUMIF($O$22:$O$71,AT96,$U$22:$U$71)+SUMIF($AD$22:$AD$71,AT96,$AK$22:$AK$71)+SUMIF($AT$22:$AT$71,AT96,$AZ$22:$AZ$71)</f>
        <v>0</v>
      </c>
      <c r="BG96" s="212"/>
      <c r="BH96" s="256" t="str">
        <f t="shared" ref="BH96" si="340">IF(BI96="","",C96)</f>
        <v/>
      </c>
      <c r="BI96" s="228"/>
      <c r="BJ96" s="215"/>
      <c r="BK96" s="210" t="str">
        <f t="shared" ref="BK96" si="341">IF(BL96&gt;0,BL96,IF(BM96&gt;0,BM96,IF(BN96&gt;0,BN96,"")))</f>
        <v/>
      </c>
      <c r="BL96" s="232" t="str">
        <f>IF(ISNUMBER(BH96)=FALSE,"",SUM(BO96:BO$102))</f>
        <v/>
      </c>
      <c r="BM96" s="234"/>
      <c r="BN96" s="237"/>
      <c r="BO96" s="238" t="str">
        <f t="shared" ref="BO96" si="342">IF(ISNUMBER(BH96)=FALSE,"",1)</f>
        <v/>
      </c>
      <c r="BP96" s="250" t="str">
        <f>IF(ISNUMBER(BH96)=FALSE,"",SUMIF($E$73:$E$136,BI96,$D$73:$D$136))</f>
        <v/>
      </c>
      <c r="BQ96" s="252" t="str">
        <f>IF(ISNUMBER(BH96)=FALSE,"",IF(SUMIF($E$73:$E$136,BI96,$I$73:$I$136)&gt;0,SUMIF($E$73:$E$136,BI96,$I$73:$I$136),IF(SUMIF($E$73:$E$136,BI96,$J$73:$J$136)&gt;0,SUMIF($E$73:$E$136,BI96,$J$73:$J$136),IF(SUMIF($E$73:$E$136,BI96,$K$73:$K$136)&gt;0,SUMIF($E$73:$E$136,BI96,$K$73:$K$136),SUMIF($E$73:$E$136,BI96,$L$73:$L$136)))))</f>
        <v/>
      </c>
      <c r="BR96" s="231">
        <f>SUMIF($O$22:$O$71,BI96,$S$22:$S$71)+SUMIF($AD$22:$AD$71,BI96,$AI$22:$AI$71)+SUMIF($AT$22:$AT$71,BI96,$AX$22:$AX$71)+SUMIF($BI$22:$BI$71,BI96,$BL$22:$BL$71)</f>
        <v>0</v>
      </c>
      <c r="BS96" s="233">
        <f>SUMIF($O$22:$O$71,BI96,$T$22:$T$71)+SUMIF($AD$22:$AD$71,BI96,$AJ$22:$AJ$71)+SUMIF($AT$22:$AT$71,BI96,$AY$22:$AY$71)+SUMIF($BI$22:$BI$71,BI96,$BM$22:$BM$71)</f>
        <v>0</v>
      </c>
      <c r="BT96" s="236">
        <f>SUMIF($O$22:$O$71,BI96,$U$22:$U$71)+SUMIF($AD$22:$AD$71,BI96,$AK$22:$AK$71)+SUMIF($AT$22:$AT$71,BI96,$AZ$22:$AZ$71)+SUMIF($BI$22:$BI$71,BI96,$BN$22:$BN$71)</f>
        <v>0</v>
      </c>
      <c r="BU96" s="212"/>
      <c r="BV96" s="257" t="str">
        <f t="shared" ref="BV96" si="343">IF(BW96="","",C96)</f>
        <v/>
      </c>
      <c r="BW96" s="224"/>
      <c r="BX96" s="225"/>
      <c r="BY96" s="209" t="str">
        <f t="shared" ref="BY96" si="344">IF(BZ96&gt;0,BZ96,IF(CA96&gt;0,CA96,IF(CB96&gt;0,CB96,"")))</f>
        <v/>
      </c>
      <c r="BZ96" s="232" t="str">
        <f>IF(ISNUMBER(BV96)=FALSE,"",SUM(CC96:CC$102))</f>
        <v/>
      </c>
      <c r="CA96" s="234"/>
      <c r="CB96" s="237"/>
      <c r="CC96" s="238" t="str">
        <f t="shared" ref="CC96" si="345">IF(ISNUMBER(BV96)=FALSE,"",1)</f>
        <v/>
      </c>
      <c r="CD96" s="249" t="str">
        <f>IF(ISNUMBER(BV96)=FALSE,"",SUMIF($E$73:$E$136,BW96,$D$73:$D$136))</f>
        <v/>
      </c>
      <c r="CE96" s="251" t="str">
        <f>IF(ISNUMBER(BV96)=FALSE,"",IF(SUMIF($E$73:$E$136,BW96,$I$73:$I$136)&gt;0,SUMIF($E$73:$E$136,BW96,$I$73:$I$136),IF(SUMIF($E$73:$E$136,BW96,$J$73:$J$136)&gt;0,SUMIF($E$73:$E$136,BW96,$J$73:$J$136),IF(SUMIF($E$73:$E$136,BW96,$K$73:$K$136)&gt;0,SUMIF($E$73:$E$136,BW96,$K$73:$K$136),SUMIF($E$73:$E$136,BW96,$L$73:$L$136)))))</f>
        <v/>
      </c>
      <c r="CF96" s="231">
        <f>SUMIF($O$22:$O$71,BW96,$S$22:$S$71)+SUMIF($AD$22:$AD$71,BW96,$AI$22:$AI$71)+SUMIF($AT$22:$AT$71,BW96,$AX$22:$AX$71)+SUMIF($BI$22:$BI$71,BW96,$BL$22:$BL$71)+SUMIF($BW$22:$BW$71,BW96,$BZ$22:$BZ$71)</f>
        <v>0</v>
      </c>
      <c r="CG96" s="233">
        <f>SUMIF($O$22:$O$71,BW96,$T$22:$T$71)+SUMIF($AD$22:$AD$71,BW96,$AJ$22:$AJ$71)+SUMIF($AT$22:$AT$71,BW96,$AY$22:$AY$71)+SUMIF($BI$22:$BI$71,BW96,$BM$22:$BM$71)+SUMIF($BW$22:$BW$71,BW96,$CA$22:$CA$71)</f>
        <v>0</v>
      </c>
      <c r="CH96" s="236">
        <f>SUMIF($O$22:$O$71,BW96,$U$22:$U$71)+SUMIF($AD$22:$AD$71,BW96,$AK$22:$AK$71)+SUMIF($AT$22:$AT$71,BW96,$AZ$22:$AZ$71)+SUMIF($BI$22:$BI$71,BW96,$BN$22:$BN$71)+SUMIF($BW$22:$BW$71,BW96,$CB$22:$CB$71)</f>
        <v>0</v>
      </c>
      <c r="CI96" s="212"/>
      <c r="CJ96" s="258" t="str">
        <f t="shared" ref="CJ96" si="346">IF(CK96="","",C96)</f>
        <v/>
      </c>
      <c r="CK96" s="228"/>
      <c r="CL96" s="215"/>
      <c r="CM96" s="210" t="str">
        <f t="shared" ref="CM96" si="347">IF(CN96&gt;0,CN96,IF(CO96&gt;0,CO96,IF(CP96&gt;0,CP96,"")))</f>
        <v/>
      </c>
      <c r="CN96" s="232" t="str">
        <f>IF(ISNUMBER(CJ96)=FALSE,"",SUM(CQ96:CQ$102))</f>
        <v/>
      </c>
      <c r="CO96" s="234"/>
      <c r="CP96" s="237"/>
      <c r="CQ96" s="238" t="str">
        <f t="shared" ref="CQ96" si="348">IF(ISNUMBER(CJ96)=FALSE,"",1)</f>
        <v/>
      </c>
      <c r="CR96" s="250" t="str">
        <f>IF(ISNUMBER(CJ96)=FALSE,"",SUMIF($E$73:$E$136,CK96,$D$73:$D$136))</f>
        <v/>
      </c>
      <c r="CS96" s="252" t="str">
        <f>IF(ISNUMBER(CJ96)=FALSE,"",IF(SUMIF($E$73:$E$136,CK96,$I$73:$I$136)&gt;0,SUMIF($E$73:$E$136,CK96,$I$73:$I$136),IF(SUMIF($E$73:$E$136,CK96,$J$73:$J$136)&gt;0,SUMIF($E$73:$E$136,CK96,$J$73:$J$136),IF(SUMIF($E$73:$E$136,CK96,$K$73:$K$136)&gt;0,SUMIF($E$73:$E$136,CK96,$K$73:$K$136),SUMIF($E$73:$E$136,CK96,$L$73:$L$136)))))</f>
        <v/>
      </c>
      <c r="CT96" s="231">
        <f>SUMIF($O$22:$O$71,CK96,$S$22:$S$71)+SUMIF($AD$22:$AD$71,CK96,$AI$22:$AI$71)+SUMIF($AT$22:$AT$71,CK96,$AX$22:$AX$71)+SUMIF($BI$22:$BI$71,CK96,$BL$22:$BL$71)+SUMIF($BW$22:$BW$71,CK96,$BZ$22:$BZ$71)+SUMIF($CK$22:$CK$71,CK96,$CN$22:$CN$71)</f>
        <v>0</v>
      </c>
      <c r="CU96" s="233">
        <f>SUMIF($O$22:$O$71,CK96,$T$22:$T$71)+SUMIF($AD$22:$AD$71,CK96,$AJ$22:$AJ$71)+SUMIF($AT$22:$AT$71,CK96,$AY$22:$AY$71)+SUMIF($BI$22:$BI$71,CK96,$BM$22:$BM$71)+SUMIF($BW$22:$BW$71,CK96,$CA$22:$CA$71)+SUMIF($CK$22:$CK$71,CK96,$CO$22:$CO$71)</f>
        <v>0</v>
      </c>
      <c r="CV96" s="236">
        <f>SUMIF($O$22:$O$71,CK96,$U$22:$U$71)+SUMIF($AD$22:$AD$71,CK96,$AK$22:$AK$71)+SUMIF($AT$22:$AT$71,CK96,$AZ$22:$AZ$71)+SUMIF($BI$22:$BI$71,CK96,$BN$22:$BN$71)+SUMIF($BW$22:$BW$71,CK96,$CB$22:$CB$71)+SUMIF($CK$22:$CK$71,CK96,$CP$22:$CP$71)</f>
        <v>0</v>
      </c>
      <c r="CW96" s="212"/>
      <c r="CX96" s="203"/>
    </row>
    <row r="97" spans="1:102" s="211" customFormat="1" ht="15" customHeight="1">
      <c r="A97" s="213"/>
      <c r="B97" s="335"/>
      <c r="C97" s="284">
        <v>25</v>
      </c>
      <c r="D97" s="285">
        <f t="shared" si="199"/>
        <v>25</v>
      </c>
      <c r="E97" s="286" t="s">
        <v>62</v>
      </c>
      <c r="F97" s="284">
        <v>1989</v>
      </c>
      <c r="G97" s="284">
        <f>SUMIF($O$73:$O$137,E97,$V$73:$V$137)+SUMIF($AD$73:$AD$137,E97,$AL$73:$AL$137)+SUMIF($AT$73:$AT$137,E97,$BA$73:$BA$137)+SUMIF($BI$73:$BI$137,E97,$BO$73:$BO$137)+SUMIF($BW$73:$BW$137,E97,$CC$73:$CC$137)+SUMIF($CK$73:$CK$137,E97,$CQ$73:$CQ$137)</f>
        <v>2</v>
      </c>
      <c r="H97" s="284"/>
      <c r="I97" s="284">
        <f t="shared" si="53"/>
        <v>2</v>
      </c>
      <c r="J97" s="287">
        <f>SUMIF($O$73:$O$137,E97,$S$73:$S$137)+SUMIF($AD$73:$AD$137,E97,$AI$73:$AI$137)+SUMIF($AT$73:$AT$137,E97,$AX$73:$AX$137)+SUMIF($BI$73:$BI$137,E97,$BL$73:$BL$137)+SUMIF($BW$73:$BW$137,E97,$BZ$73:$BZ$137)+SUMIF($CK$73:$CK$137,E97,$CN$73:$CN$137)</f>
        <v>9</v>
      </c>
      <c r="K97" s="288">
        <f>SUMIF($O$73:$O$137,E97,$T$73:$T$137)+SUMIF($AD$73:$AD$137,E97,$AJ$73:$AJ$137)+SUMIF($AT$73:$AT$137,E97,$AY$73:$AY$137)+SUMIF($BI$73:$BI$137,E97,$BM$73:$BM$137)+SUMIF($BW$73:$BW$137,E97,$CA$73:$CA$137)+SUMIF($CK$73:$CK$137,E97,$CO$73:$CO$137)</f>
        <v>0</v>
      </c>
      <c r="L97" s="289">
        <f>SUMIF($O$73:$O$137,E97,$U$73:$U$137)+SUMIF($AD$73:$AD$137,E97,$AK$73:$AK$137)+SUMIF($AT$73:$AT$137,E97,$AZ$73:$AZ$137)+SUMIF($BI$73:$BI$137,E97,$BN$73:$BN$137)+SUMIF($BW$73:$BW$137,E97,$CB$73:$CB$137)+SUMIF($CK$73:$CK$137,E97,$CP$73:$CP$137)</f>
        <v>0</v>
      </c>
      <c r="M97" s="221"/>
      <c r="N97" s="254" t="str">
        <f t="shared" ref="N97" si="349">IF(O97="","",C97)</f>
        <v/>
      </c>
      <c r="O97" s="224"/>
      <c r="P97" s="293"/>
      <c r="Q97" s="225"/>
      <c r="R97" s="209" t="str">
        <f t="shared" si="285"/>
        <v/>
      </c>
      <c r="S97" s="232" t="str">
        <f>IF(ISNUMBER(N97)=FALSE,"",SUM(V97:$V$102))</f>
        <v/>
      </c>
      <c r="T97" s="235"/>
      <c r="U97" s="237"/>
      <c r="V97" s="238" t="str">
        <f t="shared" ref="V97" si="350">IF(ISNUMBER(N97)=FALSE,"",1)</f>
        <v/>
      </c>
      <c r="W97" s="249" t="str">
        <f>IF(ISNUMBER(N97)=FALSE,"",SUMIF($E$73:$E$136,O97,$D$73:$D$136))</f>
        <v/>
      </c>
      <c r="X97" s="251" t="str">
        <f>IF(ISNUMBER(N97)=FALSE,"",SUMIF($E$73:$E$136,O97,$I$73:$I$136))</f>
        <v/>
      </c>
      <c r="Y97" s="231">
        <f>SUMIF($O$22:$O$71,O97,$S$22:$S$71)</f>
        <v>0</v>
      </c>
      <c r="Z97" s="233">
        <f>SUMIF($O$22:$O$71,O97,$T$22:$T$71)</f>
        <v>0</v>
      </c>
      <c r="AA97" s="236">
        <f>SUMIF($O$22:$O$71,O97,$U$22:$U$71)</f>
        <v>0</v>
      </c>
      <c r="AB97" s="212"/>
      <c r="AC97" s="256">
        <f t="shared" ref="AC97" si="351">IF(AD97="","",C97)</f>
        <v>25</v>
      </c>
      <c r="AD97" s="208" t="s">
        <v>66</v>
      </c>
      <c r="AE97" s="299">
        <v>0.43055555555555552</v>
      </c>
      <c r="AF97" s="299" t="s">
        <v>71</v>
      </c>
      <c r="AG97" s="299"/>
      <c r="AH97" s="210" t="str">
        <f t="shared" ref="AH97" si="352">IF(AI97&gt;0,AI97,IF(AJ97&gt;0,AJ97,IF(AK97&gt;0,AK97,"")))</f>
        <v/>
      </c>
      <c r="AI97" s="232">
        <f>IF(ISNUMBER(AC97)=FALSE,"",SUM(AL97:AL$102))</f>
        <v>0</v>
      </c>
      <c r="AJ97" s="235"/>
      <c r="AK97" s="237"/>
      <c r="AL97" s="238"/>
      <c r="AM97" s="250"/>
      <c r="AN97" s="252"/>
      <c r="AO97" s="231">
        <f>SUMIF($O$22:$O$71,AD97,$S$22:$S$71)+SUMIF($AD$22:$AD$71,AD97,$AI$22:$AI$71)</f>
        <v>0</v>
      </c>
      <c r="AP97" s="233">
        <f>SUMIF($O$22:$O$71,AD97,$T$22:$T$71)+SUMIF($AD$22:$AD$71,AD97,$AJ$22:$AJ$71)</f>
        <v>0</v>
      </c>
      <c r="AQ97" s="236">
        <f>SUMIF($O$22:$O$71,AD97,$U$22:$U$71)+SUMIF($AD$22:$AD$71,AD97,$AK$22:$AK$71)</f>
        <v>0</v>
      </c>
      <c r="AR97" s="212"/>
      <c r="AS97" s="257">
        <f t="shared" ref="AS97" si="353">IF(AT97="","",C97)</f>
        <v>25</v>
      </c>
      <c r="AT97" s="224" t="s">
        <v>52</v>
      </c>
      <c r="AU97" s="224">
        <v>355</v>
      </c>
      <c r="AV97" s="225">
        <v>1.3701388888888888</v>
      </c>
      <c r="AW97" s="209">
        <f t="shared" ref="AW97" si="354">IF(AX97&gt;0,AX97,IF(AY97&gt;0,AY97,IF(AZ97&gt;0,AZ97,"")))</f>
        <v>6</v>
      </c>
      <c r="AX97" s="232">
        <f>IF(ISNUMBER(AS97)=FALSE,"",SUM(BA97:BA$102))</f>
        <v>6</v>
      </c>
      <c r="AY97" s="235"/>
      <c r="AZ97" s="237"/>
      <c r="BA97" s="238">
        <f t="shared" ref="BA97" si="355">IF(ISNUMBER(AS97)=FALSE,"",1)</f>
        <v>1</v>
      </c>
      <c r="BB97" s="249">
        <f>IF(ISNUMBER(AS97)=FALSE,"",SUMIF($E$73:$E$136,AT97,$D$73:$D$136))</f>
        <v>33</v>
      </c>
      <c r="BC97" s="251">
        <f>IF(ISNUMBER(AS97)=FALSE,"",IF(SUMIF($E$73:$E$136,AT97,$I$73:$I$136)&gt;0,SUMIF($E$73:$E$136,AT97,$I$73:$I$136),IF(SUMIF($E$73:$E$136,AT97,$J$73:$J$136)&gt;0,SUMIF($E$73:$E$136,AT97,$J$73:$J$136),IF(SUMIF($E$73:$E$136,AT97,$K$73:$K$136)&gt;0,SUMIF($E$73:$E$136,AT97,$K$73:$K$136),SUMIF($E$73:$E$136,AT97,$L$73:$L$136)))))</f>
        <v>9</v>
      </c>
      <c r="BD97" s="231">
        <f>SUMIF($O$22:$O$71,AT97,$S$22:$S$71)+SUMIF($AD$22:$AD$71,AT97,$AI$22:$AI$71)+SUMIF($AT$22:$AT$71,AT97,$AX$22:$AX$71)</f>
        <v>0</v>
      </c>
      <c r="BE97" s="233">
        <f>SUMIF($O$22:$O$71,AT97,$T$22:$T$71)+SUMIF($AD$22:$AD$71,AT97,$AJ$22:$AJ$71)+SUMIF($AT$22:$AT$71,AT97,$AY$22:$AY$71)</f>
        <v>0</v>
      </c>
      <c r="BF97" s="236">
        <f>SUMIF($O$22:$O$71,AT97,$U$22:$U$71)+SUMIF($AD$22:$AD$71,AT97,$AK$22:$AK$71)+SUMIF($AT$22:$AT$71,AT97,$AZ$22:$AZ$71)</f>
        <v>0</v>
      </c>
      <c r="BG97" s="212"/>
      <c r="BH97" s="256" t="str">
        <f t="shared" ref="BH97" si="356">IF(BI97="","",C97)</f>
        <v/>
      </c>
      <c r="BI97" s="228"/>
      <c r="BJ97" s="215"/>
      <c r="BK97" s="210" t="str">
        <f t="shared" ref="BK97" si="357">IF(BL97&gt;0,BL97,IF(BM97&gt;0,BM97,IF(BN97&gt;0,BN97,"")))</f>
        <v/>
      </c>
      <c r="BL97" s="232" t="str">
        <f>IF(ISNUMBER(BH97)=FALSE,"",SUM(BO97:BO$102))</f>
        <v/>
      </c>
      <c r="BM97" s="235"/>
      <c r="BN97" s="237"/>
      <c r="BO97" s="238" t="str">
        <f t="shared" ref="BO97" si="358">IF(ISNUMBER(BH97)=FALSE,"",1)</f>
        <v/>
      </c>
      <c r="BP97" s="250" t="str">
        <f>IF(ISNUMBER(BH97)=FALSE,"",SUMIF($E$73:$E$136,BI97,$D$73:$D$136))</f>
        <v/>
      </c>
      <c r="BQ97" s="252" t="str">
        <f>IF(ISNUMBER(BH97)=FALSE,"",IF(SUMIF($E$73:$E$136,BI97,$I$73:$I$136)&gt;0,SUMIF($E$73:$E$136,BI97,$I$73:$I$136),IF(SUMIF($E$73:$E$136,BI97,$J$73:$J$136)&gt;0,SUMIF($E$73:$E$136,BI97,$J$73:$J$136),IF(SUMIF($E$73:$E$136,BI97,$K$73:$K$136)&gt;0,SUMIF($E$73:$E$136,BI97,$K$73:$K$136),SUMIF($E$73:$E$136,BI97,$L$73:$L$136)))))</f>
        <v/>
      </c>
      <c r="BR97" s="231">
        <f>SUMIF($O$22:$O$71,BI97,$S$22:$S$71)+SUMIF($AD$22:$AD$71,BI97,$AI$22:$AI$71)+SUMIF($AT$22:$AT$71,BI97,$AX$22:$AX$71)+SUMIF($BI$22:$BI$71,BI97,$BL$22:$BL$71)</f>
        <v>0</v>
      </c>
      <c r="BS97" s="233">
        <f>SUMIF($O$22:$O$71,BI97,$T$22:$T$71)+SUMIF($AD$22:$AD$71,BI97,$AJ$22:$AJ$71)+SUMIF($AT$22:$AT$71,BI97,$AY$22:$AY$71)+SUMIF($BI$22:$BI$71,BI97,$BM$22:$BM$71)</f>
        <v>0</v>
      </c>
      <c r="BT97" s="236">
        <f>SUMIF($O$22:$O$71,BI97,$U$22:$U$71)+SUMIF($AD$22:$AD$71,BI97,$AK$22:$AK$71)+SUMIF($AT$22:$AT$71,BI97,$AZ$22:$AZ$71)+SUMIF($BI$22:$BI$71,BI97,$BN$22:$BN$71)</f>
        <v>0</v>
      </c>
      <c r="BU97" s="212"/>
      <c r="BV97" s="257" t="str">
        <f t="shared" ref="BV97" si="359">IF(BW97="","",C97)</f>
        <v/>
      </c>
      <c r="BW97" s="224"/>
      <c r="BX97" s="225"/>
      <c r="BY97" s="209" t="str">
        <f t="shared" ref="BY97" si="360">IF(BZ97&gt;0,BZ97,IF(CA97&gt;0,CA97,IF(CB97&gt;0,CB97,"")))</f>
        <v/>
      </c>
      <c r="BZ97" s="232" t="str">
        <f>IF(ISNUMBER(BV97)=FALSE,"",SUM(CC97:CC$102))</f>
        <v/>
      </c>
      <c r="CA97" s="235"/>
      <c r="CB97" s="237"/>
      <c r="CC97" s="238" t="str">
        <f t="shared" ref="CC97" si="361">IF(ISNUMBER(BV97)=FALSE,"",1)</f>
        <v/>
      </c>
      <c r="CD97" s="249" t="str">
        <f>IF(ISNUMBER(BV97)=FALSE,"",SUMIF($E$73:$E$136,BW97,$D$73:$D$136))</f>
        <v/>
      </c>
      <c r="CE97" s="251" t="str">
        <f>IF(ISNUMBER(BV97)=FALSE,"",IF(SUMIF($E$73:$E$136,BW97,$I$73:$I$136)&gt;0,SUMIF($E$73:$E$136,BW97,$I$73:$I$136),IF(SUMIF($E$73:$E$136,BW97,$J$73:$J$136)&gt;0,SUMIF($E$73:$E$136,BW97,$J$73:$J$136),IF(SUMIF($E$73:$E$136,BW97,$K$73:$K$136)&gt;0,SUMIF($E$73:$E$136,BW97,$K$73:$K$136),SUMIF($E$73:$E$136,BW97,$L$73:$L$136)))))</f>
        <v/>
      </c>
      <c r="CF97" s="231">
        <f>SUMIF($O$22:$O$71,BW97,$S$22:$S$71)+SUMIF($AD$22:$AD$71,BW97,$AI$22:$AI$71)+SUMIF($AT$22:$AT$71,BW97,$AX$22:$AX$71)+SUMIF($BI$22:$BI$71,BW97,$BL$22:$BL$71)+SUMIF($BW$22:$BW$71,BW97,$BZ$22:$BZ$71)</f>
        <v>0</v>
      </c>
      <c r="CG97" s="233">
        <f>SUMIF($O$22:$O$71,BW97,$T$22:$T$71)+SUMIF($AD$22:$AD$71,BW97,$AJ$22:$AJ$71)+SUMIF($AT$22:$AT$71,BW97,$AY$22:$AY$71)+SUMIF($BI$22:$BI$71,BW97,$BM$22:$BM$71)+SUMIF($BW$22:$BW$71,BW97,$CA$22:$CA$71)</f>
        <v>0</v>
      </c>
      <c r="CH97" s="236">
        <f>SUMIF($O$22:$O$71,BW97,$U$22:$U$71)+SUMIF($AD$22:$AD$71,BW97,$AK$22:$AK$71)+SUMIF($AT$22:$AT$71,BW97,$AZ$22:$AZ$71)+SUMIF($BI$22:$BI$71,BW97,$BN$22:$BN$71)+SUMIF($BW$22:$BW$71,BW97,$CB$22:$CB$71)</f>
        <v>0</v>
      </c>
      <c r="CI97" s="212"/>
      <c r="CJ97" s="258" t="str">
        <f t="shared" ref="CJ97" si="362">IF(CK97="","",C97)</f>
        <v/>
      </c>
      <c r="CK97" s="228"/>
      <c r="CL97" s="215"/>
      <c r="CM97" s="210" t="str">
        <f t="shared" ref="CM97" si="363">IF(CN97&gt;0,CN97,IF(CO97&gt;0,CO97,IF(CP97&gt;0,CP97,"")))</f>
        <v/>
      </c>
      <c r="CN97" s="232" t="str">
        <f>IF(ISNUMBER(CJ97)=FALSE,"",SUM(CQ97:CQ$102))</f>
        <v/>
      </c>
      <c r="CO97" s="235"/>
      <c r="CP97" s="237"/>
      <c r="CQ97" s="238" t="str">
        <f t="shared" ref="CQ97" si="364">IF(ISNUMBER(CJ97)=FALSE,"",1)</f>
        <v/>
      </c>
      <c r="CR97" s="250" t="str">
        <f>IF(ISNUMBER(CJ97)=FALSE,"",SUMIF($E$73:$E$136,CK97,$D$73:$D$136))</f>
        <v/>
      </c>
      <c r="CS97" s="252" t="str">
        <f>IF(ISNUMBER(CJ97)=FALSE,"",IF(SUMIF($E$73:$E$136,CK97,$I$73:$I$136)&gt;0,SUMIF($E$73:$E$136,CK97,$I$73:$I$136),IF(SUMIF($E$73:$E$136,CK97,$J$73:$J$136)&gt;0,SUMIF($E$73:$E$136,CK97,$J$73:$J$136),IF(SUMIF($E$73:$E$136,CK97,$K$73:$K$136)&gt;0,SUMIF($E$73:$E$136,CK97,$K$73:$K$136),SUMIF($E$73:$E$136,CK97,$L$73:$L$136)))))</f>
        <v/>
      </c>
      <c r="CT97" s="231">
        <f>SUMIF($O$22:$O$71,CK97,$S$22:$S$71)+SUMIF($AD$22:$AD$71,CK97,$AI$22:$AI$71)+SUMIF($AT$22:$AT$71,CK97,$AX$22:$AX$71)+SUMIF($BI$22:$BI$71,CK97,$BL$22:$BL$71)+SUMIF($BW$22:$BW$71,CK97,$BZ$22:$BZ$71)+SUMIF($CK$22:$CK$71,CK97,$CN$22:$CN$71)</f>
        <v>0</v>
      </c>
      <c r="CU97" s="233">
        <f>SUMIF($O$22:$O$71,CK97,$T$22:$T$71)+SUMIF($AD$22:$AD$71,CK97,$AJ$22:$AJ$71)+SUMIF($AT$22:$AT$71,CK97,$AY$22:$AY$71)+SUMIF($BI$22:$BI$71,CK97,$BM$22:$BM$71)+SUMIF($BW$22:$BW$71,CK97,$CA$22:$CA$71)+SUMIF($CK$22:$CK$71,CK97,$CO$22:$CO$71)</f>
        <v>0</v>
      </c>
      <c r="CV97" s="236">
        <f>SUMIF($O$22:$O$71,CK97,$U$22:$U$71)+SUMIF($AD$22:$AD$71,CK97,$AK$22:$AK$71)+SUMIF($AT$22:$AT$71,CK97,$AZ$22:$AZ$71)+SUMIF($BI$22:$BI$71,CK97,$BN$22:$BN$71)+SUMIF($BW$22:$BW$71,CK97,$CB$22:$CB$71)+SUMIF($CK$22:$CK$71,CK97,$CP$22:$CP$71)</f>
        <v>0</v>
      </c>
      <c r="CW97" s="212"/>
      <c r="CX97" s="203"/>
    </row>
    <row r="98" spans="1:102" s="211" customFormat="1" ht="15" customHeight="1">
      <c r="A98" s="213"/>
      <c r="B98" s="335"/>
      <c r="C98" s="284">
        <v>26</v>
      </c>
      <c r="D98" s="285">
        <f t="shared" si="199"/>
        <v>26</v>
      </c>
      <c r="E98" s="286" t="s">
        <v>33</v>
      </c>
      <c r="F98" s="284">
        <v>1976</v>
      </c>
      <c r="G98" s="284">
        <f>SUMIF($O$73:$O$137,E98,$V$73:$V$137)+SUMIF($AD$73:$AD$137,E98,$AL$73:$AL$137)+SUMIF($AT$73:$AT$137,E98,$BA$73:$BA$137)+SUMIF($BI$73:$BI$137,E98,$BO$73:$BO$137)+SUMIF($BW$73:$BW$137,E98,$CC$73:$CC$137)+SUMIF($CK$73:$CK$137,E98,$CQ$73:$CQ$137)</f>
        <v>3</v>
      </c>
      <c r="H98" s="284"/>
      <c r="I98" s="284">
        <f t="shared" si="53"/>
        <v>2</v>
      </c>
      <c r="J98" s="287">
        <f>SUMIF($O$73:$O$137,E98,$S$73:$S$137)+SUMIF($AD$73:$AD$137,E98,$AI$73:$AI$137)+SUMIF($AT$73:$AT$137,E98,$AX$73:$AX$137)+SUMIF($BI$73:$BI$137,E98,$BL$73:$BL$137)+SUMIF($BW$73:$BW$137,E98,$BZ$73:$BZ$137)+SUMIF($CK$73:$CK$137,E98,$CN$73:$CN$137)</f>
        <v>7</v>
      </c>
      <c r="K98" s="288">
        <f>SUMIF($O$73:$O$137,E98,$T$73:$T$137)+SUMIF($AD$73:$AD$137,E98,$AJ$73:$AJ$137)+SUMIF($AT$73:$AT$137,E98,$AY$73:$AY$137)+SUMIF($BI$73:$BI$137,E98,$BM$73:$BM$137)+SUMIF($BW$73:$BW$137,E98,$CA$73:$CA$137)+SUMIF($CK$73:$CK$137,E98,$CO$73:$CO$137)</f>
        <v>0</v>
      </c>
      <c r="L98" s="289">
        <f>SUMIF($O$73:$O$137,E98,$U$73:$U$137)+SUMIF($AD$73:$AD$137,E98,$AK$73:$AK$137)+SUMIF($AT$73:$AT$137,E98,$AZ$73:$AZ$137)+SUMIF($BI$73:$BI$137,E98,$BN$73:$BN$137)+SUMIF($BW$73:$BW$137,E98,$CB$73:$CB$137)+SUMIF($CK$73:$CK$137,E98,$CP$73:$CP$137)</f>
        <v>0</v>
      </c>
      <c r="M98" s="221"/>
      <c r="N98" s="254" t="str">
        <f t="shared" ref="N98" si="365">IF(O98="","",C98)</f>
        <v/>
      </c>
      <c r="O98" s="224"/>
      <c r="P98" s="293"/>
      <c r="Q98" s="225"/>
      <c r="R98" s="209" t="str">
        <f t="shared" si="285"/>
        <v/>
      </c>
      <c r="S98" s="232" t="str">
        <f>IF(ISNUMBER(N98)=FALSE,"",SUM(V98:$V$102))</f>
        <v/>
      </c>
      <c r="T98" s="234"/>
      <c r="U98" s="237"/>
      <c r="V98" s="238" t="str">
        <f t="shared" ref="V98" si="366">IF(ISNUMBER(N98)=FALSE,"",1)</f>
        <v/>
      </c>
      <c r="W98" s="249" t="str">
        <f>IF(ISNUMBER(N98)=FALSE,"",SUMIF($E$73:$E$136,O98,$D$73:$D$136))</f>
        <v/>
      </c>
      <c r="X98" s="251" t="str">
        <f>IF(ISNUMBER(N98)=FALSE,"",SUMIF($E$73:$E$136,O98,$I$73:$I$136))</f>
        <v/>
      </c>
      <c r="Y98" s="231">
        <f>SUMIF($O$22:$O$71,O98,$S$22:$S$71)</f>
        <v>0</v>
      </c>
      <c r="Z98" s="233">
        <f>SUMIF($O$22:$O$71,O98,$T$22:$T$71)</f>
        <v>0</v>
      </c>
      <c r="AA98" s="236">
        <f>SUMIF($O$22:$O$71,O98,$U$22:$U$71)</f>
        <v>0</v>
      </c>
      <c r="AB98" s="212"/>
      <c r="AC98" s="256">
        <f t="shared" ref="AC98" si="367">IF(AD98="","",C98)</f>
        <v>26</v>
      </c>
      <c r="AD98" s="208" t="s">
        <v>69</v>
      </c>
      <c r="AE98" s="299" t="s">
        <v>71</v>
      </c>
      <c r="AF98" s="299">
        <v>0.24719907407407404</v>
      </c>
      <c r="AG98" s="299"/>
      <c r="AH98" s="210" t="str">
        <f t="shared" ref="AH98" si="368">IF(AI98&gt;0,AI98,IF(AJ98&gt;0,AJ98,IF(AK98&gt;0,AK98,"")))</f>
        <v/>
      </c>
      <c r="AI98" s="232">
        <f>IF(ISNUMBER(AC98)=FALSE,"",SUM(AL98:AL$102))</f>
        <v>0</v>
      </c>
      <c r="AJ98" s="234"/>
      <c r="AK98" s="237"/>
      <c r="AL98" s="238"/>
      <c r="AM98" s="250"/>
      <c r="AN98" s="252"/>
      <c r="AO98" s="231">
        <f>SUMIF($O$22:$O$71,AD98,$S$22:$S$71)+SUMIF($AD$22:$AD$71,AD98,$AI$22:$AI$71)</f>
        <v>0</v>
      </c>
      <c r="AP98" s="233">
        <f>SUMIF($O$22:$O$71,AD98,$T$22:$T$71)+SUMIF($AD$22:$AD$71,AD98,$AJ$22:$AJ$71)</f>
        <v>0</v>
      </c>
      <c r="AQ98" s="236">
        <f>SUMIF($O$22:$O$71,AD98,$U$22:$U$71)+SUMIF($AD$22:$AD$71,AD98,$AK$22:$AK$71)</f>
        <v>0</v>
      </c>
      <c r="AR98" s="212"/>
      <c r="AS98" s="257">
        <f t="shared" ref="AS98" si="369">IF(AT98="","",C98)</f>
        <v>26</v>
      </c>
      <c r="AT98" s="224" t="s">
        <v>33</v>
      </c>
      <c r="AU98" s="224">
        <v>372</v>
      </c>
      <c r="AV98" s="225">
        <v>1.3833333333333333</v>
      </c>
      <c r="AW98" s="209">
        <f t="shared" ref="AW98" si="370">IF(AX98&gt;0,AX98,IF(AY98&gt;0,AY98,IF(AZ98&gt;0,AZ98,"")))</f>
        <v>5</v>
      </c>
      <c r="AX98" s="232">
        <f>IF(ISNUMBER(AS98)=FALSE,"",SUM(BA98:BA$102))</f>
        <v>5</v>
      </c>
      <c r="AY98" s="234"/>
      <c r="AZ98" s="237"/>
      <c r="BA98" s="238">
        <f t="shared" ref="BA98" si="371">IF(ISNUMBER(AS98)=FALSE,"",1)</f>
        <v>1</v>
      </c>
      <c r="BB98" s="249">
        <f>IF(ISNUMBER(AS98)=FALSE,"",SUMIF($E$73:$E$136,AT98,$D$73:$D$136))</f>
        <v>26</v>
      </c>
      <c r="BC98" s="251">
        <f>IF(ISNUMBER(AS98)=FALSE,"",IF(SUMIF($E$73:$E$136,AT98,$I$73:$I$136)&gt;0,SUMIF($E$73:$E$136,AT98,$I$73:$I$136),IF(SUMIF($E$73:$E$136,AT98,$J$73:$J$136)&gt;0,SUMIF($E$73:$E$136,AT98,$J$73:$J$136),IF(SUMIF($E$73:$E$136,AT98,$K$73:$K$136)&gt;0,SUMIF($E$73:$E$136,AT98,$K$73:$K$136),SUMIF($E$73:$E$136,AT98,$L$73:$L$136)))))</f>
        <v>2</v>
      </c>
      <c r="BD98" s="231">
        <f>SUMIF($O$22:$O$71,AT98,$S$22:$S$71)+SUMIF($AD$22:$AD$71,AT98,$AI$22:$AI$71)+SUMIF($AT$22:$AT$71,AT98,$AX$22:$AX$71)</f>
        <v>10</v>
      </c>
      <c r="BE98" s="233">
        <f>SUMIF($O$22:$O$71,AT98,$T$22:$T$71)+SUMIF($AD$22:$AD$71,AT98,$AJ$22:$AJ$71)+SUMIF($AT$22:$AT$71,AT98,$AY$22:$AY$71)</f>
        <v>0</v>
      </c>
      <c r="BF98" s="236">
        <f>SUMIF($O$22:$O$71,AT98,$U$22:$U$71)+SUMIF($AD$22:$AD$71,AT98,$AK$22:$AK$71)+SUMIF($AT$22:$AT$71,AT98,$AZ$22:$AZ$71)</f>
        <v>0</v>
      </c>
      <c r="BG98" s="212"/>
      <c r="BH98" s="256" t="str">
        <f t="shared" ref="BH98" si="372">IF(BI98="","",C98)</f>
        <v/>
      </c>
      <c r="BI98" s="228"/>
      <c r="BJ98" s="215"/>
      <c r="BK98" s="210" t="str">
        <f t="shared" ref="BK98" si="373">IF(BL98&gt;0,BL98,IF(BM98&gt;0,BM98,IF(BN98&gt;0,BN98,"")))</f>
        <v/>
      </c>
      <c r="BL98" s="232" t="str">
        <f>IF(ISNUMBER(BH98)=FALSE,"",SUM(BO98:BO$102))</f>
        <v/>
      </c>
      <c r="BM98" s="234"/>
      <c r="BN98" s="237"/>
      <c r="BO98" s="238" t="str">
        <f t="shared" ref="BO98" si="374">IF(ISNUMBER(BH98)=FALSE,"",1)</f>
        <v/>
      </c>
      <c r="BP98" s="250" t="str">
        <f>IF(ISNUMBER(BH98)=FALSE,"",SUMIF($E$73:$E$136,BI98,$D$73:$D$136))</f>
        <v/>
      </c>
      <c r="BQ98" s="252" t="str">
        <f>IF(ISNUMBER(BH98)=FALSE,"",IF(SUMIF($E$73:$E$136,BI98,$I$73:$I$136)&gt;0,SUMIF($E$73:$E$136,BI98,$I$73:$I$136),IF(SUMIF($E$73:$E$136,BI98,$J$73:$J$136)&gt;0,SUMIF($E$73:$E$136,BI98,$J$73:$J$136),IF(SUMIF($E$73:$E$136,BI98,$K$73:$K$136)&gt;0,SUMIF($E$73:$E$136,BI98,$K$73:$K$136),SUMIF($E$73:$E$136,BI98,$L$73:$L$136)))))</f>
        <v/>
      </c>
      <c r="BR98" s="231">
        <f>SUMIF($O$22:$O$71,BI98,$S$22:$S$71)+SUMIF($AD$22:$AD$71,BI98,$AI$22:$AI$71)+SUMIF($AT$22:$AT$71,BI98,$AX$22:$AX$71)+SUMIF($BI$22:$BI$71,BI98,$BL$22:$BL$71)</f>
        <v>0</v>
      </c>
      <c r="BS98" s="233">
        <f>SUMIF($O$22:$O$71,BI98,$T$22:$T$71)+SUMIF($AD$22:$AD$71,BI98,$AJ$22:$AJ$71)+SUMIF($AT$22:$AT$71,BI98,$AY$22:$AY$71)+SUMIF($BI$22:$BI$71,BI98,$BM$22:$BM$71)</f>
        <v>0</v>
      </c>
      <c r="BT98" s="236">
        <f>SUMIF($O$22:$O$71,BI98,$U$22:$U$71)+SUMIF($AD$22:$AD$71,BI98,$AK$22:$AK$71)+SUMIF($AT$22:$AT$71,BI98,$AZ$22:$AZ$71)+SUMIF($BI$22:$BI$71,BI98,$BN$22:$BN$71)</f>
        <v>0</v>
      </c>
      <c r="BU98" s="212"/>
      <c r="BV98" s="257" t="str">
        <f t="shared" ref="BV98" si="375">IF(BW98="","",C98)</f>
        <v/>
      </c>
      <c r="BW98" s="224"/>
      <c r="BX98" s="225"/>
      <c r="BY98" s="209" t="str">
        <f t="shared" ref="BY98" si="376">IF(BZ98&gt;0,BZ98,IF(CA98&gt;0,CA98,IF(CB98&gt;0,CB98,"")))</f>
        <v/>
      </c>
      <c r="BZ98" s="232" t="str">
        <f>IF(ISNUMBER(BV98)=FALSE,"",SUM(CC98:CC$102))</f>
        <v/>
      </c>
      <c r="CA98" s="234"/>
      <c r="CB98" s="237"/>
      <c r="CC98" s="238" t="str">
        <f t="shared" ref="CC98" si="377">IF(ISNUMBER(BV98)=FALSE,"",1)</f>
        <v/>
      </c>
      <c r="CD98" s="249" t="str">
        <f>IF(ISNUMBER(BV98)=FALSE,"",SUMIF($E$73:$E$136,BW98,$D$73:$D$136))</f>
        <v/>
      </c>
      <c r="CE98" s="251" t="str">
        <f>IF(ISNUMBER(BV98)=FALSE,"",IF(SUMIF($E$73:$E$136,BW98,$I$73:$I$136)&gt;0,SUMIF($E$73:$E$136,BW98,$I$73:$I$136),IF(SUMIF($E$73:$E$136,BW98,$J$73:$J$136)&gt;0,SUMIF($E$73:$E$136,BW98,$J$73:$J$136),IF(SUMIF($E$73:$E$136,BW98,$K$73:$K$136)&gt;0,SUMIF($E$73:$E$136,BW98,$K$73:$K$136),SUMIF($E$73:$E$136,BW98,$L$73:$L$136)))))</f>
        <v/>
      </c>
      <c r="CF98" s="231">
        <f>SUMIF($O$22:$O$71,BW98,$S$22:$S$71)+SUMIF($AD$22:$AD$71,BW98,$AI$22:$AI$71)+SUMIF($AT$22:$AT$71,BW98,$AX$22:$AX$71)+SUMIF($BI$22:$BI$71,BW98,$BL$22:$BL$71)+SUMIF($BW$22:$BW$71,BW98,$BZ$22:$BZ$71)</f>
        <v>0</v>
      </c>
      <c r="CG98" s="233">
        <f>SUMIF($O$22:$O$71,BW98,$T$22:$T$71)+SUMIF($AD$22:$AD$71,BW98,$AJ$22:$AJ$71)+SUMIF($AT$22:$AT$71,BW98,$AY$22:$AY$71)+SUMIF($BI$22:$BI$71,BW98,$BM$22:$BM$71)+SUMIF($BW$22:$BW$71,BW98,$CA$22:$CA$71)</f>
        <v>0</v>
      </c>
      <c r="CH98" s="236">
        <f>SUMIF($O$22:$O$71,BW98,$U$22:$U$71)+SUMIF($AD$22:$AD$71,BW98,$AK$22:$AK$71)+SUMIF($AT$22:$AT$71,BW98,$AZ$22:$AZ$71)+SUMIF($BI$22:$BI$71,BW98,$BN$22:$BN$71)+SUMIF($BW$22:$BW$71,BW98,$CB$22:$CB$71)</f>
        <v>0</v>
      </c>
      <c r="CI98" s="212"/>
      <c r="CJ98" s="258" t="str">
        <f t="shared" ref="CJ98" si="378">IF(CK98="","",C98)</f>
        <v/>
      </c>
      <c r="CK98" s="228"/>
      <c r="CL98" s="215"/>
      <c r="CM98" s="210" t="str">
        <f t="shared" ref="CM98" si="379">IF(CN98&gt;0,CN98,IF(CO98&gt;0,CO98,IF(CP98&gt;0,CP98,"")))</f>
        <v/>
      </c>
      <c r="CN98" s="232" t="str">
        <f>IF(ISNUMBER(CJ98)=FALSE,"",SUM(CQ98:CQ$102))</f>
        <v/>
      </c>
      <c r="CO98" s="234"/>
      <c r="CP98" s="237"/>
      <c r="CQ98" s="238" t="str">
        <f t="shared" ref="CQ98" si="380">IF(ISNUMBER(CJ98)=FALSE,"",1)</f>
        <v/>
      </c>
      <c r="CR98" s="250" t="str">
        <f>IF(ISNUMBER(CJ98)=FALSE,"",SUMIF($E$73:$E$136,CK98,$D$73:$D$136))</f>
        <v/>
      </c>
      <c r="CS98" s="252" t="str">
        <f>IF(ISNUMBER(CJ98)=FALSE,"",IF(SUMIF($E$73:$E$136,CK98,$I$73:$I$136)&gt;0,SUMIF($E$73:$E$136,CK98,$I$73:$I$136),IF(SUMIF($E$73:$E$136,CK98,$J$73:$J$136)&gt;0,SUMIF($E$73:$E$136,CK98,$J$73:$J$136),IF(SUMIF($E$73:$E$136,CK98,$K$73:$K$136)&gt;0,SUMIF($E$73:$E$136,CK98,$K$73:$K$136),SUMIF($E$73:$E$136,CK98,$L$73:$L$136)))))</f>
        <v/>
      </c>
      <c r="CT98" s="231">
        <f>SUMIF($O$22:$O$71,CK98,$S$22:$S$71)+SUMIF($AD$22:$AD$71,CK98,$AI$22:$AI$71)+SUMIF($AT$22:$AT$71,CK98,$AX$22:$AX$71)+SUMIF($BI$22:$BI$71,CK98,$BL$22:$BL$71)+SUMIF($BW$22:$BW$71,CK98,$BZ$22:$BZ$71)+SUMIF($CK$22:$CK$71,CK98,$CN$22:$CN$71)</f>
        <v>0</v>
      </c>
      <c r="CU98" s="233">
        <f>SUMIF($O$22:$O$71,CK98,$T$22:$T$71)+SUMIF($AD$22:$AD$71,CK98,$AJ$22:$AJ$71)+SUMIF($AT$22:$AT$71,CK98,$AY$22:$AY$71)+SUMIF($BI$22:$BI$71,CK98,$BM$22:$BM$71)+SUMIF($BW$22:$BW$71,CK98,$CA$22:$CA$71)+SUMIF($CK$22:$CK$71,CK98,$CO$22:$CO$71)</f>
        <v>0</v>
      </c>
      <c r="CV98" s="236">
        <f>SUMIF($O$22:$O$71,CK98,$U$22:$U$71)+SUMIF($AD$22:$AD$71,CK98,$AK$22:$AK$71)+SUMIF($AT$22:$AT$71,CK98,$AZ$22:$AZ$71)+SUMIF($BI$22:$BI$71,CK98,$BN$22:$BN$71)+SUMIF($BW$22:$BW$71,CK98,$CB$22:$CB$71)+SUMIF($CK$22:$CK$71,CK98,$CP$22:$CP$71)</f>
        <v>0</v>
      </c>
      <c r="CW98" s="212"/>
      <c r="CX98" s="203"/>
    </row>
    <row r="99" spans="1:102" s="211" customFormat="1" ht="15" customHeight="1">
      <c r="A99" s="213"/>
      <c r="B99" s="335"/>
      <c r="C99" s="284">
        <v>27</v>
      </c>
      <c r="D99" s="285">
        <f t="shared" si="199"/>
        <v>27</v>
      </c>
      <c r="E99" s="286" t="s">
        <v>90</v>
      </c>
      <c r="F99" s="284">
        <v>1998</v>
      </c>
      <c r="G99" s="284">
        <f>SUMIF($O$73:$O$137,E99,$V$73:$V$137)+SUMIF($AD$73:$AD$137,E99,$AL$73:$AL$137)+SUMIF($AT$73:$AT$137,E99,$BA$73:$BA$137)+SUMIF($BI$73:$BI$137,E99,$BO$73:$BO$137)+SUMIF($BW$73:$BW$137,E99,$CC$73:$CC$137)+SUMIF($CK$73:$CK$137,E99,$CQ$73:$CQ$137)</f>
        <v>1</v>
      </c>
      <c r="H99" s="284"/>
      <c r="I99" s="284">
        <f t="shared" si="53"/>
        <v>2</v>
      </c>
      <c r="J99" s="287">
        <f>SUMIF($O$73:$O$137,E99,$S$73:$S$137)+SUMIF($AD$73:$AD$137,E99,$AI$73:$AI$137)+SUMIF($AT$73:$AT$137,E99,$AX$73:$AX$137)+SUMIF($BI$73:$BI$137,E99,$BL$73:$BL$137)+SUMIF($BW$73:$BW$137,E99,$BZ$73:$BZ$137)+SUMIF($CK$73:$CK$137,E99,$CN$73:$CN$137)</f>
        <v>0</v>
      </c>
      <c r="K99" s="288">
        <f>SUMIF($O$73:$O$137,E99,$T$73:$T$137)+SUMIF($AD$73:$AD$137,E99,$AJ$73:$AJ$137)+SUMIF($AT$73:$AT$137,E99,$AY$73:$AY$137)+SUMIF($BI$73:$BI$137,E99,$BM$73:$BM$137)+SUMIF($BW$73:$BW$137,E99,$CA$73:$CA$137)+SUMIF($CK$73:$CK$137,E99,$CO$73:$CO$137)</f>
        <v>0</v>
      </c>
      <c r="L99" s="289">
        <f>SUMIF($O$73:$O$137,E99,$U$73:$U$137)+SUMIF($AD$73:$AD$137,E99,$AK$73:$AK$137)+SUMIF($AT$73:$AT$137,E99,$AZ$73:$AZ$137)+SUMIF($BI$73:$BI$137,E99,$BN$73:$BN$137)+SUMIF($BW$73:$BW$137,E99,$CB$73:$CB$137)+SUMIF($CK$73:$CK$137,E99,$CP$73:$CP$137)</f>
        <v>0</v>
      </c>
      <c r="M99" s="221"/>
      <c r="N99" s="254" t="str">
        <f t="shared" ref="N99" si="381">IF(O99="","",C99)</f>
        <v/>
      </c>
      <c r="O99" s="224"/>
      <c r="P99" s="293"/>
      <c r="Q99" s="225"/>
      <c r="R99" s="209" t="str">
        <f t="shared" si="285"/>
        <v/>
      </c>
      <c r="S99" s="232" t="str">
        <f>IF(ISNUMBER(N99)=FALSE,"",SUM(V99:$V$102))</f>
        <v/>
      </c>
      <c r="T99" s="234"/>
      <c r="U99" s="237"/>
      <c r="V99" s="238" t="str">
        <f t="shared" ref="V99" si="382">IF(ISNUMBER(N99)=FALSE,"",1)</f>
        <v/>
      </c>
      <c r="W99" s="249" t="str">
        <f>IF(ISNUMBER(N99)=FALSE,"",SUMIF($E$73:$E$136,O99,$D$73:$D$136))</f>
        <v/>
      </c>
      <c r="X99" s="251" t="str">
        <f>IF(ISNUMBER(N99)=FALSE,"",SUMIF($E$73:$E$136,O99,$I$73:$I$136))</f>
        <v/>
      </c>
      <c r="Y99" s="231">
        <f>SUMIF($O$22:$O$71,O99,$S$22:$S$71)</f>
        <v>0</v>
      </c>
      <c r="Z99" s="233">
        <f>SUMIF($O$22:$O$71,O99,$T$22:$T$71)</f>
        <v>0</v>
      </c>
      <c r="AA99" s="236">
        <f>SUMIF($O$22:$O$71,O99,$U$22:$U$71)</f>
        <v>0</v>
      </c>
      <c r="AB99" s="212"/>
      <c r="AC99" s="256">
        <f t="shared" ref="AC99" si="383">IF(AD99="","",C99)</f>
        <v>27</v>
      </c>
      <c r="AD99" s="208" t="s">
        <v>68</v>
      </c>
      <c r="AE99" s="299" t="s">
        <v>71</v>
      </c>
      <c r="AF99" s="299">
        <v>0.25697916666666665</v>
      </c>
      <c r="AG99" s="299"/>
      <c r="AH99" s="210" t="str">
        <f t="shared" ref="AH99" si="384">IF(AI99&gt;0,AI99,IF(AJ99&gt;0,AJ99,IF(AK99&gt;0,AK99,"")))</f>
        <v/>
      </c>
      <c r="AI99" s="232">
        <f>IF(ISNUMBER(AC99)=FALSE,"",SUM(AL99:AL$102))</f>
        <v>0</v>
      </c>
      <c r="AJ99" s="234"/>
      <c r="AK99" s="237"/>
      <c r="AL99" s="238"/>
      <c r="AM99" s="250"/>
      <c r="AN99" s="252"/>
      <c r="AO99" s="231">
        <f>SUMIF($O$22:$O$71,AD99,$S$22:$S$71)+SUMIF($AD$22:$AD$71,AD99,$AI$22:$AI$71)</f>
        <v>0</v>
      </c>
      <c r="AP99" s="233">
        <f>SUMIF($O$22:$O$71,AD99,$T$22:$T$71)+SUMIF($AD$22:$AD$71,AD99,$AJ$22:$AJ$71)</f>
        <v>0</v>
      </c>
      <c r="AQ99" s="236">
        <f>SUMIF($O$22:$O$71,AD99,$U$22:$U$71)+SUMIF($AD$22:$AD$71,AD99,$AK$22:$AK$71)</f>
        <v>0</v>
      </c>
      <c r="AR99" s="212"/>
      <c r="AS99" s="257">
        <f t="shared" ref="AS99" si="385">IF(AT99="","",C99)</f>
        <v>27</v>
      </c>
      <c r="AT99" s="224" t="s">
        <v>95</v>
      </c>
      <c r="AU99" s="224">
        <v>381</v>
      </c>
      <c r="AV99" s="225">
        <v>1.4159722222222222</v>
      </c>
      <c r="AW99" s="209">
        <f t="shared" ref="AW99" si="386">IF(AX99&gt;0,AX99,IF(AY99&gt;0,AY99,IF(AZ99&gt;0,AZ99,"")))</f>
        <v>4</v>
      </c>
      <c r="AX99" s="232">
        <f>IF(ISNUMBER(AS99)=FALSE,"",SUM(BA99:BA$102))</f>
        <v>4</v>
      </c>
      <c r="AY99" s="234"/>
      <c r="AZ99" s="237"/>
      <c r="BA99" s="238">
        <f t="shared" ref="BA99" si="387">IF(ISNUMBER(AS99)=FALSE,"",1)</f>
        <v>1</v>
      </c>
      <c r="BB99" s="249">
        <f>IF(ISNUMBER(AS99)=FALSE,"",SUMIF($E$73:$E$136,AT99,$D$73:$D$136))</f>
        <v>36</v>
      </c>
      <c r="BC99" s="322">
        <f>IF(ISNUMBER(AS99)=FALSE,"",IF(SUMIF($E$73:$E$136,AT99,$I$73:$I$136)&gt;0,SUMIF($E$73:$E$136,AT99,$I$73:$I$136),IF(SUMIF($E$73:$E$136,AT99,$J$73:$J$136)&gt;0,SUMIF($E$73:$E$136,AT99,$J$73:$J$136),IF(SUMIF($E$73:$E$136,AT99,$K$73:$K$136)&gt;0,SUMIF($E$73:$E$136,AT99,$K$73:$K$136),SUMIF($E$73:$E$136,AT99,$L$73:$L$136)))))</f>
        <v>4</v>
      </c>
      <c r="BD99" s="231">
        <f>SUMIF($O$22:$O$71,AT99,$S$22:$S$71)+SUMIF($AD$22:$AD$71,AT99,$AI$22:$AI$71)+SUMIF($AT$22:$AT$71,AT99,$AX$22:$AX$71)</f>
        <v>8</v>
      </c>
      <c r="BE99" s="233">
        <f>SUMIF($O$22:$O$71,AT99,$T$22:$T$71)+SUMIF($AD$22:$AD$71,AT99,$AJ$22:$AJ$71)+SUMIF($AT$22:$AT$71,AT99,$AY$22:$AY$71)</f>
        <v>0</v>
      </c>
      <c r="BF99" s="236">
        <f>SUMIF($O$22:$O$71,AT99,$U$22:$U$71)+SUMIF($AD$22:$AD$71,AT99,$AK$22:$AK$71)+SUMIF($AT$22:$AT$71,AT99,$AZ$22:$AZ$71)</f>
        <v>0</v>
      </c>
      <c r="BG99" s="212"/>
      <c r="BH99" s="256" t="str">
        <f t="shared" ref="BH99" si="388">IF(BI99="","",C99)</f>
        <v/>
      </c>
      <c r="BI99" s="228"/>
      <c r="BJ99" s="215"/>
      <c r="BK99" s="210" t="str">
        <f t="shared" ref="BK99" si="389">IF(BL99&gt;0,BL99,IF(BM99&gt;0,BM99,IF(BN99&gt;0,BN99,"")))</f>
        <v/>
      </c>
      <c r="BL99" s="232" t="str">
        <f>IF(ISNUMBER(BH99)=FALSE,"",SUM(BO99:BO$102))</f>
        <v/>
      </c>
      <c r="BM99" s="234"/>
      <c r="BN99" s="237"/>
      <c r="BO99" s="238" t="str">
        <f t="shared" ref="BO99" si="390">IF(ISNUMBER(BH99)=FALSE,"",1)</f>
        <v/>
      </c>
      <c r="BP99" s="250" t="str">
        <f>IF(ISNUMBER(BH99)=FALSE,"",SUMIF($E$73:$E$136,BI99,$D$73:$D$136))</f>
        <v/>
      </c>
      <c r="BQ99" s="252" t="str">
        <f>IF(ISNUMBER(BH99)=FALSE,"",IF(SUMIF($E$73:$E$136,BI99,$I$73:$I$136)&gt;0,SUMIF($E$73:$E$136,BI99,$I$73:$I$136),IF(SUMIF($E$73:$E$136,BI99,$J$73:$J$136)&gt;0,SUMIF($E$73:$E$136,BI99,$J$73:$J$136),IF(SUMIF($E$73:$E$136,BI99,$K$73:$K$136)&gt;0,SUMIF($E$73:$E$136,BI99,$K$73:$K$136),SUMIF($E$73:$E$136,BI99,$L$73:$L$136)))))</f>
        <v/>
      </c>
      <c r="BR99" s="231">
        <f>SUMIF($O$22:$O$71,BI99,$S$22:$S$71)+SUMIF($AD$22:$AD$71,BI99,$AI$22:$AI$71)+SUMIF($AT$22:$AT$71,BI99,$AX$22:$AX$71)+SUMIF($BI$22:$BI$71,BI99,$BL$22:$BL$71)</f>
        <v>0</v>
      </c>
      <c r="BS99" s="233">
        <f>SUMIF($O$22:$O$71,BI99,$T$22:$T$71)+SUMIF($AD$22:$AD$71,BI99,$AJ$22:$AJ$71)+SUMIF($AT$22:$AT$71,BI99,$AY$22:$AY$71)+SUMIF($BI$22:$BI$71,BI99,$BM$22:$BM$71)</f>
        <v>0</v>
      </c>
      <c r="BT99" s="236">
        <f>SUMIF($O$22:$O$71,BI99,$U$22:$U$71)+SUMIF($AD$22:$AD$71,BI99,$AK$22:$AK$71)+SUMIF($AT$22:$AT$71,BI99,$AZ$22:$AZ$71)+SUMIF($BI$22:$BI$71,BI99,$BN$22:$BN$71)</f>
        <v>0</v>
      </c>
      <c r="BU99" s="212"/>
      <c r="BV99" s="257" t="str">
        <f t="shared" ref="BV99" si="391">IF(BW99="","",C99)</f>
        <v/>
      </c>
      <c r="BW99" s="224"/>
      <c r="BX99" s="226"/>
      <c r="BY99" s="209" t="str">
        <f t="shared" ref="BY99" si="392">IF(BZ99&gt;0,BZ99,IF(CA99&gt;0,CA99,IF(CB99&gt;0,CB99,"")))</f>
        <v/>
      </c>
      <c r="BZ99" s="232" t="str">
        <f>IF(ISNUMBER(BV99)=FALSE,"",SUM(CC99:CC$102))</f>
        <v/>
      </c>
      <c r="CA99" s="234"/>
      <c r="CB99" s="237"/>
      <c r="CC99" s="238" t="str">
        <f t="shared" ref="CC99" si="393">IF(ISNUMBER(BV99)=FALSE,"",1)</f>
        <v/>
      </c>
      <c r="CD99" s="249" t="str">
        <f>IF(ISNUMBER(BV99)=FALSE,"",SUMIF($E$73:$E$136,BW99,$D$73:$D$136))</f>
        <v/>
      </c>
      <c r="CE99" s="251" t="str">
        <f>IF(ISNUMBER(BV99)=FALSE,"",IF(SUMIF($E$73:$E$136,BW99,$I$73:$I$136)&gt;0,SUMIF($E$73:$E$136,BW99,$I$73:$I$136),IF(SUMIF($E$73:$E$136,BW99,$J$73:$J$136)&gt;0,SUMIF($E$73:$E$136,BW99,$J$73:$J$136),IF(SUMIF($E$73:$E$136,BW99,$K$73:$K$136)&gt;0,SUMIF($E$73:$E$136,BW99,$K$73:$K$136),SUMIF($E$73:$E$136,BW99,$L$73:$L$136)))))</f>
        <v/>
      </c>
      <c r="CF99" s="231">
        <f>SUMIF($O$22:$O$71,BW99,$S$22:$S$71)+SUMIF($AD$22:$AD$71,BW99,$AI$22:$AI$71)+SUMIF($AT$22:$AT$71,BW99,$AX$22:$AX$71)+SUMIF($BI$22:$BI$71,BW99,$BL$22:$BL$71)+SUMIF($BW$22:$BW$71,BW99,$BZ$22:$BZ$71)</f>
        <v>0</v>
      </c>
      <c r="CG99" s="233">
        <f>SUMIF($O$22:$O$71,BW99,$T$22:$T$71)+SUMIF($AD$22:$AD$71,BW99,$AJ$22:$AJ$71)+SUMIF($AT$22:$AT$71,BW99,$AY$22:$AY$71)+SUMIF($BI$22:$BI$71,BW99,$BM$22:$BM$71)+SUMIF($BW$22:$BW$71,BW99,$CA$22:$CA$71)</f>
        <v>0</v>
      </c>
      <c r="CH99" s="236">
        <f>SUMIF($O$22:$O$71,BW99,$U$22:$U$71)+SUMIF($AD$22:$AD$71,BW99,$AK$22:$AK$71)+SUMIF($AT$22:$AT$71,BW99,$AZ$22:$AZ$71)+SUMIF($BI$22:$BI$71,BW99,$BN$22:$BN$71)+SUMIF($BW$22:$BW$71,BW99,$CB$22:$CB$71)</f>
        <v>0</v>
      </c>
      <c r="CI99" s="212"/>
      <c r="CJ99" s="258" t="str">
        <f t="shared" ref="CJ99" si="394">IF(CK99="","",C99)</f>
        <v/>
      </c>
      <c r="CK99" s="228"/>
      <c r="CL99" s="215"/>
      <c r="CM99" s="210" t="str">
        <f t="shared" ref="CM99" si="395">IF(CN99&gt;0,CN99,IF(CO99&gt;0,CO99,IF(CP99&gt;0,CP99,"")))</f>
        <v/>
      </c>
      <c r="CN99" s="232" t="str">
        <f>IF(ISNUMBER(CJ99)=FALSE,"",SUM(CQ99:CQ$102))</f>
        <v/>
      </c>
      <c r="CO99" s="234"/>
      <c r="CP99" s="237"/>
      <c r="CQ99" s="238" t="str">
        <f t="shared" ref="CQ99" si="396">IF(ISNUMBER(CJ99)=FALSE,"",1)</f>
        <v/>
      </c>
      <c r="CR99" s="250" t="str">
        <f>IF(ISNUMBER(CJ99)=FALSE,"",SUMIF($E$73:$E$136,CK99,$D$73:$D$136))</f>
        <v/>
      </c>
      <c r="CS99" s="252" t="str">
        <f>IF(ISNUMBER(CJ99)=FALSE,"",IF(SUMIF($E$73:$E$136,CK99,$I$73:$I$136)&gt;0,SUMIF($E$73:$E$136,CK99,$I$73:$I$136),IF(SUMIF($E$73:$E$136,CK99,$J$73:$J$136)&gt;0,SUMIF($E$73:$E$136,CK99,$J$73:$J$136),IF(SUMIF($E$73:$E$136,CK99,$K$73:$K$136)&gt;0,SUMIF($E$73:$E$136,CK99,$K$73:$K$136),SUMIF($E$73:$E$136,CK99,$L$73:$L$136)))))</f>
        <v/>
      </c>
      <c r="CT99" s="231">
        <f>SUMIF($O$22:$O$71,CK99,$S$22:$S$71)+SUMIF($AD$22:$AD$71,CK99,$AI$22:$AI$71)+SUMIF($AT$22:$AT$71,CK99,$AX$22:$AX$71)+SUMIF($BI$22:$BI$71,CK99,$BL$22:$BL$71)+SUMIF($BW$22:$BW$71,CK99,$BZ$22:$BZ$71)+SUMIF($CK$22:$CK$71,CK99,$CN$22:$CN$71)</f>
        <v>0</v>
      </c>
      <c r="CU99" s="233">
        <f>SUMIF($O$22:$O$71,CK99,$T$22:$T$71)+SUMIF($AD$22:$AD$71,CK99,$AJ$22:$AJ$71)+SUMIF($AT$22:$AT$71,CK99,$AY$22:$AY$71)+SUMIF($BI$22:$BI$71,CK99,$BM$22:$BM$71)+SUMIF($BW$22:$BW$71,CK99,$CA$22:$CA$71)+SUMIF($CK$22:$CK$71,CK99,$CO$22:$CO$71)</f>
        <v>0</v>
      </c>
      <c r="CV99" s="236">
        <f>SUMIF($O$22:$O$71,CK99,$U$22:$U$71)+SUMIF($AD$22:$AD$71,CK99,$AK$22:$AK$71)+SUMIF($AT$22:$AT$71,CK99,$AZ$22:$AZ$71)+SUMIF($BI$22:$BI$71,CK99,$BN$22:$BN$71)+SUMIF($BW$22:$BW$71,CK99,$CB$22:$CB$71)+SUMIF($CK$22:$CK$71,CK99,$CP$22:$CP$71)</f>
        <v>0</v>
      </c>
      <c r="CW99" s="212"/>
      <c r="CX99" s="203"/>
    </row>
    <row r="100" spans="1:102" s="211" customFormat="1" ht="15" customHeight="1">
      <c r="A100" s="213"/>
      <c r="B100" s="335"/>
      <c r="C100" s="284">
        <v>28</v>
      </c>
      <c r="D100" s="285">
        <f t="shared" si="199"/>
        <v>28</v>
      </c>
      <c r="E100" s="286" t="s">
        <v>27</v>
      </c>
      <c r="F100" s="284">
        <v>1977</v>
      </c>
      <c r="G100" s="284">
        <f>SUMIF($O$73:$O$137,E100,$V$73:$V$137)+SUMIF($AD$73:$AD$137,E100,$AL$73:$AL$137)+SUMIF($AT$73:$AT$137,E100,$BA$73:$BA$137)+SUMIF($BI$73:$BI$137,E100,$BO$73:$BO$137)+SUMIF($BW$73:$BW$137,E100,$CC$73:$CC$137)+SUMIF($CK$73:$CK$137,E100,$CQ$73:$CQ$137)</f>
        <v>2</v>
      </c>
      <c r="H100" s="284"/>
      <c r="I100" s="284">
        <f t="shared" si="53"/>
        <v>1</v>
      </c>
      <c r="J100" s="287">
        <f>SUMIF($O$73:$O$137,E100,$S$73:$S$137)+SUMIF($AD$73:$AD$137,E100,$AI$73:$AI$137)+SUMIF($AT$73:$AT$137,E100,$AX$73:$AX$137)+SUMIF($BI$73:$BI$137,E100,$BL$73:$BL$137)+SUMIF($BW$73:$BW$137,E100,$BZ$73:$BZ$137)+SUMIF($CK$73:$CK$137,E100,$CN$73:$CN$137)</f>
        <v>14</v>
      </c>
      <c r="K100" s="288">
        <f>SUMIF($O$73:$O$137,E100,$T$73:$T$137)+SUMIF($AD$73:$AD$137,E100,$AJ$73:$AJ$137)+SUMIF($AT$73:$AT$137,E100,$AY$73:$AY$137)+SUMIF($BI$73:$BI$137,E100,$BM$73:$BM$137)+SUMIF($BW$73:$BW$137,E100,$CA$73:$CA$137)+SUMIF($CK$73:$CK$137,E100,$CO$73:$CO$137)</f>
        <v>0</v>
      </c>
      <c r="L100" s="289">
        <f>SUMIF($O$73:$O$137,E100,$U$73:$U$137)+SUMIF($AD$73:$AD$137,E100,$AK$73:$AK$137)+SUMIF($AT$73:$AT$137,E100,$AZ$73:$AZ$137)+SUMIF($BI$73:$BI$137,E100,$BN$73:$BN$137)+SUMIF($BW$73:$BW$137,E100,$CB$73:$CB$137)+SUMIF($CK$73:$CK$137,E100,$CP$73:$CP$137)</f>
        <v>0</v>
      </c>
      <c r="M100" s="221"/>
      <c r="N100" s="254" t="str">
        <f t="shared" ref="N100" si="397">IF(O100="","",C100)</f>
        <v/>
      </c>
      <c r="O100" s="224"/>
      <c r="P100" s="293"/>
      <c r="Q100" s="225"/>
      <c r="R100" s="209" t="str">
        <f t="shared" si="285"/>
        <v/>
      </c>
      <c r="S100" s="232" t="str">
        <f>IF(ISNUMBER(N100)=FALSE,"",SUM(V100:$V$102))</f>
        <v/>
      </c>
      <c r="T100" s="234"/>
      <c r="U100" s="237"/>
      <c r="V100" s="238" t="str">
        <f t="shared" ref="V100" si="398">IF(ISNUMBER(N100)=FALSE,"",1)</f>
        <v/>
      </c>
      <c r="W100" s="249" t="str">
        <f>IF(ISNUMBER(N100)=FALSE,"",SUMIF($E$73:$E$136,O100,$D$73:$D$136))</f>
        <v/>
      </c>
      <c r="X100" s="251" t="str">
        <f>IF(ISNUMBER(N100)=FALSE,"",SUMIF($E$73:$E$136,O100,$I$73:$I$136))</f>
        <v/>
      </c>
      <c r="Y100" s="231">
        <f>SUMIF($O$22:$O$71,O100,$S$22:$S$71)</f>
        <v>0</v>
      </c>
      <c r="Z100" s="233">
        <f>SUMIF($O$22:$O$71,O100,$T$22:$T$71)</f>
        <v>0</v>
      </c>
      <c r="AA100" s="236">
        <f>SUMIF($O$22:$O$71,O100,$U$22:$U$71)</f>
        <v>0</v>
      </c>
      <c r="AB100" s="212"/>
      <c r="AC100" s="256">
        <f t="shared" ref="AC100" si="399">IF(AD100="","",C100)</f>
        <v>28</v>
      </c>
      <c r="AD100" s="208" t="s">
        <v>39</v>
      </c>
      <c r="AE100" s="299" t="s">
        <v>70</v>
      </c>
      <c r="AF100" s="299" t="s">
        <v>71</v>
      </c>
      <c r="AG100" s="299"/>
      <c r="AH100" s="210" t="str">
        <f t="shared" ref="AH100" si="400">IF(AI100&gt;0,AI100,IF(AJ100&gt;0,AJ100,IF(AK100&gt;0,AK100,"")))</f>
        <v/>
      </c>
      <c r="AI100" s="232">
        <f>IF(ISNUMBER(AC100)=FALSE,"",SUM(AL100:AL$102))</f>
        <v>0</v>
      </c>
      <c r="AJ100" s="234"/>
      <c r="AK100" s="237"/>
      <c r="AL100" s="238"/>
      <c r="AM100" s="250"/>
      <c r="AN100" s="252"/>
      <c r="AO100" s="231">
        <f>SUMIF($O$22:$O$71,AD100,$S$22:$S$71)+SUMIF($AD$22:$AD$71,AD100,$AI$22:$AI$71)</f>
        <v>0</v>
      </c>
      <c r="AP100" s="233">
        <f>SUMIF($O$22:$O$71,AD100,$T$22:$T$71)+SUMIF($AD$22:$AD$71,AD100,$AJ$22:$AJ$71)</f>
        <v>0</v>
      </c>
      <c r="AQ100" s="236">
        <f>SUMIF($O$22:$O$71,AD100,$U$22:$U$71)+SUMIF($AD$22:$AD$71,AD100,$AK$22:$AK$71)</f>
        <v>0</v>
      </c>
      <c r="AR100" s="212"/>
      <c r="AS100" s="257">
        <f t="shared" ref="AS100" si="401">IF(AT100="","",C100)</f>
        <v>28</v>
      </c>
      <c r="AT100" s="224" t="s">
        <v>96</v>
      </c>
      <c r="AU100" s="224">
        <v>380</v>
      </c>
      <c r="AV100" s="225">
        <v>1.4388888888888889</v>
      </c>
      <c r="AW100" s="209">
        <f t="shared" ref="AW100" si="402">IF(AX100&gt;0,AX100,IF(AY100&gt;0,AY100,IF(AZ100&gt;0,AZ100,"")))</f>
        <v>3</v>
      </c>
      <c r="AX100" s="232">
        <f>IF(ISNUMBER(AS100)=FALSE,"",SUM(BA100:BA$102))</f>
        <v>3</v>
      </c>
      <c r="AY100" s="234"/>
      <c r="AZ100" s="237"/>
      <c r="BA100" s="238">
        <f t="shared" ref="BA100" si="403">IF(ISNUMBER(AS100)=FALSE,"",1)</f>
        <v>1</v>
      </c>
      <c r="BB100" s="249">
        <f>IF(ISNUMBER(AS100)=FALSE,"",SUMIF($E$73:$E$136,AT100,$D$73:$D$136))</f>
        <v>37</v>
      </c>
      <c r="BC100" s="322">
        <f>IF(ISNUMBER(AS100)=FALSE,"",IF(SUMIF($E$73:$E$136,AT100,$I$73:$I$136)&gt;0,SUMIF($E$73:$E$136,AT100,$I$73:$I$136),IF(SUMIF($E$73:$E$136,AT100,$J$73:$J$136)&gt;0,SUMIF($E$73:$E$136,AT100,$J$73:$J$136),IF(SUMIF($E$73:$E$136,AT100,$K$73:$K$136)&gt;0,SUMIF($E$73:$E$136,AT100,$K$73:$K$136),SUMIF($E$73:$E$136,AT100,$L$73:$L$136)))))</f>
        <v>3</v>
      </c>
      <c r="BD100" s="231">
        <f>SUMIF($O$22:$O$71,AT100,$S$22:$S$71)+SUMIF($AD$22:$AD$71,AT100,$AI$22:$AI$71)+SUMIF($AT$22:$AT$71,AT100,$AX$22:$AX$71)</f>
        <v>7</v>
      </c>
      <c r="BE100" s="233">
        <f>SUMIF($O$22:$O$71,AT100,$T$22:$T$71)+SUMIF($AD$22:$AD$71,AT100,$AJ$22:$AJ$71)+SUMIF($AT$22:$AT$71,AT100,$AY$22:$AY$71)</f>
        <v>0</v>
      </c>
      <c r="BF100" s="236">
        <f>SUMIF($O$22:$O$71,AT100,$U$22:$U$71)+SUMIF($AD$22:$AD$71,AT100,$AK$22:$AK$71)+SUMIF($AT$22:$AT$71,AT100,$AZ$22:$AZ$71)</f>
        <v>0</v>
      </c>
      <c r="BG100" s="212"/>
      <c r="BH100" s="256" t="str">
        <f t="shared" ref="BH100" si="404">IF(BI100="","",C100)</f>
        <v/>
      </c>
      <c r="BI100" s="228"/>
      <c r="BJ100" s="215"/>
      <c r="BK100" s="210" t="str">
        <f t="shared" ref="BK100" si="405">IF(BL100&gt;0,BL100,IF(BM100&gt;0,BM100,IF(BN100&gt;0,BN100,"")))</f>
        <v/>
      </c>
      <c r="BL100" s="232" t="str">
        <f>IF(ISNUMBER(BH100)=FALSE,"",SUM(BO100:BO$102))</f>
        <v/>
      </c>
      <c r="BM100" s="234"/>
      <c r="BN100" s="237"/>
      <c r="BO100" s="238" t="str">
        <f t="shared" ref="BO100" si="406">IF(ISNUMBER(BH100)=FALSE,"",1)</f>
        <v/>
      </c>
      <c r="BP100" s="250" t="str">
        <f>IF(ISNUMBER(BH100)=FALSE,"",SUMIF($E$73:$E$136,BI100,$D$73:$D$136))</f>
        <v/>
      </c>
      <c r="BQ100" s="252" t="str">
        <f>IF(ISNUMBER(BH100)=FALSE,"",IF(SUMIF($E$73:$E$136,BI100,$I$73:$I$136)&gt;0,SUMIF($E$73:$E$136,BI100,$I$73:$I$136),IF(SUMIF($E$73:$E$136,BI100,$J$73:$J$136)&gt;0,SUMIF($E$73:$E$136,BI100,$J$73:$J$136),IF(SUMIF($E$73:$E$136,BI100,$K$73:$K$136)&gt;0,SUMIF($E$73:$E$136,BI100,$K$73:$K$136),SUMIF($E$73:$E$136,BI100,$L$73:$L$136)))))</f>
        <v/>
      </c>
      <c r="BR100" s="231">
        <f>SUMIF($O$22:$O$71,BI100,$S$22:$S$71)+SUMIF($AD$22:$AD$71,BI100,$AI$22:$AI$71)+SUMIF($AT$22:$AT$71,BI100,$AX$22:$AX$71)+SUMIF($BI$22:$BI$71,BI100,$BL$22:$BL$71)</f>
        <v>0</v>
      </c>
      <c r="BS100" s="233">
        <f>SUMIF($O$22:$O$71,BI100,$T$22:$T$71)+SUMIF($AD$22:$AD$71,BI100,$AJ$22:$AJ$71)+SUMIF($AT$22:$AT$71,BI100,$AY$22:$AY$71)+SUMIF($BI$22:$BI$71,BI100,$BM$22:$BM$71)</f>
        <v>0</v>
      </c>
      <c r="BT100" s="236">
        <f>SUMIF($O$22:$O$71,BI100,$U$22:$U$71)+SUMIF($AD$22:$AD$71,BI100,$AK$22:$AK$71)+SUMIF($AT$22:$AT$71,BI100,$AZ$22:$AZ$71)+SUMIF($BI$22:$BI$71,BI100,$BN$22:$BN$71)</f>
        <v>0</v>
      </c>
      <c r="BU100" s="212"/>
      <c r="BV100" s="257" t="str">
        <f t="shared" ref="BV100" si="407">IF(BW100="","",C100)</f>
        <v/>
      </c>
      <c r="BW100" s="224"/>
      <c r="BX100" s="226"/>
      <c r="BY100" s="209" t="str">
        <f t="shared" ref="BY100" si="408">IF(BZ100&gt;0,BZ100,IF(CA100&gt;0,CA100,IF(CB100&gt;0,CB100,"")))</f>
        <v/>
      </c>
      <c r="BZ100" s="232" t="str">
        <f>IF(ISNUMBER(BV100)=FALSE,"",SUM(CC100:CC$102))</f>
        <v/>
      </c>
      <c r="CA100" s="234"/>
      <c r="CB100" s="237"/>
      <c r="CC100" s="238" t="str">
        <f t="shared" ref="CC100" si="409">IF(ISNUMBER(BV100)=FALSE,"",1)</f>
        <v/>
      </c>
      <c r="CD100" s="249" t="str">
        <f>IF(ISNUMBER(BV100)=FALSE,"",SUMIF($E$73:$E$136,BW100,$D$73:$D$136))</f>
        <v/>
      </c>
      <c r="CE100" s="251" t="str">
        <f>IF(ISNUMBER(BV100)=FALSE,"",IF(SUMIF($E$73:$E$136,BW100,$I$73:$I$136)&gt;0,SUMIF($E$73:$E$136,BW100,$I$73:$I$136),IF(SUMIF($E$73:$E$136,BW100,$J$73:$J$136)&gt;0,SUMIF($E$73:$E$136,BW100,$J$73:$J$136),IF(SUMIF($E$73:$E$136,BW100,$K$73:$K$136)&gt;0,SUMIF($E$73:$E$136,BW100,$K$73:$K$136),SUMIF($E$73:$E$136,BW100,$L$73:$L$136)))))</f>
        <v/>
      </c>
      <c r="CF100" s="231">
        <f>SUMIF($O$22:$O$71,BW100,$S$22:$S$71)+SUMIF($AD$22:$AD$71,BW100,$AI$22:$AI$71)+SUMIF($AT$22:$AT$71,BW100,$AX$22:$AX$71)+SUMIF($BI$22:$BI$71,BW100,$BL$22:$BL$71)+SUMIF($BW$22:$BW$71,BW100,$BZ$22:$BZ$71)</f>
        <v>0</v>
      </c>
      <c r="CG100" s="233">
        <f>SUMIF($O$22:$O$71,BW100,$T$22:$T$71)+SUMIF($AD$22:$AD$71,BW100,$AJ$22:$AJ$71)+SUMIF($AT$22:$AT$71,BW100,$AY$22:$AY$71)+SUMIF($BI$22:$BI$71,BW100,$BM$22:$BM$71)+SUMIF($BW$22:$BW$71,BW100,$CA$22:$CA$71)</f>
        <v>0</v>
      </c>
      <c r="CH100" s="236">
        <f>SUMIF($O$22:$O$71,BW100,$U$22:$U$71)+SUMIF($AD$22:$AD$71,BW100,$AK$22:$AK$71)+SUMIF($AT$22:$AT$71,BW100,$AZ$22:$AZ$71)+SUMIF($BI$22:$BI$71,BW100,$BN$22:$BN$71)+SUMIF($BW$22:$BW$71,BW100,$CB$22:$CB$71)</f>
        <v>0</v>
      </c>
      <c r="CI100" s="212"/>
      <c r="CJ100" s="258" t="str">
        <f t="shared" ref="CJ100" si="410">IF(CK100="","",C100)</f>
        <v/>
      </c>
      <c r="CK100" s="228"/>
      <c r="CL100" s="215"/>
      <c r="CM100" s="210" t="str">
        <f t="shared" ref="CM100" si="411">IF(CN100&gt;0,CN100,IF(CO100&gt;0,CO100,IF(CP100&gt;0,CP100,"")))</f>
        <v/>
      </c>
      <c r="CN100" s="232" t="str">
        <f>IF(ISNUMBER(CJ100)=FALSE,"",SUM(CQ100:CQ$102))</f>
        <v/>
      </c>
      <c r="CO100" s="234"/>
      <c r="CP100" s="237"/>
      <c r="CQ100" s="238" t="str">
        <f t="shared" ref="CQ100" si="412">IF(ISNUMBER(CJ100)=FALSE,"",1)</f>
        <v/>
      </c>
      <c r="CR100" s="250" t="str">
        <f>IF(ISNUMBER(CJ100)=FALSE,"",SUMIF($E$73:$E$136,CK100,$D$73:$D$136))</f>
        <v/>
      </c>
      <c r="CS100" s="252" t="str">
        <f>IF(ISNUMBER(CJ100)=FALSE,"",IF(SUMIF($E$73:$E$136,CK100,$I$73:$I$136)&gt;0,SUMIF($E$73:$E$136,CK100,$I$73:$I$136),IF(SUMIF($E$73:$E$136,CK100,$J$73:$J$136)&gt;0,SUMIF($E$73:$E$136,CK100,$J$73:$J$136),IF(SUMIF($E$73:$E$136,CK100,$K$73:$K$136)&gt;0,SUMIF($E$73:$E$136,CK100,$K$73:$K$136),SUMIF($E$73:$E$136,CK100,$L$73:$L$136)))))</f>
        <v/>
      </c>
      <c r="CT100" s="231">
        <f>SUMIF($O$22:$O$71,CK100,$S$22:$S$71)+SUMIF($AD$22:$AD$71,CK100,$AI$22:$AI$71)+SUMIF($AT$22:$AT$71,CK100,$AX$22:$AX$71)+SUMIF($BI$22:$BI$71,CK100,$BL$22:$BL$71)+SUMIF($BW$22:$BW$71,CK100,$BZ$22:$BZ$71)+SUMIF($CK$22:$CK$71,CK100,$CN$22:$CN$71)</f>
        <v>0</v>
      </c>
      <c r="CU100" s="233">
        <f>SUMIF($O$22:$O$71,CK100,$T$22:$T$71)+SUMIF($AD$22:$AD$71,CK100,$AJ$22:$AJ$71)+SUMIF($AT$22:$AT$71,CK100,$AY$22:$AY$71)+SUMIF($BI$22:$BI$71,CK100,$BM$22:$BM$71)+SUMIF($BW$22:$BW$71,CK100,$CA$22:$CA$71)+SUMIF($CK$22:$CK$71,CK100,$CO$22:$CO$71)</f>
        <v>0</v>
      </c>
      <c r="CV100" s="236">
        <f>SUMIF($O$22:$O$71,CK100,$U$22:$U$71)+SUMIF($AD$22:$AD$71,CK100,$AK$22:$AK$71)+SUMIF($AT$22:$AT$71,CK100,$AZ$22:$AZ$71)+SUMIF($BI$22:$BI$71,CK100,$BN$22:$BN$71)+SUMIF($BW$22:$BW$71,CK100,$CB$22:$CB$71)+SUMIF($CK$22:$CK$71,CK100,$CP$22:$CP$71)</f>
        <v>0</v>
      </c>
      <c r="CW100" s="212"/>
      <c r="CX100" s="203"/>
    </row>
    <row r="101" spans="1:102" s="211" customFormat="1" ht="15" customHeight="1">
      <c r="A101" s="213"/>
      <c r="B101" s="335"/>
      <c r="C101" s="284">
        <v>29</v>
      </c>
      <c r="D101" s="285">
        <f t="shared" si="199"/>
        <v>29</v>
      </c>
      <c r="E101" s="286" t="s">
        <v>61</v>
      </c>
      <c r="F101" s="284">
        <v>1979</v>
      </c>
      <c r="G101" s="284">
        <f>SUMIF($O$73:$O$137,E101,$V$73:$V$137)+SUMIF($AD$73:$AD$137,E101,$AL$73:$AL$137)+SUMIF($AT$73:$AT$137,E101,$BA$73:$BA$137)+SUMIF($BI$73:$BI$137,E101,$BO$73:$BO$137)+SUMIF($BW$73:$BW$137,E101,$CC$73:$CC$137)+SUMIF($CK$73:$CK$137,E101,$CQ$73:$CQ$137)</f>
        <v>1</v>
      </c>
      <c r="H101" s="284"/>
      <c r="I101" s="284">
        <f t="shared" si="53"/>
        <v>1</v>
      </c>
      <c r="J101" s="287">
        <f>SUMIF($O$73:$O$137,E101,$S$73:$S$137)+SUMIF($AD$73:$AD$137,E101,$AI$73:$AI$137)+SUMIF($AT$73:$AT$137,E101,$AX$73:$AX$137)+SUMIF($BI$73:$BI$137,E101,$BL$73:$BL$137)+SUMIF($BW$73:$BW$137,E101,$BZ$73:$BZ$137)+SUMIF($CK$73:$CK$137,E101,$CN$73:$CN$137)</f>
        <v>0</v>
      </c>
      <c r="K101" s="288">
        <f>SUMIF($O$73:$O$137,E101,$T$73:$T$137)+SUMIF($AD$73:$AD$137,E101,$AJ$73:$AJ$137)+SUMIF($AT$73:$AT$137,E101,$AY$73:$AY$137)+SUMIF($BI$73:$BI$137,E101,$BM$73:$BM$137)+SUMIF($BW$73:$BW$137,E101,$CA$73:$CA$137)+SUMIF($CK$73:$CK$137,E101,$CO$73:$CO$137)</f>
        <v>0</v>
      </c>
      <c r="L101" s="289">
        <f>SUMIF($O$73:$O$137,E101,$U$73:$U$137)+SUMIF($AD$73:$AD$137,E101,$AK$73:$AK$137)+SUMIF($AT$73:$AT$137,E101,$AZ$73:$AZ$137)+SUMIF($BI$73:$BI$137,E101,$BN$73:$BN$137)+SUMIF($BW$73:$BW$137,E101,$CB$73:$CB$137)+SUMIF($CK$73:$CK$137,E101,$CP$73:$CP$137)</f>
        <v>0</v>
      </c>
      <c r="M101" s="221"/>
      <c r="N101" s="254" t="str">
        <f t="shared" ref="N101" si="413">IF(O101="","",C101)</f>
        <v/>
      </c>
      <c r="O101" s="224"/>
      <c r="P101" s="293"/>
      <c r="Q101" s="225"/>
      <c r="R101" s="209" t="str">
        <f t="shared" si="285"/>
        <v/>
      </c>
      <c r="S101" s="232" t="str">
        <f>IF(ISNUMBER(N101)=FALSE,"",SUM(V101:$V$102))</f>
        <v/>
      </c>
      <c r="T101" s="234"/>
      <c r="U101" s="237"/>
      <c r="V101" s="238" t="str">
        <f t="shared" ref="V101" si="414">IF(ISNUMBER(N101)=FALSE,"",1)</f>
        <v/>
      </c>
      <c r="W101" s="249" t="str">
        <f>IF(ISNUMBER(N101)=FALSE,"",SUMIF($E$73:$E$136,O101,$D$73:$D$136))</f>
        <v/>
      </c>
      <c r="X101" s="251" t="str">
        <f>IF(ISNUMBER(N101)=FALSE,"",SUMIF($E$73:$E$136,O101,$I$73:$I$136))</f>
        <v/>
      </c>
      <c r="Y101" s="231">
        <f>SUMIF($O$22:$O$71,O101,$S$22:$S$71)</f>
        <v>0</v>
      </c>
      <c r="Z101" s="233">
        <f>SUMIF($O$22:$O$71,O101,$T$22:$T$71)</f>
        <v>0</v>
      </c>
      <c r="AA101" s="236">
        <f>SUMIF($O$22:$O$71,O101,$U$22:$U$71)</f>
        <v>0</v>
      </c>
      <c r="AB101" s="212"/>
      <c r="AC101" s="256">
        <f t="shared" ref="AC101" si="415">IF(AD101="","",C101)</f>
        <v>29</v>
      </c>
      <c r="AD101" s="208" t="s">
        <v>67</v>
      </c>
      <c r="AE101" s="299" t="s">
        <v>70</v>
      </c>
      <c r="AF101" s="299" t="s">
        <v>71</v>
      </c>
      <c r="AG101" s="299"/>
      <c r="AH101" s="210" t="str">
        <f t="shared" ref="AH101" si="416">IF(AI101&gt;0,AI101,IF(AJ101&gt;0,AJ101,IF(AK101&gt;0,AK101,"")))</f>
        <v/>
      </c>
      <c r="AI101" s="232">
        <f>IF(ISNUMBER(AC101)=FALSE,"",SUM(AL101:AL$102))</f>
        <v>0</v>
      </c>
      <c r="AJ101" s="234"/>
      <c r="AK101" s="237"/>
      <c r="AL101" s="238"/>
      <c r="AM101" s="250"/>
      <c r="AN101" s="252"/>
      <c r="AO101" s="231">
        <f>SUMIF($O$22:$O$71,AD101,$S$22:$S$71)+SUMIF($AD$22:$AD$71,AD101,$AI$22:$AI$71)</f>
        <v>0</v>
      </c>
      <c r="AP101" s="233">
        <f>SUMIF($O$22:$O$71,AD101,$T$22:$T$71)+SUMIF($AD$22:$AD$71,AD101,$AJ$22:$AJ$71)</f>
        <v>0</v>
      </c>
      <c r="AQ101" s="236">
        <f>SUMIF($O$22:$O$71,AD101,$U$22:$U$71)+SUMIF($AD$22:$AD$71,AD101,$AK$22:$AK$71)</f>
        <v>0</v>
      </c>
      <c r="AR101" s="212"/>
      <c r="AS101" s="257">
        <f t="shared" ref="AS101" si="417">IF(AT101="","",C101)</f>
        <v>29</v>
      </c>
      <c r="AT101" s="224" t="s">
        <v>97</v>
      </c>
      <c r="AU101" s="224">
        <v>380</v>
      </c>
      <c r="AV101" s="225">
        <v>1.4388888888888889</v>
      </c>
      <c r="AW101" s="209">
        <f t="shared" ref="AW101" si="418">IF(AX101&gt;0,AX101,IF(AY101&gt;0,AY101,IF(AZ101&gt;0,AZ101,"")))</f>
        <v>2</v>
      </c>
      <c r="AX101" s="232">
        <f>IF(ISNUMBER(AS101)=FALSE,"",SUM(BA101:BA$102))</f>
        <v>2</v>
      </c>
      <c r="AY101" s="234"/>
      <c r="AZ101" s="237"/>
      <c r="BA101" s="238">
        <f t="shared" ref="BA101" si="419">IF(ISNUMBER(AS101)=FALSE,"",1)</f>
        <v>1</v>
      </c>
      <c r="BB101" s="249">
        <f>IF(ISNUMBER(AS101)=FALSE,"",SUMIF($E$73:$E$136,AT101,$D$73:$D$136))</f>
        <v>39</v>
      </c>
      <c r="BC101" s="322">
        <f>IF(ISNUMBER(AS101)=FALSE,"",IF(SUMIF($E$73:$E$136,AT101,$I$73:$I$136)&gt;0,SUMIF($E$73:$E$136,AT101,$I$73:$I$136),IF(SUMIF($E$73:$E$136,AT101,$J$73:$J$136)&gt;0,SUMIF($E$73:$E$136,AT101,$J$73:$J$136),IF(SUMIF($E$73:$E$136,AT101,$K$73:$K$136)&gt;0,SUMIF($E$73:$E$136,AT101,$K$73:$K$136),SUMIF($E$73:$E$136,AT101,$L$73:$L$136)))))</f>
        <v>2</v>
      </c>
      <c r="BD101" s="231">
        <f>SUMIF($O$22:$O$71,AT101,$S$22:$S$71)+SUMIF($AD$22:$AD$71,AT101,$AI$22:$AI$71)+SUMIF($AT$22:$AT$71,AT101,$AX$22:$AX$71)</f>
        <v>6</v>
      </c>
      <c r="BE101" s="233">
        <f>SUMIF($O$22:$O$71,AT101,$T$22:$T$71)+SUMIF($AD$22:$AD$71,AT101,$AJ$22:$AJ$71)+SUMIF($AT$22:$AT$71,AT101,$AY$22:$AY$71)</f>
        <v>0</v>
      </c>
      <c r="BF101" s="236">
        <f>SUMIF($O$22:$O$71,AT101,$U$22:$U$71)+SUMIF($AD$22:$AD$71,AT101,$AK$22:$AK$71)+SUMIF($AT$22:$AT$71,AT101,$AZ$22:$AZ$71)</f>
        <v>0</v>
      </c>
      <c r="BG101" s="212"/>
      <c r="BH101" s="256" t="str">
        <f t="shared" ref="BH101" si="420">IF(BI101="","",C101)</f>
        <v/>
      </c>
      <c r="BI101" s="228"/>
      <c r="BJ101" s="215"/>
      <c r="BK101" s="210" t="str">
        <f t="shared" ref="BK101" si="421">IF(BL101&gt;0,BL101,IF(BM101&gt;0,BM101,IF(BN101&gt;0,BN101,"")))</f>
        <v/>
      </c>
      <c r="BL101" s="232" t="str">
        <f>IF(ISNUMBER(BH101)=FALSE,"",SUM(BO101:BO$102))</f>
        <v/>
      </c>
      <c r="BM101" s="234"/>
      <c r="BN101" s="237"/>
      <c r="BO101" s="238" t="str">
        <f t="shared" ref="BO101" si="422">IF(ISNUMBER(BH101)=FALSE,"",1)</f>
        <v/>
      </c>
      <c r="BP101" s="250" t="str">
        <f>IF(ISNUMBER(BH101)=FALSE,"",SUMIF($E$73:$E$136,BI101,$D$73:$D$136))</f>
        <v/>
      </c>
      <c r="BQ101" s="252" t="str">
        <f>IF(ISNUMBER(BH101)=FALSE,"",IF(SUMIF($E$73:$E$136,BI101,$I$73:$I$136)&gt;0,SUMIF($E$73:$E$136,BI101,$I$73:$I$136),IF(SUMIF($E$73:$E$136,BI101,$J$73:$J$136)&gt;0,SUMIF($E$73:$E$136,BI101,$J$73:$J$136),IF(SUMIF($E$73:$E$136,BI101,$K$73:$K$136)&gt;0,SUMIF($E$73:$E$136,BI101,$K$73:$K$136),SUMIF($E$73:$E$136,BI101,$L$73:$L$136)))))</f>
        <v/>
      </c>
      <c r="BR101" s="231">
        <f>SUMIF($O$22:$O$71,BI101,$S$22:$S$71)+SUMIF($AD$22:$AD$71,BI101,$AI$22:$AI$71)+SUMIF($AT$22:$AT$71,BI101,$AX$22:$AX$71)+SUMIF($BI$22:$BI$71,BI101,$BL$22:$BL$71)</f>
        <v>0</v>
      </c>
      <c r="BS101" s="233">
        <f>SUMIF($O$22:$O$71,BI101,$T$22:$T$71)+SUMIF($AD$22:$AD$71,BI101,$AJ$22:$AJ$71)+SUMIF($AT$22:$AT$71,BI101,$AY$22:$AY$71)+SUMIF($BI$22:$BI$71,BI101,$BM$22:$BM$71)</f>
        <v>0</v>
      </c>
      <c r="BT101" s="236">
        <f>SUMIF($O$22:$O$71,BI101,$U$22:$U$71)+SUMIF($AD$22:$AD$71,BI101,$AK$22:$AK$71)+SUMIF($AT$22:$AT$71,BI101,$AZ$22:$AZ$71)+SUMIF($BI$22:$BI$71,BI101,$BN$22:$BN$71)</f>
        <v>0</v>
      </c>
      <c r="BU101" s="212"/>
      <c r="BV101" s="257" t="str">
        <f t="shared" ref="BV101" si="423">IF(BW101="","",C101)</f>
        <v/>
      </c>
      <c r="BW101" s="224"/>
      <c r="BX101" s="226"/>
      <c r="BY101" s="209" t="str">
        <f t="shared" ref="BY101" si="424">IF(BZ101&gt;0,BZ101,IF(CA101&gt;0,CA101,IF(CB101&gt;0,CB101,"")))</f>
        <v/>
      </c>
      <c r="BZ101" s="232" t="str">
        <f>IF(ISNUMBER(BV101)=FALSE,"",SUM(CC101:CC$102))</f>
        <v/>
      </c>
      <c r="CA101" s="234"/>
      <c r="CB101" s="237"/>
      <c r="CC101" s="238" t="str">
        <f t="shared" ref="CC101" si="425">IF(ISNUMBER(BV101)=FALSE,"",1)</f>
        <v/>
      </c>
      <c r="CD101" s="249" t="str">
        <f>IF(ISNUMBER(BV101)=FALSE,"",SUMIF($E$73:$E$136,BW101,$D$73:$D$136))</f>
        <v/>
      </c>
      <c r="CE101" s="251" t="str">
        <f>IF(ISNUMBER(BV101)=FALSE,"",IF(SUMIF($E$73:$E$136,BW101,$I$73:$I$136)&gt;0,SUMIF($E$73:$E$136,BW101,$I$73:$I$136),IF(SUMIF($E$73:$E$136,BW101,$J$73:$J$136)&gt;0,SUMIF($E$73:$E$136,BW101,$J$73:$J$136),IF(SUMIF($E$73:$E$136,BW101,$K$73:$K$136)&gt;0,SUMIF($E$73:$E$136,BW101,$K$73:$K$136),SUMIF($E$73:$E$136,BW101,$L$73:$L$136)))))</f>
        <v/>
      </c>
      <c r="CF101" s="231">
        <f>SUMIF($O$22:$O$71,BW101,$S$22:$S$71)+SUMIF($AD$22:$AD$71,BW101,$AI$22:$AI$71)+SUMIF($AT$22:$AT$71,BW101,$AX$22:$AX$71)+SUMIF($BI$22:$BI$71,BW101,$BL$22:$BL$71)+SUMIF($BW$22:$BW$71,BW101,$BZ$22:$BZ$71)</f>
        <v>0</v>
      </c>
      <c r="CG101" s="233">
        <f>SUMIF($O$22:$O$71,BW101,$T$22:$T$71)+SUMIF($AD$22:$AD$71,BW101,$AJ$22:$AJ$71)+SUMIF($AT$22:$AT$71,BW101,$AY$22:$AY$71)+SUMIF($BI$22:$BI$71,BW101,$BM$22:$BM$71)+SUMIF($BW$22:$BW$71,BW101,$CA$22:$CA$71)</f>
        <v>0</v>
      </c>
      <c r="CH101" s="236">
        <f>SUMIF($O$22:$O$71,BW101,$U$22:$U$71)+SUMIF($AD$22:$AD$71,BW101,$AK$22:$AK$71)+SUMIF($AT$22:$AT$71,BW101,$AZ$22:$AZ$71)+SUMIF($BI$22:$BI$71,BW101,$BN$22:$BN$71)+SUMIF($BW$22:$BW$71,BW101,$CB$22:$CB$71)</f>
        <v>0</v>
      </c>
      <c r="CI101" s="212"/>
      <c r="CJ101" s="258" t="str">
        <f t="shared" ref="CJ101" si="426">IF(CK101="","",C101)</f>
        <v/>
      </c>
      <c r="CK101" s="228"/>
      <c r="CL101" s="215"/>
      <c r="CM101" s="210" t="str">
        <f t="shared" ref="CM101" si="427">IF(CN101&gt;0,CN101,IF(CO101&gt;0,CO101,IF(CP101&gt;0,CP101,"")))</f>
        <v/>
      </c>
      <c r="CN101" s="232" t="str">
        <f>IF(ISNUMBER(CJ101)=FALSE,"",SUM(CQ101:CQ$102))</f>
        <v/>
      </c>
      <c r="CO101" s="234"/>
      <c r="CP101" s="237"/>
      <c r="CQ101" s="238" t="str">
        <f t="shared" ref="CQ101" si="428">IF(ISNUMBER(CJ101)=FALSE,"",1)</f>
        <v/>
      </c>
      <c r="CR101" s="250" t="str">
        <f>IF(ISNUMBER(CJ101)=FALSE,"",SUMIF($E$73:$E$136,CK101,$D$73:$D$136))</f>
        <v/>
      </c>
      <c r="CS101" s="252" t="str">
        <f>IF(ISNUMBER(CJ101)=FALSE,"",IF(SUMIF($E$73:$E$136,CK101,$I$73:$I$136)&gt;0,SUMIF($E$73:$E$136,CK101,$I$73:$I$136),IF(SUMIF($E$73:$E$136,CK101,$J$73:$J$136)&gt;0,SUMIF($E$73:$E$136,CK101,$J$73:$J$136),IF(SUMIF($E$73:$E$136,CK101,$K$73:$K$136)&gt;0,SUMIF($E$73:$E$136,CK101,$K$73:$K$136),SUMIF($E$73:$E$136,CK101,$L$73:$L$136)))))</f>
        <v/>
      </c>
      <c r="CT101" s="231">
        <f>SUMIF($O$22:$O$71,CK101,$S$22:$S$71)+SUMIF($AD$22:$AD$71,CK101,$AI$22:$AI$71)+SUMIF($AT$22:$AT$71,CK101,$AX$22:$AX$71)+SUMIF($BI$22:$BI$71,CK101,$BL$22:$BL$71)+SUMIF($BW$22:$BW$71,CK101,$BZ$22:$BZ$71)+SUMIF($CK$22:$CK$71,CK101,$CN$22:$CN$71)</f>
        <v>0</v>
      </c>
      <c r="CU101" s="233">
        <f>SUMIF($O$22:$O$71,CK101,$T$22:$T$71)+SUMIF($AD$22:$AD$71,CK101,$AJ$22:$AJ$71)+SUMIF($AT$22:$AT$71,CK101,$AY$22:$AY$71)+SUMIF($BI$22:$BI$71,CK101,$BM$22:$BM$71)+SUMIF($BW$22:$BW$71,CK101,$CA$22:$CA$71)+SUMIF($CK$22:$CK$71,CK101,$CO$22:$CO$71)</f>
        <v>0</v>
      </c>
      <c r="CV101" s="236">
        <f>SUMIF($O$22:$O$71,CK101,$U$22:$U$71)+SUMIF($AD$22:$AD$71,CK101,$AK$22:$AK$71)+SUMIF($AT$22:$AT$71,CK101,$AZ$22:$AZ$71)+SUMIF($BI$22:$BI$71,CK101,$BN$22:$BN$71)+SUMIF($BW$22:$BW$71,CK101,$CB$22:$CB$71)+SUMIF($CK$22:$CK$71,CK101,$CP$22:$CP$71)</f>
        <v>0</v>
      </c>
      <c r="CW101" s="212"/>
      <c r="CX101" s="203"/>
    </row>
    <row r="102" spans="1:102" s="211" customFormat="1" ht="15" customHeight="1">
      <c r="A102" s="213"/>
      <c r="B102" s="335"/>
      <c r="C102" s="284">
        <v>30</v>
      </c>
      <c r="D102" s="285">
        <f t="shared" si="199"/>
        <v>30</v>
      </c>
      <c r="E102" s="286" t="s">
        <v>91</v>
      </c>
      <c r="F102" s="284">
        <v>1973</v>
      </c>
      <c r="G102" s="284">
        <f>SUMIF($O$73:$O$137,E102,$V$73:$V$137)+SUMIF($AD$73:$AD$137,E102,$AL$73:$AL$137)+SUMIF($AT$73:$AT$137,E102,$BA$73:$BA$137)+SUMIF($BI$73:$BI$137,E102,$BO$73:$BO$137)+SUMIF($BW$73:$BW$137,E102,$CC$73:$CC$137)+SUMIF($CK$73:$CK$137,E102,$CQ$73:$CQ$137)</f>
        <v>1</v>
      </c>
      <c r="H102" s="284"/>
      <c r="I102" s="284">
        <f t="shared" si="53"/>
        <v>0</v>
      </c>
      <c r="J102" s="287">
        <f>SUMIF($O$73:$O$137,E102,$S$73:$S$137)+SUMIF($AD$73:$AD$137,E102,$AI$73:$AI$137)+SUMIF($AT$73:$AT$137,E102,$AX$73:$AX$137)+SUMIF($BI$73:$BI$137,E102,$BL$73:$BL$137)+SUMIF($BW$73:$BW$137,E102,$BZ$73:$BZ$137)+SUMIF($CK$73:$CK$137,E102,$CN$73:$CN$137)</f>
        <v>15</v>
      </c>
      <c r="K102" s="288">
        <f>SUMIF($O$73:$O$137,E102,$T$73:$T$137)+SUMIF($AD$73:$AD$137,E102,$AJ$73:$AJ$137)+SUMIF($AT$73:$AT$137,E102,$AY$73:$AY$137)+SUMIF($BI$73:$BI$137,E102,$BM$73:$BM$137)+SUMIF($BW$73:$BW$137,E102,$CA$73:$CA$137)+SUMIF($CK$73:$CK$137,E102,$CO$73:$CO$137)</f>
        <v>0</v>
      </c>
      <c r="L102" s="289">
        <f>SUMIF($O$73:$O$137,E102,$U$73:$U$137)+SUMIF($AD$73:$AD$137,E102,$AK$73:$AK$137)+SUMIF($AT$73:$AT$137,E102,$AZ$73:$AZ$137)+SUMIF($BI$73:$BI$137,E102,$BN$73:$BN$137)+SUMIF($BW$73:$BW$137,E102,$CB$73:$CB$137)+SUMIF($CK$73:$CK$137,E102,$CP$73:$CP$137)</f>
        <v>0</v>
      </c>
      <c r="M102" s="221"/>
      <c r="N102" s="254" t="str">
        <f t="shared" ref="N102" si="429">IF(O102="","",C102)</f>
        <v/>
      </c>
      <c r="O102" s="224"/>
      <c r="P102" s="293"/>
      <c r="Q102" s="225"/>
      <c r="R102" s="209" t="str">
        <f t="shared" si="285"/>
        <v/>
      </c>
      <c r="S102" s="232" t="str">
        <f>IF(ISNUMBER(N102)=FALSE,"",SUM(V102:$V$102))</f>
        <v/>
      </c>
      <c r="T102" s="234"/>
      <c r="U102" s="237"/>
      <c r="V102" s="238" t="str">
        <f t="shared" ref="V102" si="430">IF(ISNUMBER(N102)=FALSE,"",1)</f>
        <v/>
      </c>
      <c r="W102" s="249" t="str">
        <f>IF(ISNUMBER(N102)=FALSE,"",SUMIF($E$73:$E$136,O102,$D$73:$D$136))</f>
        <v/>
      </c>
      <c r="X102" s="251" t="str">
        <f>IF(ISNUMBER(N102)=FALSE,"",SUMIF($E$73:$E$136,O102,$I$73:$I$136))</f>
        <v/>
      </c>
      <c r="Y102" s="231">
        <f>SUMIF($O$22:$O$71,O102,$S$22:$S$71)</f>
        <v>0</v>
      </c>
      <c r="Z102" s="233">
        <f>SUMIF($O$22:$O$71,O102,$T$22:$T$71)</f>
        <v>0</v>
      </c>
      <c r="AA102" s="236">
        <f>SUMIF($O$22:$O$71,O102,$U$22:$U$71)</f>
        <v>0</v>
      </c>
      <c r="AB102" s="212"/>
      <c r="AC102" s="256">
        <f t="shared" ref="AC102" si="431">IF(AD102="","",C102)</f>
        <v>30</v>
      </c>
      <c r="AD102" s="208" t="s">
        <v>53</v>
      </c>
      <c r="AE102" s="299" t="s">
        <v>54</v>
      </c>
      <c r="AF102" s="299" t="s">
        <v>55</v>
      </c>
      <c r="AG102" s="299"/>
      <c r="AH102" s="210" t="str">
        <f t="shared" ref="AH102" si="432">IF(AI102&gt;0,AI102,IF(AJ102&gt;0,AJ102,IF(AK102&gt;0,AK102,"")))</f>
        <v/>
      </c>
      <c r="AI102" s="232">
        <f>IF(ISNUMBER(AC102)=FALSE,"",SUM(AL102:AL$102))</f>
        <v>0</v>
      </c>
      <c r="AJ102" s="234"/>
      <c r="AK102" s="237"/>
      <c r="AL102" s="238"/>
      <c r="AM102" s="250"/>
      <c r="AN102" s="252"/>
      <c r="AO102" s="231">
        <f>SUMIF($O$22:$O$71,AD102,$S$22:$S$71)+SUMIF($AD$22:$AD$71,AD102,$AI$22:$AI$71)</f>
        <v>0</v>
      </c>
      <c r="AP102" s="233">
        <f>SUMIF($O$22:$O$71,AD102,$T$22:$T$71)+SUMIF($AD$22:$AD$71,AD102,$AJ$22:$AJ$71)</f>
        <v>0</v>
      </c>
      <c r="AQ102" s="236">
        <f>SUMIF($O$22:$O$71,AD102,$U$22:$U$71)+SUMIF($AD$22:$AD$71,AD102,$AK$22:$AK$71)</f>
        <v>0</v>
      </c>
      <c r="AR102" s="212"/>
      <c r="AS102" s="257">
        <f t="shared" ref="AS102" si="433">IF(AT102="","",C102)</f>
        <v>30</v>
      </c>
      <c r="AT102" s="224" t="s">
        <v>50</v>
      </c>
      <c r="AU102" s="224">
        <v>371</v>
      </c>
      <c r="AV102" s="225">
        <v>1.5222222222222221</v>
      </c>
      <c r="AW102" s="209">
        <f t="shared" ref="AW102" si="434">IF(AX102&gt;0,AX102,IF(AY102&gt;0,AY102,IF(AZ102&gt;0,AZ102,"")))</f>
        <v>1</v>
      </c>
      <c r="AX102" s="232">
        <f>IF(ISNUMBER(AS102)=FALSE,"",SUM(BA102:BA$102))</f>
        <v>1</v>
      </c>
      <c r="AY102" s="234"/>
      <c r="AZ102" s="237"/>
      <c r="BA102" s="238">
        <f t="shared" ref="BA102" si="435">IF(ISNUMBER(AS102)=FALSE,"",1)</f>
        <v>1</v>
      </c>
      <c r="BB102" s="249">
        <f>IF(ISNUMBER(AS102)=FALSE,"",SUMIF($E$73:$E$136,AT102,$D$73:$D$136))</f>
        <v>38</v>
      </c>
      <c r="BC102" s="322">
        <f>IF(ISNUMBER(AS102)=FALSE,"",IF(SUMIF($E$73:$E$136,AT102,$I$73:$I$136)&gt;0,SUMIF($E$73:$E$136,AT102,$I$73:$I$136),IF(SUMIF($E$73:$E$136,AT102,$J$73:$J$136)&gt;0,SUMIF($E$73:$E$136,AT102,$J$73:$J$136),IF(SUMIF($E$73:$E$136,AT102,$K$73:$K$136)&gt;0,SUMIF($E$73:$E$136,AT102,$K$73:$K$136),SUMIF($E$73:$E$136,AT102,$L$73:$L$136)))))</f>
        <v>2</v>
      </c>
      <c r="BD102" s="231">
        <f>SUMIF($O$22:$O$71,AT102,$S$22:$S$71)+SUMIF($AD$22:$AD$71,AT102,$AI$22:$AI$71)+SUMIF($AT$22:$AT$71,AT102,$AX$22:$AX$71)</f>
        <v>0</v>
      </c>
      <c r="BE102" s="233">
        <f>SUMIF($O$22:$O$71,AT102,$T$22:$T$71)+SUMIF($AD$22:$AD$71,AT102,$AJ$22:$AJ$71)+SUMIF($AT$22:$AT$71,AT102,$AY$22:$AY$71)</f>
        <v>0</v>
      </c>
      <c r="BF102" s="236">
        <f>SUMIF($O$22:$O$71,AT102,$U$22:$U$71)+SUMIF($AD$22:$AD$71,AT102,$AK$22:$AK$71)+SUMIF($AT$22:$AT$71,AT102,$AZ$22:$AZ$71)</f>
        <v>0</v>
      </c>
      <c r="BG102" s="212"/>
      <c r="BH102" s="256" t="str">
        <f t="shared" ref="BH102" si="436">IF(BI102="","",C102)</f>
        <v/>
      </c>
      <c r="BI102" s="228"/>
      <c r="BJ102" s="215"/>
      <c r="BK102" s="210" t="str">
        <f t="shared" ref="BK102" si="437">IF(BL102&gt;0,BL102,IF(BM102&gt;0,BM102,IF(BN102&gt;0,BN102,"")))</f>
        <v/>
      </c>
      <c r="BL102" s="232" t="str">
        <f>IF(ISNUMBER(BH102)=FALSE,"",SUM(BO102:BO$102))</f>
        <v/>
      </c>
      <c r="BM102" s="234"/>
      <c r="BN102" s="237"/>
      <c r="BO102" s="238" t="str">
        <f t="shared" ref="BO102" si="438">IF(ISNUMBER(BH102)=FALSE,"",1)</f>
        <v/>
      </c>
      <c r="BP102" s="250" t="str">
        <f>IF(ISNUMBER(BH102)=FALSE,"",SUMIF($E$73:$E$136,BI102,$D$73:$D$136))</f>
        <v/>
      </c>
      <c r="BQ102" s="252" t="str">
        <f>IF(ISNUMBER(BH102)=FALSE,"",IF(SUMIF($E$73:$E$136,BI102,$I$73:$I$136)&gt;0,SUMIF($E$73:$E$136,BI102,$I$73:$I$136),IF(SUMIF($E$73:$E$136,BI102,$J$73:$J$136)&gt;0,SUMIF($E$73:$E$136,BI102,$J$73:$J$136),IF(SUMIF($E$73:$E$136,BI102,$K$73:$K$136)&gt;0,SUMIF($E$73:$E$136,BI102,$K$73:$K$136),SUMIF($E$73:$E$136,BI102,$L$73:$L$136)))))</f>
        <v/>
      </c>
      <c r="BR102" s="231">
        <f>SUMIF($O$22:$O$71,BI102,$S$22:$S$71)+SUMIF($AD$22:$AD$71,BI102,$AI$22:$AI$71)+SUMIF($AT$22:$AT$71,BI102,$AX$22:$AX$71)+SUMIF($BI$22:$BI$71,BI102,$BL$22:$BL$71)</f>
        <v>0</v>
      </c>
      <c r="BS102" s="233">
        <f>SUMIF($O$22:$O$71,BI102,$T$22:$T$71)+SUMIF($AD$22:$AD$71,BI102,$AJ$22:$AJ$71)+SUMIF($AT$22:$AT$71,BI102,$AY$22:$AY$71)+SUMIF($BI$22:$BI$71,BI102,$BM$22:$BM$71)</f>
        <v>0</v>
      </c>
      <c r="BT102" s="236">
        <f>SUMIF($O$22:$O$71,BI102,$U$22:$U$71)+SUMIF($AD$22:$AD$71,BI102,$AK$22:$AK$71)+SUMIF($AT$22:$AT$71,BI102,$AZ$22:$AZ$71)+SUMIF($BI$22:$BI$71,BI102,$BN$22:$BN$71)</f>
        <v>0</v>
      </c>
      <c r="BU102" s="212"/>
      <c r="BV102" s="257" t="str">
        <f t="shared" ref="BV102" si="439">IF(BW102="","",C102)</f>
        <v/>
      </c>
      <c r="BW102" s="224"/>
      <c r="BX102" s="226"/>
      <c r="BY102" s="209" t="str">
        <f t="shared" ref="BY102" si="440">IF(BZ102&gt;0,BZ102,IF(CA102&gt;0,CA102,IF(CB102&gt;0,CB102,"")))</f>
        <v/>
      </c>
      <c r="BZ102" s="232" t="str">
        <f>IF(ISNUMBER(BV102)=FALSE,"",SUM(CC102:CC$102))</f>
        <v/>
      </c>
      <c r="CA102" s="234"/>
      <c r="CB102" s="237"/>
      <c r="CC102" s="238" t="str">
        <f t="shared" ref="CC102" si="441">IF(ISNUMBER(BV102)=FALSE,"",1)</f>
        <v/>
      </c>
      <c r="CD102" s="249" t="str">
        <f>IF(ISNUMBER(BV102)=FALSE,"",SUMIF($E$73:$E$136,BW102,$D$73:$D$136))</f>
        <v/>
      </c>
      <c r="CE102" s="251" t="str">
        <f>IF(ISNUMBER(BV102)=FALSE,"",IF(SUMIF($E$73:$E$136,BW102,$I$73:$I$136)&gt;0,SUMIF($E$73:$E$136,BW102,$I$73:$I$136),IF(SUMIF($E$73:$E$136,BW102,$J$73:$J$136)&gt;0,SUMIF($E$73:$E$136,BW102,$J$73:$J$136),IF(SUMIF($E$73:$E$136,BW102,$K$73:$K$136)&gt;0,SUMIF($E$73:$E$136,BW102,$K$73:$K$136),SUMIF($E$73:$E$136,BW102,$L$73:$L$136)))))</f>
        <v/>
      </c>
      <c r="CF102" s="231">
        <f>SUMIF($O$22:$O$71,BW102,$S$22:$S$71)+SUMIF($AD$22:$AD$71,BW102,$AI$22:$AI$71)+SUMIF($AT$22:$AT$71,BW102,$AX$22:$AX$71)+SUMIF($BI$22:$BI$71,BW102,$BL$22:$BL$71)+SUMIF($BW$22:$BW$71,BW102,$BZ$22:$BZ$71)</f>
        <v>0</v>
      </c>
      <c r="CG102" s="233">
        <f>SUMIF($O$22:$O$71,BW102,$T$22:$T$71)+SUMIF($AD$22:$AD$71,BW102,$AJ$22:$AJ$71)+SUMIF($AT$22:$AT$71,BW102,$AY$22:$AY$71)+SUMIF($BI$22:$BI$71,BW102,$BM$22:$BM$71)+SUMIF($BW$22:$BW$71,BW102,$CA$22:$CA$71)</f>
        <v>0</v>
      </c>
      <c r="CH102" s="236">
        <f>SUMIF($O$22:$O$71,BW102,$U$22:$U$71)+SUMIF($AD$22:$AD$71,BW102,$AK$22:$AK$71)+SUMIF($AT$22:$AT$71,BW102,$AZ$22:$AZ$71)+SUMIF($BI$22:$BI$71,BW102,$BN$22:$BN$71)+SUMIF($BW$22:$BW$71,BW102,$CB$22:$CB$71)</f>
        <v>0</v>
      </c>
      <c r="CI102" s="212"/>
      <c r="CJ102" s="258" t="str">
        <f t="shared" ref="CJ102" si="442">IF(CK102="","",C102)</f>
        <v/>
      </c>
      <c r="CK102" s="228"/>
      <c r="CL102" s="215"/>
      <c r="CM102" s="210" t="str">
        <f t="shared" ref="CM102" si="443">IF(CN102&gt;0,CN102,IF(CO102&gt;0,CO102,IF(CP102&gt;0,CP102,"")))</f>
        <v/>
      </c>
      <c r="CN102" s="232" t="str">
        <f>IF(ISNUMBER(CJ102)=FALSE,"",SUM(CQ102:CQ$102))</f>
        <v/>
      </c>
      <c r="CO102" s="234"/>
      <c r="CP102" s="237"/>
      <c r="CQ102" s="238" t="str">
        <f t="shared" ref="CQ102" si="444">IF(ISNUMBER(CJ102)=FALSE,"",1)</f>
        <v/>
      </c>
      <c r="CR102" s="250" t="str">
        <f>IF(ISNUMBER(CJ102)=FALSE,"",SUMIF($E$73:$E$136,CK102,$D$73:$D$136))</f>
        <v/>
      </c>
      <c r="CS102" s="252" t="str">
        <f>IF(ISNUMBER(CJ102)=FALSE,"",IF(SUMIF($E$73:$E$136,CK102,$I$73:$I$136)&gt;0,SUMIF($E$73:$E$136,CK102,$I$73:$I$136),IF(SUMIF($E$73:$E$136,CK102,$J$73:$J$136)&gt;0,SUMIF($E$73:$E$136,CK102,$J$73:$J$136),IF(SUMIF($E$73:$E$136,CK102,$K$73:$K$136)&gt;0,SUMIF($E$73:$E$136,CK102,$K$73:$K$136),SUMIF($E$73:$E$136,CK102,$L$73:$L$136)))))</f>
        <v/>
      </c>
      <c r="CT102" s="231">
        <f>SUMIF($O$22:$O$71,CK102,$S$22:$S$71)+SUMIF($AD$22:$AD$71,CK102,$AI$22:$AI$71)+SUMIF($AT$22:$AT$71,CK102,$AX$22:$AX$71)+SUMIF($BI$22:$BI$71,CK102,$BL$22:$BL$71)+SUMIF($BW$22:$BW$71,CK102,$BZ$22:$BZ$71)+SUMIF($CK$22:$CK$71,CK102,$CN$22:$CN$71)</f>
        <v>0</v>
      </c>
      <c r="CU102" s="233">
        <f>SUMIF($O$22:$O$71,CK102,$T$22:$T$71)+SUMIF($AD$22:$AD$71,CK102,$AJ$22:$AJ$71)+SUMIF($AT$22:$AT$71,CK102,$AY$22:$AY$71)+SUMIF($BI$22:$BI$71,CK102,$BM$22:$BM$71)+SUMIF($BW$22:$BW$71,CK102,$CA$22:$CA$71)+SUMIF($CK$22:$CK$71,CK102,$CO$22:$CO$71)</f>
        <v>0</v>
      </c>
      <c r="CV102" s="236">
        <f>SUMIF($O$22:$O$71,CK102,$U$22:$U$71)+SUMIF($AD$22:$AD$71,CK102,$AK$22:$AK$71)+SUMIF($AT$22:$AT$71,CK102,$AZ$22:$AZ$71)+SUMIF($BI$22:$BI$71,CK102,$BN$22:$BN$71)+SUMIF($BW$22:$BW$71,CK102,$CB$22:$CB$71)+SUMIF($CK$22:$CK$71,CK102,$CP$22:$CP$71)</f>
        <v>0</v>
      </c>
      <c r="CW102" s="212"/>
      <c r="CX102" s="203"/>
    </row>
    <row r="103" spans="1:102" s="211" customFormat="1" ht="15" customHeight="1">
      <c r="A103" s="213"/>
      <c r="B103" s="335"/>
      <c r="C103" s="284">
        <v>31</v>
      </c>
      <c r="D103" s="285">
        <f t="shared" si="199"/>
        <v>31</v>
      </c>
      <c r="E103" s="286" t="s">
        <v>92</v>
      </c>
      <c r="F103" s="284">
        <v>1977</v>
      </c>
      <c r="G103" s="284">
        <f>SUMIF($O$73:$O$137,E103,$V$73:$V$137)+SUMIF($AD$73:$AD$137,E103,$AL$73:$AL$137)+SUMIF($AT$73:$AT$137,E103,$BA$73:$BA$137)+SUMIF($BI$73:$BI$137,E103,$BO$73:$BO$137)+SUMIF($BW$73:$BW$137,E103,$CC$73:$CC$137)+SUMIF($CK$73:$CK$137,E103,$CQ$73:$CQ$137)</f>
        <v>1</v>
      </c>
      <c r="H103" s="284"/>
      <c r="I103" s="284">
        <f t="shared" si="53"/>
        <v>0</v>
      </c>
      <c r="J103" s="287">
        <f>SUMIF($O$73:$O$137,E103,$S$73:$S$137)+SUMIF($AD$73:$AD$137,E103,$AI$73:$AI$137)+SUMIF($AT$73:$AT$137,E103,$AX$73:$AX$137)+SUMIF($BI$73:$BI$137,E103,$BL$73:$BL$137)+SUMIF($BW$73:$BW$137,E103,$BZ$73:$BZ$137)+SUMIF($CK$73:$CK$137,E103,$CN$73:$CN$137)</f>
        <v>12</v>
      </c>
      <c r="K103" s="288">
        <f>SUMIF($O$73:$O$137,E103,$T$73:$T$137)+SUMIF($AD$73:$AD$137,E103,$AJ$73:$AJ$137)+SUMIF($AT$73:$AT$137,E103,$AY$73:$AY$137)+SUMIF($BI$73:$BI$137,E103,$BM$73:$BM$137)+SUMIF($BW$73:$BW$137,E103,$CA$73:$CA$137)+SUMIF($CK$73:$CK$137,E103,$CO$73:$CO$137)</f>
        <v>0</v>
      </c>
      <c r="L103" s="289">
        <f>SUMIF($O$73:$O$137,E103,$U$73:$U$137)+SUMIF($AD$73:$AD$137,E103,$AK$73:$AK$137)+SUMIF($AT$73:$AT$137,E103,$AZ$73:$AZ$137)+SUMIF($BI$73:$BI$137,E103,$BN$73:$BN$137)+SUMIF($BW$73:$BW$137,E103,$CB$73:$CB$137)+SUMIF($CK$73:$CK$137,E103,$CP$73:$CP$137)</f>
        <v>0</v>
      </c>
      <c r="M103" s="221"/>
      <c r="N103" s="254" t="str">
        <f t="shared" ref="N103" si="445">IF(O103="","",C103)</f>
        <v/>
      </c>
      <c r="O103" s="224"/>
      <c r="P103" s="293"/>
      <c r="Q103" s="225"/>
      <c r="R103" s="217" t="str">
        <f t="shared" ref="R103:R112" si="446">IF(S103&gt;0,S103,IF(T103&gt;0,T103,IF(U103&gt;0,U103,"")))</f>
        <v/>
      </c>
      <c r="S103" s="232"/>
      <c r="T103" s="234" t="str">
        <f>IF(ISNUMBER(N103)=FALSE,"",SUM(V103:$V$117))</f>
        <v/>
      </c>
      <c r="U103" s="237"/>
      <c r="V103" s="238" t="str">
        <f t="shared" ref="V103" si="447">IF(ISNUMBER(N103)=FALSE,"",1)</f>
        <v/>
      </c>
      <c r="W103" s="249" t="str">
        <f>IF(ISNUMBER(N103)=FALSE,"",SUMIF($E$73:$E$136,O103,$D$73:$D$136))</f>
        <v/>
      </c>
      <c r="X103" s="251" t="str">
        <f>IF(ISNUMBER(N103)=FALSE,"",SUMIF($E$73:$E$136,O103,$I$73:$I$136))</f>
        <v/>
      </c>
      <c r="Y103" s="231">
        <f>SUMIF($O$22:$O$71,O103,$S$22:$S$71)</f>
        <v>0</v>
      </c>
      <c r="Z103" s="233">
        <f>SUMIF($O$22:$O$71,O103,$T$22:$T$71)</f>
        <v>0</v>
      </c>
      <c r="AA103" s="236">
        <f>SUMIF($O$22:$O$71,O103,$U$22:$U$71)</f>
        <v>0</v>
      </c>
      <c r="AB103" s="212"/>
      <c r="AC103" s="256" t="str">
        <f t="shared" ref="AC103" si="448">IF(AD103="","",C103)</f>
        <v/>
      </c>
      <c r="AD103" s="208"/>
      <c r="AE103" s="299"/>
      <c r="AF103" s="299"/>
      <c r="AG103" s="208"/>
      <c r="AH103" s="216" t="str">
        <f t="shared" ref="AH103" si="449">IF(AI103&gt;0,AI103,IF(AJ103&gt;0,AJ103,IF(AK103&gt;0,AK103,"")))</f>
        <v/>
      </c>
      <c r="AI103" s="232"/>
      <c r="AJ103" s="234" t="str">
        <f>IF(ISNUMBER(AC103)=FALSE,"",SUM(AL103:AL$117))</f>
        <v/>
      </c>
      <c r="AK103" s="237"/>
      <c r="AL103" s="238" t="str">
        <f t="shared" ref="AL103" si="450">IF(ISNUMBER(AC103)=FALSE,"",1)</f>
        <v/>
      </c>
      <c r="AM103" s="250" t="str">
        <f>IF(ISNUMBER(AC103)=FALSE,"",SUMIF($E$73:$E$136,AD103,$D$73:$D$136))</f>
        <v/>
      </c>
      <c r="AN103" s="252" t="str">
        <f>IF(ISNUMBER(AC103)=FALSE,"",IF(SUMIF($E$73:$E$136,AD103,$I$73:$I$136)&gt;0,SUMIF($E$73:$E$136,AD103,$I$73:$I$136),IF(SUMIF($E$73:$E$136,AD103,$J$73:$J$136)&gt;0,SUMIF($E$73:$E$136,AD103,$J$73:$J$136),IF(SUMIF($E$73:$E$136,AD103,$K$73:$K$136)&gt;0,SUMIF($E$73:$E$136,AD103,$K$73:$K$136),SUMIF($E$73:$E$136,AD103,$L$73:$L$136)))))</f>
        <v/>
      </c>
      <c r="AO103" s="231">
        <f>SUMIF($O$22:$O$71,AD103,$S$22:$S$71)+SUMIF($AD$22:$AD$71,AD103,$AI$22:$AI$71)</f>
        <v>0</v>
      </c>
      <c r="AP103" s="233">
        <f>SUMIF($O$22:$O$71,AD103,$T$22:$T$71)+SUMIF($AD$22:$AD$71,AD103,$AJ$22:$AJ$71)</f>
        <v>0</v>
      </c>
      <c r="AQ103" s="236">
        <f>SUMIF($O$22:$O$71,AD103,$U$22:$U$71)+SUMIF($AD$22:$AD$71,AD103,$AK$22:$AK$71)</f>
        <v>0</v>
      </c>
      <c r="AR103" s="212"/>
      <c r="AS103" s="257">
        <f t="shared" ref="AS103" si="451">IF(AT103="","",C103)</f>
        <v>31</v>
      </c>
      <c r="AT103" s="224" t="s">
        <v>49</v>
      </c>
      <c r="AU103" s="224">
        <v>357</v>
      </c>
      <c r="AV103" s="225">
        <v>1.53125</v>
      </c>
      <c r="AW103" s="217">
        <f t="shared" ref="AW103" si="452">IF(AX103&gt;0,AX103,IF(AY103&gt;0,AY103,IF(AZ103&gt;0,AZ103,"")))</f>
        <v>15</v>
      </c>
      <c r="AX103" s="232"/>
      <c r="AY103" s="234">
        <f>IF(ISNUMBER(AS103)=FALSE,"",SUM(BA103:BA$117))</f>
        <v>15</v>
      </c>
      <c r="AZ103" s="237"/>
      <c r="BA103" s="238">
        <f t="shared" ref="BA103" si="453">IF(ISNUMBER(AS103)=FALSE,"",1)</f>
        <v>1</v>
      </c>
      <c r="BB103" s="249">
        <f>IF(ISNUMBER(AS103)=FALSE,"",SUMIF($E$73:$E$136,AT103,$D$73:$D$136))</f>
        <v>40</v>
      </c>
      <c r="BC103" s="324">
        <f>IF(ISNUMBER(AS103)=FALSE,"",IF(SUMIF($E$73:$E$136,AT103,$I$73:$I$136)&gt;0,SUMIF($E$73:$E$136,AT103,$I$73:$I$136),IF(SUMIF($E$73:$E$136,AT103,$J$73:$J$136)&gt;0,SUMIF($E$73:$E$136,AT103,$J$73:$J$136),IF(SUMIF($E$73:$E$136,AT103,$K$73:$K$136)&gt;0,SUMIF($E$73:$E$136,AT103,$K$73:$K$136),SUMIF($E$73:$E$136,AT103,$L$73:$L$136)))))</f>
        <v>15</v>
      </c>
      <c r="BD103" s="231">
        <f>SUMIF($O$22:$O$71,AT103,$S$22:$S$71)+SUMIF($AD$22:$AD$71,AT103,$AI$22:$AI$71)+SUMIF($AT$22:$AT$71,AT103,$AX$22:$AX$71)</f>
        <v>0</v>
      </c>
      <c r="BE103" s="233">
        <f>SUMIF($O$22:$O$71,AT103,$T$22:$T$71)+SUMIF($AD$22:$AD$71,AT103,$AJ$22:$AJ$71)+SUMIF($AT$22:$AT$71,AT103,$AY$22:$AY$71)</f>
        <v>0</v>
      </c>
      <c r="BF103" s="236">
        <f>SUMIF($O$22:$O$71,AT103,$U$22:$U$71)+SUMIF($AD$22:$AD$71,AT103,$AK$22:$AK$71)+SUMIF($AT$22:$AT$71,AT103,$AZ$22:$AZ$71)</f>
        <v>0</v>
      </c>
      <c r="BG103" s="212"/>
      <c r="BH103" s="256" t="str">
        <f t="shared" ref="BH103" si="454">IF(BI103="","",C103)</f>
        <v/>
      </c>
      <c r="BI103" s="228"/>
      <c r="BJ103" s="215"/>
      <c r="BK103" s="216" t="str">
        <f t="shared" ref="BK103" si="455">IF(BL103&gt;0,BL103,IF(BM103&gt;0,BM103,IF(BN103&gt;0,BN103,"")))</f>
        <v/>
      </c>
      <c r="BL103" s="232"/>
      <c r="BM103" s="234" t="str">
        <f>IF(ISNUMBER(BH103)=FALSE,"",SUM(BO103:BO$117))</f>
        <v/>
      </c>
      <c r="BN103" s="237"/>
      <c r="BO103" s="238" t="str">
        <f t="shared" ref="BO103" si="456">IF(ISNUMBER(BH103)=FALSE,"",1)</f>
        <v/>
      </c>
      <c r="BP103" s="250" t="str">
        <f>IF(ISNUMBER(BH103)=FALSE,"",SUMIF($E$73:$E$136,BI103,$D$73:$D$136))</f>
        <v/>
      </c>
      <c r="BQ103" s="252" t="str">
        <f>IF(ISNUMBER(BH103)=FALSE,"",IF(SUMIF($E$73:$E$136,BI103,$I$73:$I$136)&gt;0,SUMIF($E$73:$E$136,BI103,$I$73:$I$136),IF(SUMIF($E$73:$E$136,BI103,$J$73:$J$136)&gt;0,SUMIF($E$73:$E$136,BI103,$J$73:$J$136),IF(SUMIF($E$73:$E$136,BI103,$K$73:$K$136)&gt;0,SUMIF($E$73:$E$136,BI103,$K$73:$K$136),SUMIF($E$73:$E$136,BI103,$L$73:$L$136)))))</f>
        <v/>
      </c>
      <c r="BR103" s="231">
        <f>SUMIF($O$22:$O$71,BI103,$S$22:$S$71)+SUMIF($AD$22:$AD$71,BI103,$AI$22:$AI$71)+SUMIF($AT$22:$AT$71,BI103,$AX$22:$AX$71)+SUMIF($BI$22:$BI$71,BI103,$BL$22:$BL$71)</f>
        <v>0</v>
      </c>
      <c r="BS103" s="233">
        <f>SUMIF($O$22:$O$71,BI103,$T$22:$T$71)+SUMIF($AD$22:$AD$71,BI103,$AJ$22:$AJ$71)+SUMIF($AT$22:$AT$71,BI103,$AY$22:$AY$71)+SUMIF($BI$22:$BI$71,BI103,$BM$22:$BM$71)</f>
        <v>0</v>
      </c>
      <c r="BT103" s="236">
        <f>SUMIF($O$22:$O$71,BI103,$U$22:$U$71)+SUMIF($AD$22:$AD$71,BI103,$AK$22:$AK$71)+SUMIF($AT$22:$AT$71,BI103,$AZ$22:$AZ$71)+SUMIF($BI$22:$BI$71,BI103,$BN$22:$BN$71)</f>
        <v>0</v>
      </c>
      <c r="BU103" s="212"/>
      <c r="BV103" s="257" t="str">
        <f t="shared" ref="BV103" si="457">IF(BW103="","",C103)</f>
        <v/>
      </c>
      <c r="BW103" s="224"/>
      <c r="BX103" s="226"/>
      <c r="BY103" s="217" t="str">
        <f t="shared" ref="BY103" si="458">IF(BZ103&gt;0,BZ103,IF(CA103&gt;0,CA103,IF(CB103&gt;0,CB103,"")))</f>
        <v/>
      </c>
      <c r="BZ103" s="232"/>
      <c r="CA103" s="234" t="str">
        <f>IF(ISNUMBER(BV103)=FALSE,"",SUM(CC103:CC$117))</f>
        <v/>
      </c>
      <c r="CB103" s="237"/>
      <c r="CC103" s="238" t="str">
        <f t="shared" ref="CC103" si="459">IF(ISNUMBER(BV103)=FALSE,"",1)</f>
        <v/>
      </c>
      <c r="CD103" s="249" t="str">
        <f>IF(ISNUMBER(BV103)=FALSE,"",SUMIF($E$73:$E$136,BW103,$D$73:$D$136))</f>
        <v/>
      </c>
      <c r="CE103" s="251" t="str">
        <f>IF(ISNUMBER(BV103)=FALSE,"",IF(SUMIF($E$73:$E$136,BW103,$I$73:$I$136)&gt;0,SUMIF($E$73:$E$136,BW103,$I$73:$I$136),IF(SUMIF($E$73:$E$136,BW103,$J$73:$J$136)&gt;0,SUMIF($E$73:$E$136,BW103,$J$73:$J$136),IF(SUMIF($E$73:$E$136,BW103,$K$73:$K$136)&gt;0,SUMIF($E$73:$E$136,BW103,$K$73:$K$136),SUMIF($E$73:$E$136,BW103,$L$73:$L$136)))))</f>
        <v/>
      </c>
      <c r="CF103" s="231">
        <f>SUMIF($O$22:$O$71,BW103,$S$22:$S$71)+SUMIF($AD$22:$AD$71,BW103,$AI$22:$AI$71)+SUMIF($AT$22:$AT$71,BW103,$AX$22:$AX$71)+SUMIF($BI$22:$BI$71,BW103,$BL$22:$BL$71)+SUMIF($BW$22:$BW$71,BW103,$BZ$22:$BZ$71)</f>
        <v>0</v>
      </c>
      <c r="CG103" s="233">
        <f>SUMIF($O$22:$O$71,BW103,$T$22:$T$71)+SUMIF($AD$22:$AD$71,BW103,$AJ$22:$AJ$71)+SUMIF($AT$22:$AT$71,BW103,$AY$22:$AY$71)+SUMIF($BI$22:$BI$71,BW103,$BM$22:$BM$71)+SUMIF($BW$22:$BW$71,BW103,$CA$22:$CA$71)</f>
        <v>0</v>
      </c>
      <c r="CH103" s="236">
        <f>SUMIF($O$22:$O$71,BW103,$U$22:$U$71)+SUMIF($AD$22:$AD$71,BW103,$AK$22:$AK$71)+SUMIF($AT$22:$AT$71,BW103,$AZ$22:$AZ$71)+SUMIF($BI$22:$BI$71,BW103,$BN$22:$BN$71)+SUMIF($BW$22:$BW$71,BW103,$CB$22:$CB$71)</f>
        <v>0</v>
      </c>
      <c r="CI103" s="212"/>
      <c r="CJ103" s="258" t="str">
        <f t="shared" ref="CJ103" si="460">IF(CK103="","",C103)</f>
        <v/>
      </c>
      <c r="CK103" s="228"/>
      <c r="CL103" s="215"/>
      <c r="CM103" s="216" t="str">
        <f t="shared" ref="CM103" si="461">IF(CN103&gt;0,CN103,IF(CO103&gt;0,CO103,IF(CP103&gt;0,CP103,"")))</f>
        <v/>
      </c>
      <c r="CN103" s="232"/>
      <c r="CO103" s="234" t="str">
        <f>IF(ISNUMBER(CJ103)=FALSE,"",SUM(CQ103:CQ$117))</f>
        <v/>
      </c>
      <c r="CP103" s="237"/>
      <c r="CQ103" s="238" t="str">
        <f t="shared" ref="CQ103" si="462">IF(ISNUMBER(CJ103)=FALSE,"",1)</f>
        <v/>
      </c>
      <c r="CR103" s="250" t="str">
        <f>IF(ISNUMBER(CJ103)=FALSE,"",SUMIF($E$73:$E$136,CK103,$D$73:$D$136))</f>
        <v/>
      </c>
      <c r="CS103" s="252" t="str">
        <f>IF(ISNUMBER(CJ103)=FALSE,"",IF(SUMIF($E$73:$E$136,CK103,$I$73:$I$136)&gt;0,SUMIF($E$73:$E$136,CK103,$I$73:$I$136),IF(SUMIF($E$73:$E$136,CK103,$J$73:$J$136)&gt;0,SUMIF($E$73:$E$136,CK103,$J$73:$J$136),IF(SUMIF($E$73:$E$136,CK103,$K$73:$K$136)&gt;0,SUMIF($E$73:$E$136,CK103,$K$73:$K$136),SUMIF($E$73:$E$136,CK103,$L$73:$L$136)))))</f>
        <v/>
      </c>
      <c r="CT103" s="231">
        <f>SUMIF($O$22:$O$71,CK103,$S$22:$S$71)+SUMIF($AD$22:$AD$71,CK103,$AI$22:$AI$71)+SUMIF($AT$22:$AT$71,CK103,$AX$22:$AX$71)+SUMIF($BI$22:$BI$71,CK103,$BL$22:$BL$71)+SUMIF($BW$22:$BW$71,CK103,$BZ$22:$BZ$71)+SUMIF($CK$22:$CK$71,CK103,$CN$22:$CN$71)</f>
        <v>0</v>
      </c>
      <c r="CU103" s="233">
        <f>SUMIF($O$22:$O$71,CK103,$T$22:$T$71)+SUMIF($AD$22:$AD$71,CK103,$AJ$22:$AJ$71)+SUMIF($AT$22:$AT$71,CK103,$AY$22:$AY$71)+SUMIF($BI$22:$BI$71,CK103,$BM$22:$BM$71)+SUMIF($BW$22:$BW$71,CK103,$CA$22:$CA$71)+SUMIF($CK$22:$CK$71,CK103,$CO$22:$CO$71)</f>
        <v>0</v>
      </c>
      <c r="CV103" s="236">
        <f>SUMIF($O$22:$O$71,CK103,$U$22:$U$71)+SUMIF($AD$22:$AD$71,CK103,$AK$22:$AK$71)+SUMIF($AT$22:$AT$71,CK103,$AZ$22:$AZ$71)+SUMIF($BI$22:$BI$71,CK103,$BN$22:$BN$71)+SUMIF($BW$22:$BW$71,CK103,$CB$22:$CB$71)+SUMIF($CK$22:$CK$71,CK103,$CP$22:$CP$71)</f>
        <v>0</v>
      </c>
      <c r="CW103" s="212"/>
      <c r="CX103" s="203"/>
    </row>
    <row r="104" spans="1:102" s="211" customFormat="1" ht="15" customHeight="1">
      <c r="A104" s="213"/>
      <c r="B104" s="335"/>
      <c r="C104" s="284">
        <v>32</v>
      </c>
      <c r="D104" s="285">
        <f t="shared" si="199"/>
        <v>32</v>
      </c>
      <c r="E104" s="286" t="s">
        <v>74</v>
      </c>
      <c r="F104" s="284">
        <v>1978</v>
      </c>
      <c r="G104" s="284">
        <f>SUMIF($O$73:$O$137,E104,$V$73:$V$137)+SUMIF($AD$73:$AD$137,E104,$AL$73:$AL$137)+SUMIF($AT$73:$AT$137,E104,$BA$73:$BA$137)+SUMIF($BI$73:$BI$137,E104,$BO$73:$BO$137)+SUMIF($BW$73:$BW$137,E104,$CC$73:$CC$137)+SUMIF($CK$73:$CK$137,E104,$CQ$73:$CQ$137)</f>
        <v>1</v>
      </c>
      <c r="H104" s="284"/>
      <c r="I104" s="284">
        <f t="shared" si="53"/>
        <v>0</v>
      </c>
      <c r="J104" s="287">
        <f>SUMIF($O$73:$O$137,E104,$S$73:$S$137)+SUMIF($AD$73:$AD$137,E104,$AI$73:$AI$137)+SUMIF($AT$73:$AT$137,E104,$AX$73:$AX$137)+SUMIF($BI$73:$BI$137,E104,$BL$73:$BL$137)+SUMIF($BW$73:$BW$137,E104,$BZ$73:$BZ$137)+SUMIF($CK$73:$CK$137,E104,$CN$73:$CN$137)</f>
        <v>10</v>
      </c>
      <c r="K104" s="288">
        <f>SUMIF($O$73:$O$137,E104,$T$73:$T$137)+SUMIF($AD$73:$AD$137,E104,$AJ$73:$AJ$137)+SUMIF($AT$73:$AT$137,E104,$AY$73:$AY$137)+SUMIF($BI$73:$BI$137,E104,$BM$73:$BM$137)+SUMIF($BW$73:$BW$137,E104,$CA$73:$CA$137)+SUMIF($CK$73:$CK$137,E104,$CO$73:$CO$137)</f>
        <v>0</v>
      </c>
      <c r="L104" s="289">
        <f>SUMIF($O$73:$O$137,E104,$U$73:$U$137)+SUMIF($AD$73:$AD$137,E104,$AK$73:$AK$137)+SUMIF($AT$73:$AT$137,E104,$AZ$73:$AZ$137)+SUMIF($BI$73:$BI$137,E104,$BN$73:$BN$137)+SUMIF($BW$73:$BW$137,E104,$CB$73:$CB$137)+SUMIF($CK$73:$CK$137,E104,$CP$73:$CP$137)</f>
        <v>0</v>
      </c>
      <c r="M104" s="221"/>
      <c r="N104" s="254" t="str">
        <f t="shared" ref="N104" si="463">IF(O104="","",C104)</f>
        <v/>
      </c>
      <c r="O104" s="224"/>
      <c r="P104" s="293"/>
      <c r="Q104" s="225"/>
      <c r="R104" s="217" t="str">
        <f t="shared" si="446"/>
        <v/>
      </c>
      <c r="S104" s="232"/>
      <c r="T104" s="234" t="str">
        <f>IF(ISNUMBER(N104)=FALSE,"",SUM(V104:$V$117))</f>
        <v/>
      </c>
      <c r="U104" s="237"/>
      <c r="V104" s="238" t="str">
        <f t="shared" ref="V104" si="464">IF(ISNUMBER(N104)=FALSE,"",1)</f>
        <v/>
      </c>
      <c r="W104" s="249" t="str">
        <f>IF(ISNUMBER(N104)=FALSE,"",SUMIF($E$73:$E$136,O104,$D$73:$D$136))</f>
        <v/>
      </c>
      <c r="X104" s="251" t="str">
        <f>IF(ISNUMBER(N104)=FALSE,"",SUMIF($E$73:$E$136,O104,$I$73:$I$136))</f>
        <v/>
      </c>
      <c r="Y104" s="231">
        <f>SUMIF($O$22:$O$71,O104,$S$22:$S$71)</f>
        <v>0</v>
      </c>
      <c r="Z104" s="233">
        <f>SUMIF($O$22:$O$71,O104,$T$22:$T$71)</f>
        <v>0</v>
      </c>
      <c r="AA104" s="236">
        <f>SUMIF($O$22:$O$71,O104,$U$22:$U$71)</f>
        <v>0</v>
      </c>
      <c r="AB104" s="212"/>
      <c r="AC104" s="256" t="str">
        <f t="shared" ref="AC104" si="465">IF(AD104="","",C104)</f>
        <v/>
      </c>
      <c r="AD104" s="208"/>
      <c r="AE104" s="299"/>
      <c r="AF104" s="299"/>
      <c r="AG104" s="208"/>
      <c r="AH104" s="216" t="str">
        <f t="shared" ref="AH104" si="466">IF(AI104&gt;0,AI104,IF(AJ104&gt;0,AJ104,IF(AK104&gt;0,AK104,"")))</f>
        <v/>
      </c>
      <c r="AI104" s="232"/>
      <c r="AJ104" s="234" t="str">
        <f>IF(ISNUMBER(AC104)=FALSE,"",SUM(AL104:AL$117))</f>
        <v/>
      </c>
      <c r="AK104" s="237"/>
      <c r="AL104" s="238" t="str">
        <f t="shared" ref="AL104" si="467">IF(ISNUMBER(AC104)=FALSE,"",1)</f>
        <v/>
      </c>
      <c r="AM104" s="250" t="str">
        <f>IF(ISNUMBER(AC104)=FALSE,"",SUMIF($E$73:$E$136,AD104,$D$73:$D$136))</f>
        <v/>
      </c>
      <c r="AN104" s="252" t="str">
        <f>IF(ISNUMBER(AC104)=FALSE,"",IF(SUMIF($E$73:$E$136,AD104,$I$73:$I$136)&gt;0,SUMIF($E$73:$E$136,AD104,$I$73:$I$136),IF(SUMIF($E$73:$E$136,AD104,$J$73:$J$136)&gt;0,SUMIF($E$73:$E$136,AD104,$J$73:$J$136),IF(SUMIF($E$73:$E$136,AD104,$K$73:$K$136)&gt;0,SUMIF($E$73:$E$136,AD104,$K$73:$K$136),SUMIF($E$73:$E$136,AD104,$L$73:$L$136)))))</f>
        <v/>
      </c>
      <c r="AO104" s="231">
        <f>SUMIF($O$22:$O$71,AD104,$S$22:$S$71)+SUMIF($AD$22:$AD$71,AD104,$AI$22:$AI$71)</f>
        <v>0</v>
      </c>
      <c r="AP104" s="233">
        <f>SUMIF($O$22:$O$71,AD104,$T$22:$T$71)+SUMIF($AD$22:$AD$71,AD104,$AJ$22:$AJ$71)</f>
        <v>0</v>
      </c>
      <c r="AQ104" s="236">
        <f>SUMIF($O$22:$O$71,AD104,$U$22:$U$71)+SUMIF($AD$22:$AD$71,AD104,$AK$22:$AK$71)</f>
        <v>0</v>
      </c>
      <c r="AR104" s="212"/>
      <c r="AS104" s="257">
        <f t="shared" ref="AS104" si="468">IF(AT104="","",C104)</f>
        <v>32</v>
      </c>
      <c r="AT104" s="224" t="s">
        <v>75</v>
      </c>
      <c r="AU104" s="224">
        <v>376</v>
      </c>
      <c r="AV104" s="225">
        <v>1.5826388888888889</v>
      </c>
      <c r="AW104" s="217">
        <f t="shared" ref="AW104" si="469">IF(AX104&gt;0,AX104,IF(AY104&gt;0,AY104,IF(AZ104&gt;0,AZ104,"")))</f>
        <v>14</v>
      </c>
      <c r="AX104" s="232"/>
      <c r="AY104" s="234">
        <f>IF(ISNUMBER(AS104)=FALSE,"",SUM(BA104:BA$117))</f>
        <v>14</v>
      </c>
      <c r="AZ104" s="237"/>
      <c r="BA104" s="238">
        <f t="shared" ref="BA104" si="470">IF(ISNUMBER(AS104)=FALSE,"",1)</f>
        <v>1</v>
      </c>
      <c r="BB104" s="249">
        <f>IF(ISNUMBER(AS104)=FALSE,"",SUMIF($E$73:$E$136,AT104,$D$73:$D$136))</f>
        <v>41</v>
      </c>
      <c r="BC104" s="324">
        <f>IF(ISNUMBER(AS104)=FALSE,"",IF(SUMIF($E$73:$E$136,AT104,$I$73:$I$136)&gt;0,SUMIF($E$73:$E$136,AT104,$I$73:$I$136),IF(SUMIF($E$73:$E$136,AT104,$J$73:$J$136)&gt;0,SUMIF($E$73:$E$136,AT104,$J$73:$J$136),IF(SUMIF($E$73:$E$136,AT104,$K$73:$K$136)&gt;0,SUMIF($E$73:$E$136,AT104,$K$73:$K$136),SUMIF($E$73:$E$136,AT104,$L$73:$L$136)))))</f>
        <v>14</v>
      </c>
      <c r="BD104" s="231">
        <f>SUMIF($O$22:$O$71,AT104,$S$22:$S$71)+SUMIF($AD$22:$AD$71,AT104,$AI$22:$AI$71)+SUMIF($AT$22:$AT$71,AT104,$AX$22:$AX$71)</f>
        <v>0</v>
      </c>
      <c r="BE104" s="233">
        <f>SUMIF($O$22:$O$71,AT104,$T$22:$T$71)+SUMIF($AD$22:$AD$71,AT104,$AJ$22:$AJ$71)+SUMIF($AT$22:$AT$71,AT104,$AY$22:$AY$71)</f>
        <v>0</v>
      </c>
      <c r="BF104" s="236">
        <f>SUMIF($O$22:$O$71,AT104,$U$22:$U$71)+SUMIF($AD$22:$AD$71,AT104,$AK$22:$AK$71)+SUMIF($AT$22:$AT$71,AT104,$AZ$22:$AZ$71)</f>
        <v>0</v>
      </c>
      <c r="BG104" s="212"/>
      <c r="BH104" s="256" t="str">
        <f t="shared" ref="BH104" si="471">IF(BI104="","",C104)</f>
        <v/>
      </c>
      <c r="BI104" s="228"/>
      <c r="BJ104" s="215"/>
      <c r="BK104" s="216" t="str">
        <f t="shared" ref="BK104" si="472">IF(BL104&gt;0,BL104,IF(BM104&gt;0,BM104,IF(BN104&gt;0,BN104,"")))</f>
        <v/>
      </c>
      <c r="BL104" s="232"/>
      <c r="BM104" s="234" t="str">
        <f>IF(ISNUMBER(BH104)=FALSE,"",SUM(BO104:BO$117))</f>
        <v/>
      </c>
      <c r="BN104" s="237"/>
      <c r="BO104" s="238" t="str">
        <f t="shared" ref="BO104" si="473">IF(ISNUMBER(BH104)=FALSE,"",1)</f>
        <v/>
      </c>
      <c r="BP104" s="250" t="str">
        <f>IF(ISNUMBER(BH104)=FALSE,"",SUMIF($E$73:$E$136,BI104,$D$73:$D$136))</f>
        <v/>
      </c>
      <c r="BQ104" s="252" t="str">
        <f>IF(ISNUMBER(BH104)=FALSE,"",IF(SUMIF($E$73:$E$136,BI104,$I$73:$I$136)&gt;0,SUMIF($E$73:$E$136,BI104,$I$73:$I$136),IF(SUMIF($E$73:$E$136,BI104,$J$73:$J$136)&gt;0,SUMIF($E$73:$E$136,BI104,$J$73:$J$136),IF(SUMIF($E$73:$E$136,BI104,$K$73:$K$136)&gt;0,SUMIF($E$73:$E$136,BI104,$K$73:$K$136),SUMIF($E$73:$E$136,BI104,$L$73:$L$136)))))</f>
        <v/>
      </c>
      <c r="BR104" s="231">
        <f>SUMIF($O$22:$O$71,BI104,$S$22:$S$71)+SUMIF($AD$22:$AD$71,BI104,$AI$22:$AI$71)+SUMIF($AT$22:$AT$71,BI104,$AX$22:$AX$71)+SUMIF($BI$22:$BI$71,BI104,$BL$22:$BL$71)</f>
        <v>0</v>
      </c>
      <c r="BS104" s="233">
        <f>SUMIF($O$22:$O$71,BI104,$T$22:$T$71)+SUMIF($AD$22:$AD$71,BI104,$AJ$22:$AJ$71)+SUMIF($AT$22:$AT$71,BI104,$AY$22:$AY$71)+SUMIF($BI$22:$BI$71,BI104,$BM$22:$BM$71)</f>
        <v>0</v>
      </c>
      <c r="BT104" s="236">
        <f>SUMIF($O$22:$O$71,BI104,$U$22:$U$71)+SUMIF($AD$22:$AD$71,BI104,$AK$22:$AK$71)+SUMIF($AT$22:$AT$71,BI104,$AZ$22:$AZ$71)+SUMIF($BI$22:$BI$71,BI104,$BN$22:$BN$71)</f>
        <v>0</v>
      </c>
      <c r="BU104" s="212"/>
      <c r="BV104" s="257" t="str">
        <f t="shared" ref="BV104" si="474">IF(BW104="","",C104)</f>
        <v/>
      </c>
      <c r="BW104" s="224"/>
      <c r="BX104" s="226"/>
      <c r="BY104" s="217" t="str">
        <f t="shared" ref="BY104" si="475">IF(BZ104&gt;0,BZ104,IF(CA104&gt;0,CA104,IF(CB104&gt;0,CB104,"")))</f>
        <v/>
      </c>
      <c r="BZ104" s="232"/>
      <c r="CA104" s="234" t="str">
        <f>IF(ISNUMBER(BV104)=FALSE,"",SUM(CC104:CC$117))</f>
        <v/>
      </c>
      <c r="CB104" s="237"/>
      <c r="CC104" s="238" t="str">
        <f t="shared" ref="CC104" si="476">IF(ISNUMBER(BV104)=FALSE,"",1)</f>
        <v/>
      </c>
      <c r="CD104" s="249" t="str">
        <f>IF(ISNUMBER(BV104)=FALSE,"",SUMIF($E$73:$E$136,BW104,$D$73:$D$136))</f>
        <v/>
      </c>
      <c r="CE104" s="251" t="str">
        <f>IF(ISNUMBER(BV104)=FALSE,"",IF(SUMIF($E$73:$E$136,BW104,$I$73:$I$136)&gt;0,SUMIF($E$73:$E$136,BW104,$I$73:$I$136),IF(SUMIF($E$73:$E$136,BW104,$J$73:$J$136)&gt;0,SUMIF($E$73:$E$136,BW104,$J$73:$J$136),IF(SUMIF($E$73:$E$136,BW104,$K$73:$K$136)&gt;0,SUMIF($E$73:$E$136,BW104,$K$73:$K$136),SUMIF($E$73:$E$136,BW104,$L$73:$L$136)))))</f>
        <v/>
      </c>
      <c r="CF104" s="231">
        <f>SUMIF($O$22:$O$71,BW104,$S$22:$S$71)+SUMIF($AD$22:$AD$71,BW104,$AI$22:$AI$71)+SUMIF($AT$22:$AT$71,BW104,$AX$22:$AX$71)+SUMIF($BI$22:$BI$71,BW104,$BL$22:$BL$71)+SUMIF($BW$22:$BW$71,BW104,$BZ$22:$BZ$71)</f>
        <v>0</v>
      </c>
      <c r="CG104" s="233">
        <f>SUMIF($O$22:$O$71,BW104,$T$22:$T$71)+SUMIF($AD$22:$AD$71,BW104,$AJ$22:$AJ$71)+SUMIF($AT$22:$AT$71,BW104,$AY$22:$AY$71)+SUMIF($BI$22:$BI$71,BW104,$BM$22:$BM$71)+SUMIF($BW$22:$BW$71,BW104,$CA$22:$CA$71)</f>
        <v>0</v>
      </c>
      <c r="CH104" s="236">
        <f>SUMIF($O$22:$O$71,BW104,$U$22:$U$71)+SUMIF($AD$22:$AD$71,BW104,$AK$22:$AK$71)+SUMIF($AT$22:$AT$71,BW104,$AZ$22:$AZ$71)+SUMIF($BI$22:$BI$71,BW104,$BN$22:$BN$71)+SUMIF($BW$22:$BW$71,BW104,$CB$22:$CB$71)</f>
        <v>0</v>
      </c>
      <c r="CI104" s="212"/>
      <c r="CJ104" s="258" t="str">
        <f t="shared" ref="CJ104" si="477">IF(CK104="","",C104)</f>
        <v/>
      </c>
      <c r="CK104" s="228"/>
      <c r="CL104" s="215"/>
      <c r="CM104" s="216" t="str">
        <f t="shared" ref="CM104" si="478">IF(CN104&gt;0,CN104,IF(CO104&gt;0,CO104,IF(CP104&gt;0,CP104,"")))</f>
        <v/>
      </c>
      <c r="CN104" s="232"/>
      <c r="CO104" s="234" t="str">
        <f>IF(ISNUMBER(CJ104)=FALSE,"",SUM(CQ104:CQ$117))</f>
        <v/>
      </c>
      <c r="CP104" s="237"/>
      <c r="CQ104" s="238" t="str">
        <f t="shared" ref="CQ104" si="479">IF(ISNUMBER(CJ104)=FALSE,"",1)</f>
        <v/>
      </c>
      <c r="CR104" s="250" t="str">
        <f>IF(ISNUMBER(CJ104)=FALSE,"",SUMIF($E$73:$E$136,CK104,$D$73:$D$136))</f>
        <v/>
      </c>
      <c r="CS104" s="252" t="str">
        <f>IF(ISNUMBER(CJ104)=FALSE,"",IF(SUMIF($E$73:$E$136,CK104,$I$73:$I$136)&gt;0,SUMIF($E$73:$E$136,CK104,$I$73:$I$136),IF(SUMIF($E$73:$E$136,CK104,$J$73:$J$136)&gt;0,SUMIF($E$73:$E$136,CK104,$J$73:$J$136),IF(SUMIF($E$73:$E$136,CK104,$K$73:$K$136)&gt;0,SUMIF($E$73:$E$136,CK104,$K$73:$K$136),SUMIF($E$73:$E$136,CK104,$L$73:$L$136)))))</f>
        <v/>
      </c>
      <c r="CT104" s="231">
        <f>SUMIF($O$22:$O$71,CK104,$S$22:$S$71)+SUMIF($AD$22:$AD$71,CK104,$AI$22:$AI$71)+SUMIF($AT$22:$AT$71,CK104,$AX$22:$AX$71)+SUMIF($BI$22:$BI$71,CK104,$BL$22:$BL$71)+SUMIF($BW$22:$BW$71,CK104,$BZ$22:$BZ$71)+SUMIF($CK$22:$CK$71,CK104,$CN$22:$CN$71)</f>
        <v>0</v>
      </c>
      <c r="CU104" s="233">
        <f>SUMIF($O$22:$O$71,CK104,$T$22:$T$71)+SUMIF($AD$22:$AD$71,CK104,$AJ$22:$AJ$71)+SUMIF($AT$22:$AT$71,CK104,$AY$22:$AY$71)+SUMIF($BI$22:$BI$71,CK104,$BM$22:$BM$71)+SUMIF($BW$22:$BW$71,CK104,$CA$22:$CA$71)+SUMIF($CK$22:$CK$71,CK104,$CO$22:$CO$71)</f>
        <v>0</v>
      </c>
      <c r="CV104" s="236">
        <f>SUMIF($O$22:$O$71,CK104,$U$22:$U$71)+SUMIF($AD$22:$AD$71,CK104,$AK$22:$AK$71)+SUMIF($AT$22:$AT$71,CK104,$AZ$22:$AZ$71)+SUMIF($BI$22:$BI$71,CK104,$BN$22:$BN$71)+SUMIF($BW$22:$BW$71,CK104,$CB$22:$CB$71)+SUMIF($CK$22:$CK$71,CK104,$CP$22:$CP$71)</f>
        <v>0</v>
      </c>
      <c r="CW104" s="212"/>
      <c r="CX104" s="203"/>
    </row>
    <row r="105" spans="1:102" s="211" customFormat="1" ht="15" customHeight="1">
      <c r="A105" s="213"/>
      <c r="B105" s="335"/>
      <c r="C105" s="284">
        <v>33</v>
      </c>
      <c r="D105" s="285">
        <f t="shared" si="199"/>
        <v>33</v>
      </c>
      <c r="E105" s="286" t="s">
        <v>52</v>
      </c>
      <c r="F105" s="284">
        <v>1994</v>
      </c>
      <c r="G105" s="284">
        <f>SUMIF($O$73:$O$137,E105,$V$73:$V$137)+SUMIF($AD$73:$AD$137,E105,$AL$73:$AL$137)+SUMIF($AT$73:$AT$137,E105,$BA$73:$BA$137)+SUMIF($BI$73:$BI$137,E105,$BO$73:$BO$137)+SUMIF($BW$73:$BW$137,E105,$CC$73:$CC$137)+SUMIF($CK$73:$CK$137,E105,$CQ$73:$CQ$137)</f>
        <v>2</v>
      </c>
      <c r="H105" s="284"/>
      <c r="I105" s="284">
        <f t="shared" ref="I105:I131" si="480">SUMIF($O$73:$O$87,E105,$R$73:$R$87)+SUMIF($AD$73:$AD$87,E105,$AH$73:$AH$87)+SUMIF($AT$73:$AT$87,E105,$AW$73:$AW$87)+SUMIF($BI$73:$BI$87,E105,$BK$73:$BK$87)+SUMIF($BW$73:$BW$87,E105,$BY$73:$BY$87)+SUMIF($CK$73:$CK$87,E105,$CM$73:$CM$87)</f>
        <v>0</v>
      </c>
      <c r="J105" s="287">
        <f>SUMIF($O$73:$O$137,E105,$S$73:$S$137)+SUMIF($AD$73:$AD$137,E105,$AI$73:$AI$137)+SUMIF($AT$73:$AT$137,E105,$AX$73:$AX$137)+SUMIF($BI$73:$BI$137,E105,$BL$73:$BL$137)+SUMIF($BW$73:$BW$137,E105,$BZ$73:$BZ$137)+SUMIF($CK$73:$CK$137,E105,$CN$73:$CN$137)</f>
        <v>9</v>
      </c>
      <c r="K105" s="288">
        <f>SUMIF($O$73:$O$137,E105,$T$73:$T$137)+SUMIF($AD$73:$AD$137,E105,$AJ$73:$AJ$137)+SUMIF($AT$73:$AT$137,E105,$AY$73:$AY$137)+SUMIF($BI$73:$BI$137,E105,$BM$73:$BM$137)+SUMIF($BW$73:$BW$137,E105,$CA$73:$CA$137)+SUMIF($CK$73:$CK$137,E105,$CO$73:$CO$137)</f>
        <v>0</v>
      </c>
      <c r="L105" s="289">
        <f>SUMIF($O$73:$O$137,E105,$U$73:$U$137)+SUMIF($AD$73:$AD$137,E105,$AK$73:$AK$137)+SUMIF($AT$73:$AT$137,E105,$AZ$73:$AZ$137)+SUMIF($BI$73:$BI$137,E105,$BN$73:$BN$137)+SUMIF($BW$73:$BW$137,E105,$CB$73:$CB$137)+SUMIF($CK$73:$CK$137,E105,$CP$73:$CP$137)</f>
        <v>0</v>
      </c>
      <c r="M105" s="221"/>
      <c r="N105" s="254" t="str">
        <f t="shared" ref="N105" si="481">IF(O105="","",C105)</f>
        <v/>
      </c>
      <c r="O105" s="224"/>
      <c r="P105" s="293"/>
      <c r="Q105" s="225"/>
      <c r="R105" s="217" t="str">
        <f t="shared" si="446"/>
        <v/>
      </c>
      <c r="S105" s="232"/>
      <c r="T105" s="234" t="str">
        <f>IF(ISNUMBER(N105)=FALSE,"",SUM(V105:$V$117))</f>
        <v/>
      </c>
      <c r="U105" s="237"/>
      <c r="V105" s="238" t="str">
        <f t="shared" ref="V105" si="482">IF(ISNUMBER(N105)=FALSE,"",1)</f>
        <v/>
      </c>
      <c r="W105" s="249" t="str">
        <f>IF(ISNUMBER(N105)=FALSE,"",SUMIF($E$73:$E$136,O105,$D$73:$D$136))</f>
        <v/>
      </c>
      <c r="X105" s="251" t="str">
        <f>IF(ISNUMBER(N105)=FALSE,"",SUMIF($E$73:$E$136,O105,$I$73:$I$136))</f>
        <v/>
      </c>
      <c r="Y105" s="231">
        <f>SUMIF($O$22:$O$71,O105,$S$22:$S$71)</f>
        <v>0</v>
      </c>
      <c r="Z105" s="233">
        <f>SUMIF($O$22:$O$71,O105,$T$22:$T$71)</f>
        <v>0</v>
      </c>
      <c r="AA105" s="236">
        <f>SUMIF($O$22:$O$71,O105,$U$22:$U$71)</f>
        <v>0</v>
      </c>
      <c r="AB105" s="212"/>
      <c r="AC105" s="256" t="str">
        <f t="shared" ref="AC105" si="483">IF(AD105="","",C105)</f>
        <v/>
      </c>
      <c r="AD105" s="208"/>
      <c r="AE105" s="299"/>
      <c r="AF105" s="299"/>
      <c r="AG105" s="208"/>
      <c r="AH105" s="216" t="str">
        <f t="shared" ref="AH105" si="484">IF(AI105&gt;0,AI105,IF(AJ105&gt;0,AJ105,IF(AK105&gt;0,AK105,"")))</f>
        <v/>
      </c>
      <c r="AI105" s="232"/>
      <c r="AJ105" s="234" t="str">
        <f>IF(ISNUMBER(AC105)=FALSE,"",SUM(AL105:AL$117))</f>
        <v/>
      </c>
      <c r="AK105" s="237"/>
      <c r="AL105" s="238" t="str">
        <f t="shared" ref="AL105" si="485">IF(ISNUMBER(AC105)=FALSE,"",1)</f>
        <v/>
      </c>
      <c r="AM105" s="250" t="str">
        <f>IF(ISNUMBER(AC105)=FALSE,"",SUMIF($E$73:$E$136,AD105,$D$73:$D$136))</f>
        <v/>
      </c>
      <c r="AN105" s="252" t="str">
        <f>IF(ISNUMBER(AC105)=FALSE,"",IF(SUMIF($E$73:$E$136,AD105,$I$73:$I$136)&gt;0,SUMIF($E$73:$E$136,AD105,$I$73:$I$136),IF(SUMIF($E$73:$E$136,AD105,$J$73:$J$136)&gt;0,SUMIF($E$73:$E$136,AD105,$J$73:$J$136),IF(SUMIF($E$73:$E$136,AD105,$K$73:$K$136)&gt;0,SUMIF($E$73:$E$136,AD105,$K$73:$K$136),SUMIF($E$73:$E$136,AD105,$L$73:$L$136)))))</f>
        <v/>
      </c>
      <c r="AO105" s="231">
        <f>SUMIF($O$22:$O$71,AD105,$S$22:$S$71)+SUMIF($AD$22:$AD$71,AD105,$AI$22:$AI$71)</f>
        <v>0</v>
      </c>
      <c r="AP105" s="233">
        <f>SUMIF($O$22:$O$71,AD105,$T$22:$T$71)+SUMIF($AD$22:$AD$71,AD105,$AJ$22:$AJ$71)</f>
        <v>0</v>
      </c>
      <c r="AQ105" s="236">
        <f>SUMIF($O$22:$O$71,AD105,$U$22:$U$71)+SUMIF($AD$22:$AD$71,AD105,$AK$22:$AK$71)</f>
        <v>0</v>
      </c>
      <c r="AR105" s="212"/>
      <c r="AS105" s="257">
        <f t="shared" ref="AS105" si="486">IF(AT105="","",C105)</f>
        <v>33</v>
      </c>
      <c r="AT105" s="224" t="s">
        <v>98</v>
      </c>
      <c r="AU105" s="224">
        <v>360</v>
      </c>
      <c r="AV105" s="225">
        <v>1.6069444444444445</v>
      </c>
      <c r="AW105" s="217">
        <f t="shared" ref="AW105" si="487">IF(AX105&gt;0,AX105,IF(AY105&gt;0,AY105,IF(AZ105&gt;0,AZ105,"")))</f>
        <v>13</v>
      </c>
      <c r="AX105" s="232"/>
      <c r="AY105" s="234">
        <f>IF(ISNUMBER(AS105)=FALSE,"",SUM(BA105:BA$117))</f>
        <v>13</v>
      </c>
      <c r="AZ105" s="237"/>
      <c r="BA105" s="238">
        <f t="shared" ref="BA105" si="488">IF(ISNUMBER(AS105)=FALSE,"",1)</f>
        <v>1</v>
      </c>
      <c r="BB105" s="249">
        <f>IF(ISNUMBER(AS105)=FALSE,"",SUMIF($E$73:$E$136,AT105,$D$73:$D$136))</f>
        <v>42</v>
      </c>
      <c r="BC105" s="324">
        <f>IF(ISNUMBER(AS105)=FALSE,"",IF(SUMIF($E$73:$E$136,AT105,$I$73:$I$136)&gt;0,SUMIF($E$73:$E$136,AT105,$I$73:$I$136),IF(SUMIF($E$73:$E$136,AT105,$J$73:$J$136)&gt;0,SUMIF($E$73:$E$136,AT105,$J$73:$J$136),IF(SUMIF($E$73:$E$136,AT105,$K$73:$K$136)&gt;0,SUMIF($E$73:$E$136,AT105,$K$73:$K$136),SUMIF($E$73:$E$136,AT105,$L$73:$L$136)))))</f>
        <v>13</v>
      </c>
      <c r="BD105" s="231">
        <f>SUMIF($O$22:$O$71,AT105,$S$22:$S$71)+SUMIF($AD$22:$AD$71,AT105,$AI$22:$AI$71)+SUMIF($AT$22:$AT$71,AT105,$AX$22:$AX$71)</f>
        <v>5</v>
      </c>
      <c r="BE105" s="233">
        <f>SUMIF($O$22:$O$71,AT105,$T$22:$T$71)+SUMIF($AD$22:$AD$71,AT105,$AJ$22:$AJ$71)+SUMIF($AT$22:$AT$71,AT105,$AY$22:$AY$71)</f>
        <v>0</v>
      </c>
      <c r="BF105" s="236">
        <f>SUMIF($O$22:$O$71,AT105,$U$22:$U$71)+SUMIF($AD$22:$AD$71,AT105,$AK$22:$AK$71)+SUMIF($AT$22:$AT$71,AT105,$AZ$22:$AZ$71)</f>
        <v>0</v>
      </c>
      <c r="BG105" s="212"/>
      <c r="BH105" s="256" t="str">
        <f t="shared" ref="BH105" si="489">IF(BI105="","",C105)</f>
        <v/>
      </c>
      <c r="BI105" s="228"/>
      <c r="BJ105" s="215"/>
      <c r="BK105" s="216" t="str">
        <f t="shared" ref="BK105" si="490">IF(BL105&gt;0,BL105,IF(BM105&gt;0,BM105,IF(BN105&gt;0,BN105,"")))</f>
        <v/>
      </c>
      <c r="BL105" s="232"/>
      <c r="BM105" s="234" t="str">
        <f>IF(ISNUMBER(BH105)=FALSE,"",SUM(BO105:BO$117))</f>
        <v/>
      </c>
      <c r="BN105" s="237"/>
      <c r="BO105" s="238" t="str">
        <f t="shared" ref="BO105" si="491">IF(ISNUMBER(BH105)=FALSE,"",1)</f>
        <v/>
      </c>
      <c r="BP105" s="250" t="str">
        <f>IF(ISNUMBER(BH105)=FALSE,"",SUMIF($E$73:$E$136,BI105,$D$73:$D$136))</f>
        <v/>
      </c>
      <c r="BQ105" s="252" t="str">
        <f>IF(ISNUMBER(BH105)=FALSE,"",IF(SUMIF($E$73:$E$136,BI105,$I$73:$I$136)&gt;0,SUMIF($E$73:$E$136,BI105,$I$73:$I$136),IF(SUMIF($E$73:$E$136,BI105,$J$73:$J$136)&gt;0,SUMIF($E$73:$E$136,BI105,$J$73:$J$136),IF(SUMIF($E$73:$E$136,BI105,$K$73:$K$136)&gt;0,SUMIF($E$73:$E$136,BI105,$K$73:$K$136),SUMIF($E$73:$E$136,BI105,$L$73:$L$136)))))</f>
        <v/>
      </c>
      <c r="BR105" s="231">
        <f>SUMIF($O$22:$O$71,BI105,$S$22:$S$71)+SUMIF($AD$22:$AD$71,BI105,$AI$22:$AI$71)+SUMIF($AT$22:$AT$71,BI105,$AX$22:$AX$71)+SUMIF($BI$22:$BI$71,BI105,$BL$22:$BL$71)</f>
        <v>0</v>
      </c>
      <c r="BS105" s="233">
        <f>SUMIF($O$22:$O$71,BI105,$T$22:$T$71)+SUMIF($AD$22:$AD$71,BI105,$AJ$22:$AJ$71)+SUMIF($AT$22:$AT$71,BI105,$AY$22:$AY$71)+SUMIF($BI$22:$BI$71,BI105,$BM$22:$BM$71)</f>
        <v>0</v>
      </c>
      <c r="BT105" s="236">
        <f>SUMIF($O$22:$O$71,BI105,$U$22:$U$71)+SUMIF($AD$22:$AD$71,BI105,$AK$22:$AK$71)+SUMIF($AT$22:$AT$71,BI105,$AZ$22:$AZ$71)+SUMIF($BI$22:$BI$71,BI105,$BN$22:$BN$71)</f>
        <v>0</v>
      </c>
      <c r="BU105" s="212"/>
      <c r="BV105" s="257" t="str">
        <f t="shared" ref="BV105" si="492">IF(BW105="","",C105)</f>
        <v/>
      </c>
      <c r="BW105" s="224"/>
      <c r="BX105" s="226"/>
      <c r="BY105" s="217" t="str">
        <f t="shared" ref="BY105" si="493">IF(BZ105&gt;0,BZ105,IF(CA105&gt;0,CA105,IF(CB105&gt;0,CB105,"")))</f>
        <v/>
      </c>
      <c r="BZ105" s="232"/>
      <c r="CA105" s="234" t="str">
        <f>IF(ISNUMBER(BV105)=FALSE,"",SUM(CC105:CC$117))</f>
        <v/>
      </c>
      <c r="CB105" s="237"/>
      <c r="CC105" s="238" t="str">
        <f t="shared" ref="CC105" si="494">IF(ISNUMBER(BV105)=FALSE,"",1)</f>
        <v/>
      </c>
      <c r="CD105" s="249" t="str">
        <f>IF(ISNUMBER(BV105)=FALSE,"",SUMIF($E$73:$E$136,BW105,$D$73:$D$136))</f>
        <v/>
      </c>
      <c r="CE105" s="251" t="str">
        <f>IF(ISNUMBER(BV105)=FALSE,"",IF(SUMIF($E$73:$E$136,BW105,$I$73:$I$136)&gt;0,SUMIF($E$73:$E$136,BW105,$I$73:$I$136),IF(SUMIF($E$73:$E$136,BW105,$J$73:$J$136)&gt;0,SUMIF($E$73:$E$136,BW105,$J$73:$J$136),IF(SUMIF($E$73:$E$136,BW105,$K$73:$K$136)&gt;0,SUMIF($E$73:$E$136,BW105,$K$73:$K$136),SUMIF($E$73:$E$136,BW105,$L$73:$L$136)))))</f>
        <v/>
      </c>
      <c r="CF105" s="231">
        <f>SUMIF($O$22:$O$71,BW105,$S$22:$S$71)+SUMIF($AD$22:$AD$71,BW105,$AI$22:$AI$71)+SUMIF($AT$22:$AT$71,BW105,$AX$22:$AX$71)+SUMIF($BI$22:$BI$71,BW105,$BL$22:$BL$71)+SUMIF($BW$22:$BW$71,BW105,$BZ$22:$BZ$71)</f>
        <v>0</v>
      </c>
      <c r="CG105" s="233">
        <f>SUMIF($O$22:$O$71,BW105,$T$22:$T$71)+SUMIF($AD$22:$AD$71,BW105,$AJ$22:$AJ$71)+SUMIF($AT$22:$AT$71,BW105,$AY$22:$AY$71)+SUMIF($BI$22:$BI$71,BW105,$BM$22:$BM$71)+SUMIF($BW$22:$BW$71,BW105,$CA$22:$CA$71)</f>
        <v>0</v>
      </c>
      <c r="CH105" s="236">
        <f>SUMIF($O$22:$O$71,BW105,$U$22:$U$71)+SUMIF($AD$22:$AD$71,BW105,$AK$22:$AK$71)+SUMIF($AT$22:$AT$71,BW105,$AZ$22:$AZ$71)+SUMIF($BI$22:$BI$71,BW105,$BN$22:$BN$71)+SUMIF($BW$22:$BW$71,BW105,$CB$22:$CB$71)</f>
        <v>0</v>
      </c>
      <c r="CI105" s="212"/>
      <c r="CJ105" s="258" t="str">
        <f t="shared" ref="CJ105" si="495">IF(CK105="","",C105)</f>
        <v/>
      </c>
      <c r="CK105" s="228"/>
      <c r="CL105" s="215"/>
      <c r="CM105" s="216" t="str">
        <f t="shared" ref="CM105" si="496">IF(CN105&gt;0,CN105,IF(CO105&gt;0,CO105,IF(CP105&gt;0,CP105,"")))</f>
        <v/>
      </c>
      <c r="CN105" s="232"/>
      <c r="CO105" s="234" t="str">
        <f>IF(ISNUMBER(CJ105)=FALSE,"",SUM(CQ105:CQ$117))</f>
        <v/>
      </c>
      <c r="CP105" s="237"/>
      <c r="CQ105" s="238" t="str">
        <f t="shared" ref="CQ105" si="497">IF(ISNUMBER(CJ105)=FALSE,"",1)</f>
        <v/>
      </c>
      <c r="CR105" s="250" t="str">
        <f>IF(ISNUMBER(CJ105)=FALSE,"",SUMIF($E$73:$E$136,CK105,$D$73:$D$136))</f>
        <v/>
      </c>
      <c r="CS105" s="252" t="str">
        <f>IF(ISNUMBER(CJ105)=FALSE,"",IF(SUMIF($E$73:$E$136,CK105,$I$73:$I$136)&gt;0,SUMIF($E$73:$E$136,CK105,$I$73:$I$136),IF(SUMIF($E$73:$E$136,CK105,$J$73:$J$136)&gt;0,SUMIF($E$73:$E$136,CK105,$J$73:$J$136),IF(SUMIF($E$73:$E$136,CK105,$K$73:$K$136)&gt;0,SUMIF($E$73:$E$136,CK105,$K$73:$K$136),SUMIF($E$73:$E$136,CK105,$L$73:$L$136)))))</f>
        <v/>
      </c>
      <c r="CT105" s="231">
        <f>SUMIF($O$22:$O$71,CK105,$S$22:$S$71)+SUMIF($AD$22:$AD$71,CK105,$AI$22:$AI$71)+SUMIF($AT$22:$AT$71,CK105,$AX$22:$AX$71)+SUMIF($BI$22:$BI$71,CK105,$BL$22:$BL$71)+SUMIF($BW$22:$BW$71,CK105,$BZ$22:$BZ$71)+SUMIF($CK$22:$CK$71,CK105,$CN$22:$CN$71)</f>
        <v>0</v>
      </c>
      <c r="CU105" s="233">
        <f>SUMIF($O$22:$O$71,CK105,$T$22:$T$71)+SUMIF($AD$22:$AD$71,CK105,$AJ$22:$AJ$71)+SUMIF($AT$22:$AT$71,CK105,$AY$22:$AY$71)+SUMIF($BI$22:$BI$71,CK105,$BM$22:$BM$71)+SUMIF($BW$22:$BW$71,CK105,$CA$22:$CA$71)+SUMIF($CK$22:$CK$71,CK105,$CO$22:$CO$71)</f>
        <v>0</v>
      </c>
      <c r="CV105" s="236">
        <f>SUMIF($O$22:$O$71,CK105,$U$22:$U$71)+SUMIF($AD$22:$AD$71,CK105,$AK$22:$AK$71)+SUMIF($AT$22:$AT$71,CK105,$AZ$22:$AZ$71)+SUMIF($BI$22:$BI$71,CK105,$BN$22:$BN$71)+SUMIF($BW$22:$BW$71,CK105,$CB$22:$CB$71)+SUMIF($CK$22:$CK$71,CK105,$CP$22:$CP$71)</f>
        <v>0</v>
      </c>
      <c r="CW105" s="212"/>
      <c r="CX105" s="203"/>
    </row>
    <row r="106" spans="1:102" s="211" customFormat="1" ht="15" customHeight="1">
      <c r="A106" s="213"/>
      <c r="B106" s="335"/>
      <c r="C106" s="284">
        <v>34</v>
      </c>
      <c r="D106" s="285">
        <f t="shared" si="199"/>
        <v>34</v>
      </c>
      <c r="E106" s="286" t="s">
        <v>93</v>
      </c>
      <c r="F106" s="284">
        <v>1952</v>
      </c>
      <c r="G106" s="284">
        <f>SUMIF($O$73:$O$137,E106,$V$73:$V$137)+SUMIF($AD$73:$AD$137,E106,$AL$73:$AL$137)+SUMIF($AT$73:$AT$137,E106,$BA$73:$BA$137)+SUMIF($BI$73:$BI$137,E106,$BO$73:$BO$137)+SUMIF($BW$73:$BW$137,E106,$CC$73:$CC$137)+SUMIF($CK$73:$CK$137,E106,$CQ$73:$CQ$137)</f>
        <v>1</v>
      </c>
      <c r="H106" s="284"/>
      <c r="I106" s="284">
        <f t="shared" si="480"/>
        <v>0</v>
      </c>
      <c r="J106" s="287">
        <f>SUMIF($O$73:$O$137,E106,$S$73:$S$137)+SUMIF($AD$73:$AD$137,E106,$AI$73:$AI$137)+SUMIF($AT$73:$AT$137,E106,$AX$73:$AX$137)+SUMIF($BI$73:$BI$137,E106,$BL$73:$BL$137)+SUMIF($BW$73:$BW$137,E106,$BZ$73:$BZ$137)+SUMIF($CK$73:$CK$137,E106,$CN$73:$CN$137)</f>
        <v>8</v>
      </c>
      <c r="K106" s="288">
        <f>SUMIF($O$73:$O$137,E106,$T$73:$T$137)+SUMIF($AD$73:$AD$137,E106,$AJ$73:$AJ$137)+SUMIF($AT$73:$AT$137,E106,$AY$73:$AY$137)+SUMIF($BI$73:$BI$137,E106,$BM$73:$BM$137)+SUMIF($BW$73:$BW$137,E106,$CA$73:$CA$137)+SUMIF($CK$73:$CK$137,E106,$CO$73:$CO$137)</f>
        <v>0</v>
      </c>
      <c r="L106" s="289">
        <f>SUMIF($O$73:$O$137,E106,$U$73:$U$137)+SUMIF($AD$73:$AD$137,E106,$AK$73:$AK$137)+SUMIF($AT$73:$AT$137,E106,$AZ$73:$AZ$137)+SUMIF($BI$73:$BI$137,E106,$BN$73:$BN$137)+SUMIF($BW$73:$BW$137,E106,$CB$73:$CB$137)+SUMIF($CK$73:$CK$137,E106,$CP$73:$CP$137)</f>
        <v>0</v>
      </c>
      <c r="M106" s="221"/>
      <c r="N106" s="254" t="str">
        <f t="shared" ref="N106" si="498">IF(O106="","",C106)</f>
        <v/>
      </c>
      <c r="O106" s="224"/>
      <c r="P106" s="293"/>
      <c r="Q106" s="225"/>
      <c r="R106" s="217" t="str">
        <f t="shared" si="446"/>
        <v/>
      </c>
      <c r="S106" s="232"/>
      <c r="T106" s="234" t="str">
        <f>IF(ISNUMBER(N106)=FALSE,"",SUM(V106:$V$117))</f>
        <v/>
      </c>
      <c r="U106" s="237"/>
      <c r="V106" s="238" t="str">
        <f t="shared" ref="V106" si="499">IF(ISNUMBER(N106)=FALSE,"",1)</f>
        <v/>
      </c>
      <c r="W106" s="249" t="str">
        <f>IF(ISNUMBER(N106)=FALSE,"",SUMIF($E$73:$E$136,O106,$D$73:$D$136))</f>
        <v/>
      </c>
      <c r="X106" s="251" t="str">
        <f>IF(ISNUMBER(N106)=FALSE,"",SUMIF($E$73:$E$136,O106,$I$73:$I$136))</f>
        <v/>
      </c>
      <c r="Y106" s="231">
        <f>SUMIF($O$22:$O$71,O106,$S$22:$S$71)</f>
        <v>0</v>
      </c>
      <c r="Z106" s="233">
        <f>SUMIF($O$22:$O$71,O106,$T$22:$T$71)</f>
        <v>0</v>
      </c>
      <c r="AA106" s="236">
        <f>SUMIF($O$22:$O$71,O106,$U$22:$U$71)</f>
        <v>0</v>
      </c>
      <c r="AB106" s="212"/>
      <c r="AC106" s="256" t="str">
        <f t="shared" ref="AC106" si="500">IF(AD106="","",C106)</f>
        <v/>
      </c>
      <c r="AD106" s="208"/>
      <c r="AE106" s="215"/>
      <c r="AF106" s="215"/>
      <c r="AG106" s="215"/>
      <c r="AH106" s="216" t="str">
        <f t="shared" ref="AH106" si="501">IF(AI106&gt;0,AI106,IF(AJ106&gt;0,AJ106,IF(AK106&gt;0,AK106,"")))</f>
        <v/>
      </c>
      <c r="AI106" s="232"/>
      <c r="AJ106" s="234" t="str">
        <f>IF(ISNUMBER(AC106)=FALSE,"",SUM(AL106:AL$117))</f>
        <v/>
      </c>
      <c r="AK106" s="237"/>
      <c r="AL106" s="238" t="str">
        <f t="shared" ref="AL106" si="502">IF(ISNUMBER(AC106)=FALSE,"",1)</f>
        <v/>
      </c>
      <c r="AM106" s="250" t="str">
        <f>IF(ISNUMBER(AC106)=FALSE,"",SUMIF($E$73:$E$136,AD106,$D$73:$D$136))</f>
        <v/>
      </c>
      <c r="AN106" s="252" t="str">
        <f>IF(ISNUMBER(AC106)=FALSE,"",IF(SUMIF($E$73:$E$136,AD106,$I$73:$I$136)&gt;0,SUMIF($E$73:$E$136,AD106,$I$73:$I$136),IF(SUMIF($E$73:$E$136,AD106,$J$73:$J$136)&gt;0,SUMIF($E$73:$E$136,AD106,$J$73:$J$136),IF(SUMIF($E$73:$E$136,AD106,$K$73:$K$136)&gt;0,SUMIF($E$73:$E$136,AD106,$K$73:$K$136),SUMIF($E$73:$E$136,AD106,$L$73:$L$136)))))</f>
        <v/>
      </c>
      <c r="AO106" s="231">
        <f>SUMIF($O$22:$O$71,AD106,$S$22:$S$71)+SUMIF($AD$22:$AD$71,AD106,$AI$22:$AI$71)</f>
        <v>0</v>
      </c>
      <c r="AP106" s="233">
        <f>SUMIF($O$22:$O$71,AD106,$T$22:$T$71)+SUMIF($AD$22:$AD$71,AD106,$AJ$22:$AJ$71)</f>
        <v>0</v>
      </c>
      <c r="AQ106" s="236">
        <f>SUMIF($O$22:$O$71,AD106,$U$22:$U$71)+SUMIF($AD$22:$AD$71,AD106,$AK$22:$AK$71)</f>
        <v>0</v>
      </c>
      <c r="AR106" s="212"/>
      <c r="AS106" s="257">
        <f t="shared" ref="AS106" si="503">IF(AT106="","",C106)</f>
        <v>34</v>
      </c>
      <c r="AT106" s="224" t="s">
        <v>99</v>
      </c>
      <c r="AU106" s="224">
        <v>378</v>
      </c>
      <c r="AV106" s="225">
        <v>1.6152777777777778</v>
      </c>
      <c r="AW106" s="217">
        <f t="shared" ref="AW106" si="504">IF(AX106&gt;0,AX106,IF(AY106&gt;0,AY106,IF(AZ106&gt;0,AZ106,"")))</f>
        <v>12</v>
      </c>
      <c r="AX106" s="232"/>
      <c r="AY106" s="234">
        <f>IF(ISNUMBER(AS106)=FALSE,"",SUM(BA106:BA$117))</f>
        <v>12</v>
      </c>
      <c r="AZ106" s="237"/>
      <c r="BA106" s="238">
        <f t="shared" ref="BA106" si="505">IF(ISNUMBER(AS106)=FALSE,"",1)</f>
        <v>1</v>
      </c>
      <c r="BB106" s="249">
        <f>IF(ISNUMBER(AS106)=FALSE,"",SUMIF($E$73:$E$136,AT106,$D$73:$D$136))</f>
        <v>43</v>
      </c>
      <c r="BC106" s="324">
        <f>IF(ISNUMBER(AS106)=FALSE,"",IF(SUMIF($E$73:$E$136,AT106,$I$73:$I$136)&gt;0,SUMIF($E$73:$E$136,AT106,$I$73:$I$136),IF(SUMIF($E$73:$E$136,AT106,$J$73:$J$136)&gt;0,SUMIF($E$73:$E$136,AT106,$J$73:$J$136),IF(SUMIF($E$73:$E$136,AT106,$K$73:$K$136)&gt;0,SUMIF($E$73:$E$136,AT106,$K$73:$K$136),SUMIF($E$73:$E$136,AT106,$L$73:$L$136)))))</f>
        <v>12</v>
      </c>
      <c r="BD106" s="231">
        <f>SUMIF($O$22:$O$71,AT106,$S$22:$S$71)+SUMIF($AD$22:$AD$71,AT106,$AI$22:$AI$71)+SUMIF($AT$22:$AT$71,AT106,$AX$22:$AX$71)</f>
        <v>4</v>
      </c>
      <c r="BE106" s="233">
        <f>SUMIF($O$22:$O$71,AT106,$T$22:$T$71)+SUMIF($AD$22:$AD$71,AT106,$AJ$22:$AJ$71)+SUMIF($AT$22:$AT$71,AT106,$AY$22:$AY$71)</f>
        <v>0</v>
      </c>
      <c r="BF106" s="236">
        <f>SUMIF($O$22:$O$71,AT106,$U$22:$U$71)+SUMIF($AD$22:$AD$71,AT106,$AK$22:$AK$71)+SUMIF($AT$22:$AT$71,AT106,$AZ$22:$AZ$71)</f>
        <v>0</v>
      </c>
      <c r="BG106" s="212"/>
      <c r="BH106" s="256" t="str">
        <f t="shared" ref="BH106" si="506">IF(BI106="","",C106)</f>
        <v/>
      </c>
      <c r="BI106" s="228"/>
      <c r="BJ106" s="215"/>
      <c r="BK106" s="216" t="str">
        <f t="shared" ref="BK106" si="507">IF(BL106&gt;0,BL106,IF(BM106&gt;0,BM106,IF(BN106&gt;0,BN106,"")))</f>
        <v/>
      </c>
      <c r="BL106" s="232"/>
      <c r="BM106" s="234" t="str">
        <f>IF(ISNUMBER(BH106)=FALSE,"",SUM(BO106:BO$117))</f>
        <v/>
      </c>
      <c r="BN106" s="237"/>
      <c r="BO106" s="238" t="str">
        <f t="shared" ref="BO106" si="508">IF(ISNUMBER(BH106)=FALSE,"",1)</f>
        <v/>
      </c>
      <c r="BP106" s="250" t="str">
        <f>IF(ISNUMBER(BH106)=FALSE,"",SUMIF($E$73:$E$136,BI106,$D$73:$D$136))</f>
        <v/>
      </c>
      <c r="BQ106" s="252" t="str">
        <f>IF(ISNUMBER(BH106)=FALSE,"",IF(SUMIF($E$73:$E$136,BI106,$I$73:$I$136)&gt;0,SUMIF($E$73:$E$136,BI106,$I$73:$I$136),IF(SUMIF($E$73:$E$136,BI106,$J$73:$J$136)&gt;0,SUMIF($E$73:$E$136,BI106,$J$73:$J$136),IF(SUMIF($E$73:$E$136,BI106,$K$73:$K$136)&gt;0,SUMIF($E$73:$E$136,BI106,$K$73:$K$136),SUMIF($E$73:$E$136,BI106,$L$73:$L$136)))))</f>
        <v/>
      </c>
      <c r="BR106" s="231">
        <f>SUMIF($O$22:$O$71,BI106,$S$22:$S$71)+SUMIF($AD$22:$AD$71,BI106,$AI$22:$AI$71)+SUMIF($AT$22:$AT$71,BI106,$AX$22:$AX$71)+SUMIF($BI$22:$BI$71,BI106,$BL$22:$BL$71)</f>
        <v>0</v>
      </c>
      <c r="BS106" s="233">
        <f>SUMIF($O$22:$O$71,BI106,$T$22:$T$71)+SUMIF($AD$22:$AD$71,BI106,$AJ$22:$AJ$71)+SUMIF($AT$22:$AT$71,BI106,$AY$22:$AY$71)+SUMIF($BI$22:$BI$71,BI106,$BM$22:$BM$71)</f>
        <v>0</v>
      </c>
      <c r="BT106" s="236">
        <f>SUMIF($O$22:$O$71,BI106,$U$22:$U$71)+SUMIF($AD$22:$AD$71,BI106,$AK$22:$AK$71)+SUMIF($AT$22:$AT$71,BI106,$AZ$22:$AZ$71)+SUMIF($BI$22:$BI$71,BI106,$BN$22:$BN$71)</f>
        <v>0</v>
      </c>
      <c r="BU106" s="212"/>
      <c r="BV106" s="257" t="str">
        <f t="shared" ref="BV106" si="509">IF(BW106="","",C106)</f>
        <v/>
      </c>
      <c r="BW106" s="224"/>
      <c r="BX106" s="226"/>
      <c r="BY106" s="217" t="str">
        <f t="shared" ref="BY106" si="510">IF(BZ106&gt;0,BZ106,IF(CA106&gt;0,CA106,IF(CB106&gt;0,CB106,"")))</f>
        <v/>
      </c>
      <c r="BZ106" s="232"/>
      <c r="CA106" s="234" t="str">
        <f>IF(ISNUMBER(BV106)=FALSE,"",SUM(CC106:CC$117))</f>
        <v/>
      </c>
      <c r="CB106" s="237"/>
      <c r="CC106" s="238" t="str">
        <f t="shared" ref="CC106" si="511">IF(ISNUMBER(BV106)=FALSE,"",1)</f>
        <v/>
      </c>
      <c r="CD106" s="249" t="str">
        <f>IF(ISNUMBER(BV106)=FALSE,"",SUMIF($E$73:$E$136,BW106,$D$73:$D$136))</f>
        <v/>
      </c>
      <c r="CE106" s="251" t="str">
        <f>IF(ISNUMBER(BV106)=FALSE,"",IF(SUMIF($E$73:$E$136,BW106,$I$73:$I$136)&gt;0,SUMIF($E$73:$E$136,BW106,$I$73:$I$136),IF(SUMIF($E$73:$E$136,BW106,$J$73:$J$136)&gt;0,SUMIF($E$73:$E$136,BW106,$J$73:$J$136),IF(SUMIF($E$73:$E$136,BW106,$K$73:$K$136)&gt;0,SUMIF($E$73:$E$136,BW106,$K$73:$K$136),SUMIF($E$73:$E$136,BW106,$L$73:$L$136)))))</f>
        <v/>
      </c>
      <c r="CF106" s="231">
        <f>SUMIF($O$22:$O$71,BW106,$S$22:$S$71)+SUMIF($AD$22:$AD$71,BW106,$AI$22:$AI$71)+SUMIF($AT$22:$AT$71,BW106,$AX$22:$AX$71)+SUMIF($BI$22:$BI$71,BW106,$BL$22:$BL$71)+SUMIF($BW$22:$BW$71,BW106,$BZ$22:$BZ$71)</f>
        <v>0</v>
      </c>
      <c r="CG106" s="233">
        <f>SUMIF($O$22:$O$71,BW106,$T$22:$T$71)+SUMIF($AD$22:$AD$71,BW106,$AJ$22:$AJ$71)+SUMIF($AT$22:$AT$71,BW106,$AY$22:$AY$71)+SUMIF($BI$22:$BI$71,BW106,$BM$22:$BM$71)+SUMIF($BW$22:$BW$71,BW106,$CA$22:$CA$71)</f>
        <v>0</v>
      </c>
      <c r="CH106" s="236">
        <f>SUMIF($O$22:$O$71,BW106,$U$22:$U$71)+SUMIF($AD$22:$AD$71,BW106,$AK$22:$AK$71)+SUMIF($AT$22:$AT$71,BW106,$AZ$22:$AZ$71)+SUMIF($BI$22:$BI$71,BW106,$BN$22:$BN$71)+SUMIF($BW$22:$BW$71,BW106,$CB$22:$CB$71)</f>
        <v>0</v>
      </c>
      <c r="CI106" s="212"/>
      <c r="CJ106" s="258" t="str">
        <f t="shared" ref="CJ106" si="512">IF(CK106="","",C106)</f>
        <v/>
      </c>
      <c r="CK106" s="228"/>
      <c r="CL106" s="215"/>
      <c r="CM106" s="216" t="str">
        <f t="shared" ref="CM106" si="513">IF(CN106&gt;0,CN106,IF(CO106&gt;0,CO106,IF(CP106&gt;0,CP106,"")))</f>
        <v/>
      </c>
      <c r="CN106" s="232"/>
      <c r="CO106" s="234" t="str">
        <f>IF(ISNUMBER(CJ106)=FALSE,"",SUM(CQ106:CQ$117))</f>
        <v/>
      </c>
      <c r="CP106" s="237"/>
      <c r="CQ106" s="238" t="str">
        <f t="shared" ref="CQ106" si="514">IF(ISNUMBER(CJ106)=FALSE,"",1)</f>
        <v/>
      </c>
      <c r="CR106" s="250" t="str">
        <f>IF(ISNUMBER(CJ106)=FALSE,"",SUMIF($E$73:$E$136,CK106,$D$73:$D$136))</f>
        <v/>
      </c>
      <c r="CS106" s="252" t="str">
        <f>IF(ISNUMBER(CJ106)=FALSE,"",IF(SUMIF($E$73:$E$136,CK106,$I$73:$I$136)&gt;0,SUMIF($E$73:$E$136,CK106,$I$73:$I$136),IF(SUMIF($E$73:$E$136,CK106,$J$73:$J$136)&gt;0,SUMIF($E$73:$E$136,CK106,$J$73:$J$136),IF(SUMIF($E$73:$E$136,CK106,$K$73:$K$136)&gt;0,SUMIF($E$73:$E$136,CK106,$K$73:$K$136),SUMIF($E$73:$E$136,CK106,$L$73:$L$136)))))</f>
        <v/>
      </c>
      <c r="CT106" s="231">
        <f>SUMIF($O$22:$O$71,CK106,$S$22:$S$71)+SUMIF($AD$22:$AD$71,CK106,$AI$22:$AI$71)+SUMIF($AT$22:$AT$71,CK106,$AX$22:$AX$71)+SUMIF($BI$22:$BI$71,CK106,$BL$22:$BL$71)+SUMIF($BW$22:$BW$71,CK106,$BZ$22:$BZ$71)+SUMIF($CK$22:$CK$71,CK106,$CN$22:$CN$71)</f>
        <v>0</v>
      </c>
      <c r="CU106" s="233">
        <f>SUMIF($O$22:$O$71,CK106,$T$22:$T$71)+SUMIF($AD$22:$AD$71,CK106,$AJ$22:$AJ$71)+SUMIF($AT$22:$AT$71,CK106,$AY$22:$AY$71)+SUMIF($BI$22:$BI$71,CK106,$BM$22:$BM$71)+SUMIF($BW$22:$BW$71,CK106,$CA$22:$CA$71)+SUMIF($CK$22:$CK$71,CK106,$CO$22:$CO$71)</f>
        <v>0</v>
      </c>
      <c r="CV106" s="236">
        <f>SUMIF($O$22:$O$71,CK106,$U$22:$U$71)+SUMIF($AD$22:$AD$71,CK106,$AK$22:$AK$71)+SUMIF($AT$22:$AT$71,CK106,$AZ$22:$AZ$71)+SUMIF($BI$22:$BI$71,CK106,$BN$22:$BN$71)+SUMIF($BW$22:$BW$71,CK106,$CB$22:$CB$71)+SUMIF($CK$22:$CK$71,CK106,$CP$22:$CP$71)</f>
        <v>0</v>
      </c>
      <c r="CW106" s="212"/>
      <c r="CX106" s="203"/>
    </row>
    <row r="107" spans="1:102" s="211" customFormat="1" ht="15" customHeight="1">
      <c r="A107" s="213"/>
      <c r="B107" s="335"/>
      <c r="C107" s="284">
        <v>35</v>
      </c>
      <c r="D107" s="285">
        <f t="shared" si="199"/>
        <v>35</v>
      </c>
      <c r="E107" s="286" t="s">
        <v>94</v>
      </c>
      <c r="F107" s="284">
        <v>1967</v>
      </c>
      <c r="G107" s="284">
        <f>SUMIF($O$73:$O$137,E107,$V$73:$V$137)+SUMIF($AD$73:$AD$137,E107,$AL$73:$AL$137)+SUMIF($AT$73:$AT$137,E107,$BA$73:$BA$137)+SUMIF($BI$73:$BI$137,E107,$BO$73:$BO$137)+SUMIF($BW$73:$BW$137,E107,$CC$73:$CC$137)+SUMIF($CK$73:$CK$137,E107,$CQ$73:$CQ$137)</f>
        <v>1</v>
      </c>
      <c r="H107" s="284"/>
      <c r="I107" s="284">
        <f t="shared" si="480"/>
        <v>0</v>
      </c>
      <c r="J107" s="287">
        <f>SUMIF($O$73:$O$137,E107,$S$73:$S$137)+SUMIF($AD$73:$AD$137,E107,$AI$73:$AI$137)+SUMIF($AT$73:$AT$137,E107,$AX$73:$AX$137)+SUMIF($BI$73:$BI$137,E107,$BL$73:$BL$137)+SUMIF($BW$73:$BW$137,E107,$BZ$73:$BZ$137)+SUMIF($CK$73:$CK$137,E107,$CN$73:$CN$137)</f>
        <v>7</v>
      </c>
      <c r="K107" s="288">
        <f>SUMIF($O$73:$O$137,E107,$T$73:$T$137)+SUMIF($AD$73:$AD$137,E107,$AJ$73:$AJ$137)+SUMIF($AT$73:$AT$137,E107,$AY$73:$AY$137)+SUMIF($BI$73:$BI$137,E107,$BM$73:$BM$137)+SUMIF($BW$73:$BW$137,E107,$CA$73:$CA$137)+SUMIF($CK$73:$CK$137,E107,$CO$73:$CO$137)</f>
        <v>0</v>
      </c>
      <c r="L107" s="289">
        <f>SUMIF($O$73:$O$137,E107,$U$73:$U$137)+SUMIF($AD$73:$AD$137,E107,$AK$73:$AK$137)+SUMIF($AT$73:$AT$137,E107,$AZ$73:$AZ$137)+SUMIF($BI$73:$BI$137,E107,$BN$73:$BN$137)+SUMIF($BW$73:$BW$137,E107,$CB$73:$CB$137)+SUMIF($CK$73:$CK$137,E107,$CP$73:$CP$137)</f>
        <v>0</v>
      </c>
      <c r="M107" s="221"/>
      <c r="N107" s="254" t="str">
        <f t="shared" ref="N107" si="515">IF(O107="","",C107)</f>
        <v/>
      </c>
      <c r="O107" s="224"/>
      <c r="P107" s="293"/>
      <c r="Q107" s="225"/>
      <c r="R107" s="217" t="str">
        <f t="shared" si="446"/>
        <v/>
      </c>
      <c r="S107" s="232"/>
      <c r="T107" s="234" t="str">
        <f>IF(ISNUMBER(N107)=FALSE,"",SUM(V107:$V$117))</f>
        <v/>
      </c>
      <c r="U107" s="237"/>
      <c r="V107" s="238" t="str">
        <f t="shared" ref="V107" si="516">IF(ISNUMBER(N107)=FALSE,"",1)</f>
        <v/>
      </c>
      <c r="W107" s="249" t="str">
        <f>IF(ISNUMBER(N107)=FALSE,"",SUMIF($E$73:$E$136,O107,$D$73:$D$136))</f>
        <v/>
      </c>
      <c r="X107" s="251" t="str">
        <f>IF(ISNUMBER(N107)=FALSE,"",SUMIF($E$73:$E$136,O107,$I$73:$I$136))</f>
        <v/>
      </c>
      <c r="Y107" s="231">
        <f>SUMIF($O$22:$O$71,O107,$S$22:$S$71)</f>
        <v>0</v>
      </c>
      <c r="Z107" s="233">
        <f>SUMIF($O$22:$O$71,O107,$T$22:$T$71)</f>
        <v>0</v>
      </c>
      <c r="AA107" s="236">
        <f>SUMIF($O$22:$O$71,O107,$U$22:$U$71)</f>
        <v>0</v>
      </c>
      <c r="AB107" s="212"/>
      <c r="AC107" s="256" t="str">
        <f t="shared" ref="AC107" si="517">IF(AD107="","",C107)</f>
        <v/>
      </c>
      <c r="AD107" s="208"/>
      <c r="AE107" s="215"/>
      <c r="AF107" s="215"/>
      <c r="AG107" s="215"/>
      <c r="AH107" s="216" t="str">
        <f t="shared" ref="AH107" si="518">IF(AI107&gt;0,AI107,IF(AJ107&gt;0,AJ107,IF(AK107&gt;0,AK107,"")))</f>
        <v/>
      </c>
      <c r="AI107" s="232"/>
      <c r="AJ107" s="234" t="str">
        <f>IF(ISNUMBER(AC107)=FALSE,"",SUM(AL107:AL$117))</f>
        <v/>
      </c>
      <c r="AK107" s="237"/>
      <c r="AL107" s="238" t="str">
        <f t="shared" ref="AL107" si="519">IF(ISNUMBER(AC107)=FALSE,"",1)</f>
        <v/>
      </c>
      <c r="AM107" s="250" t="str">
        <f>IF(ISNUMBER(AC107)=FALSE,"",SUMIF($E$73:$E$136,AD107,$D$73:$D$136))</f>
        <v/>
      </c>
      <c r="AN107" s="252" t="str">
        <f>IF(ISNUMBER(AC107)=FALSE,"",IF(SUMIF($E$73:$E$136,AD107,$I$73:$I$136)&gt;0,SUMIF($E$73:$E$136,AD107,$I$73:$I$136),IF(SUMIF($E$73:$E$136,AD107,$J$73:$J$136)&gt;0,SUMIF($E$73:$E$136,AD107,$J$73:$J$136),IF(SUMIF($E$73:$E$136,AD107,$K$73:$K$136)&gt;0,SUMIF($E$73:$E$136,AD107,$K$73:$K$136),SUMIF($E$73:$E$136,AD107,$L$73:$L$136)))))</f>
        <v/>
      </c>
      <c r="AO107" s="231">
        <f>SUMIF($O$22:$O$71,AD107,$S$22:$S$71)+SUMIF($AD$22:$AD$71,AD107,$AI$22:$AI$71)</f>
        <v>0</v>
      </c>
      <c r="AP107" s="233">
        <f>SUMIF($O$22:$O$71,AD107,$T$22:$T$71)+SUMIF($AD$22:$AD$71,AD107,$AJ$22:$AJ$71)</f>
        <v>0</v>
      </c>
      <c r="AQ107" s="236">
        <f>SUMIF($O$22:$O$71,AD107,$U$22:$U$71)+SUMIF($AD$22:$AD$71,AD107,$AK$22:$AK$71)</f>
        <v>0</v>
      </c>
      <c r="AR107" s="212"/>
      <c r="AS107" s="257">
        <f t="shared" ref="AS107" si="520">IF(AT107="","",C107)</f>
        <v>35</v>
      </c>
      <c r="AT107" s="224" t="s">
        <v>100</v>
      </c>
      <c r="AU107" s="224">
        <v>357</v>
      </c>
      <c r="AV107" s="225">
        <v>1.6465277777777778</v>
      </c>
      <c r="AW107" s="217">
        <f t="shared" ref="AW107" si="521">IF(AX107&gt;0,AX107,IF(AY107&gt;0,AY107,IF(AZ107&gt;0,AZ107,"")))</f>
        <v>11</v>
      </c>
      <c r="AX107" s="232"/>
      <c r="AY107" s="234">
        <f>IF(ISNUMBER(AS107)=FALSE,"",SUM(BA107:BA$117))</f>
        <v>11</v>
      </c>
      <c r="AZ107" s="237"/>
      <c r="BA107" s="238">
        <f t="shared" ref="BA107" si="522">IF(ISNUMBER(AS107)=FALSE,"",1)</f>
        <v>1</v>
      </c>
      <c r="BB107" s="249">
        <f>IF(ISNUMBER(AS107)=FALSE,"",SUMIF($E$73:$E$136,AT107,$D$73:$D$136))</f>
        <v>44</v>
      </c>
      <c r="BC107" s="324">
        <f>IF(ISNUMBER(AS107)=FALSE,"",IF(SUMIF($E$73:$E$136,AT107,$I$73:$I$136)&gt;0,SUMIF($E$73:$E$136,AT107,$I$73:$I$136),IF(SUMIF($E$73:$E$136,AT107,$J$73:$J$136)&gt;0,SUMIF($E$73:$E$136,AT107,$J$73:$J$136),IF(SUMIF($E$73:$E$136,AT107,$K$73:$K$136)&gt;0,SUMIF($E$73:$E$136,AT107,$K$73:$K$136),SUMIF($E$73:$E$136,AT107,$L$73:$L$136)))))</f>
        <v>11</v>
      </c>
      <c r="BD107" s="231">
        <f>SUMIF($O$22:$O$71,AT107,$S$22:$S$71)+SUMIF($AD$22:$AD$71,AT107,$AI$22:$AI$71)+SUMIF($AT$22:$AT$71,AT107,$AX$22:$AX$71)</f>
        <v>3</v>
      </c>
      <c r="BE107" s="233">
        <f>SUMIF($O$22:$O$71,AT107,$T$22:$T$71)+SUMIF($AD$22:$AD$71,AT107,$AJ$22:$AJ$71)+SUMIF($AT$22:$AT$71,AT107,$AY$22:$AY$71)</f>
        <v>0</v>
      </c>
      <c r="BF107" s="236">
        <f>SUMIF($O$22:$O$71,AT107,$U$22:$U$71)+SUMIF($AD$22:$AD$71,AT107,$AK$22:$AK$71)+SUMIF($AT$22:$AT$71,AT107,$AZ$22:$AZ$71)</f>
        <v>0</v>
      </c>
      <c r="BG107" s="212"/>
      <c r="BH107" s="256" t="str">
        <f t="shared" ref="BH107" si="523">IF(BI107="","",C107)</f>
        <v/>
      </c>
      <c r="BI107" s="228"/>
      <c r="BJ107" s="215"/>
      <c r="BK107" s="216" t="str">
        <f t="shared" ref="BK107" si="524">IF(BL107&gt;0,BL107,IF(BM107&gt;0,BM107,IF(BN107&gt;0,BN107,"")))</f>
        <v/>
      </c>
      <c r="BL107" s="232"/>
      <c r="BM107" s="234" t="str">
        <f>IF(ISNUMBER(BH107)=FALSE,"",SUM(BO107:BO$117))</f>
        <v/>
      </c>
      <c r="BN107" s="237"/>
      <c r="BO107" s="238" t="str">
        <f t="shared" ref="BO107" si="525">IF(ISNUMBER(BH107)=FALSE,"",1)</f>
        <v/>
      </c>
      <c r="BP107" s="250" t="str">
        <f>IF(ISNUMBER(BH107)=FALSE,"",SUMIF($E$73:$E$136,BI107,$D$73:$D$136))</f>
        <v/>
      </c>
      <c r="BQ107" s="252" t="str">
        <f>IF(ISNUMBER(BH107)=FALSE,"",IF(SUMIF($E$73:$E$136,BI107,$I$73:$I$136)&gt;0,SUMIF($E$73:$E$136,BI107,$I$73:$I$136),IF(SUMIF($E$73:$E$136,BI107,$J$73:$J$136)&gt;0,SUMIF($E$73:$E$136,BI107,$J$73:$J$136),IF(SUMIF($E$73:$E$136,BI107,$K$73:$K$136)&gt;0,SUMIF($E$73:$E$136,BI107,$K$73:$K$136),SUMIF($E$73:$E$136,BI107,$L$73:$L$136)))))</f>
        <v/>
      </c>
      <c r="BR107" s="231">
        <f>SUMIF($O$22:$O$71,BI107,$S$22:$S$71)+SUMIF($AD$22:$AD$71,BI107,$AI$22:$AI$71)+SUMIF($AT$22:$AT$71,BI107,$AX$22:$AX$71)+SUMIF($BI$22:$BI$71,BI107,$BL$22:$BL$71)</f>
        <v>0</v>
      </c>
      <c r="BS107" s="233">
        <f>SUMIF($O$22:$O$71,BI107,$T$22:$T$71)+SUMIF($AD$22:$AD$71,BI107,$AJ$22:$AJ$71)+SUMIF($AT$22:$AT$71,BI107,$AY$22:$AY$71)+SUMIF($BI$22:$BI$71,BI107,$BM$22:$BM$71)</f>
        <v>0</v>
      </c>
      <c r="BT107" s="236">
        <f>SUMIF($O$22:$O$71,BI107,$U$22:$U$71)+SUMIF($AD$22:$AD$71,BI107,$AK$22:$AK$71)+SUMIF($AT$22:$AT$71,BI107,$AZ$22:$AZ$71)+SUMIF($BI$22:$BI$71,BI107,$BN$22:$BN$71)</f>
        <v>0</v>
      </c>
      <c r="BU107" s="212"/>
      <c r="BV107" s="257" t="str">
        <f t="shared" ref="BV107" si="526">IF(BW107="","",C107)</f>
        <v/>
      </c>
      <c r="BW107" s="224"/>
      <c r="BX107" s="226"/>
      <c r="BY107" s="217" t="str">
        <f t="shared" ref="BY107" si="527">IF(BZ107&gt;0,BZ107,IF(CA107&gt;0,CA107,IF(CB107&gt;0,CB107,"")))</f>
        <v/>
      </c>
      <c r="BZ107" s="232"/>
      <c r="CA107" s="234" t="str">
        <f>IF(ISNUMBER(BV107)=FALSE,"",SUM(CC107:CC$117))</f>
        <v/>
      </c>
      <c r="CB107" s="237"/>
      <c r="CC107" s="238" t="str">
        <f t="shared" ref="CC107" si="528">IF(ISNUMBER(BV107)=FALSE,"",1)</f>
        <v/>
      </c>
      <c r="CD107" s="249" t="str">
        <f>IF(ISNUMBER(BV107)=FALSE,"",SUMIF($E$73:$E$136,BW107,$D$73:$D$136))</f>
        <v/>
      </c>
      <c r="CE107" s="251" t="str">
        <f>IF(ISNUMBER(BV107)=FALSE,"",IF(SUMIF($E$73:$E$136,BW107,$I$73:$I$136)&gt;0,SUMIF($E$73:$E$136,BW107,$I$73:$I$136),IF(SUMIF($E$73:$E$136,BW107,$J$73:$J$136)&gt;0,SUMIF($E$73:$E$136,BW107,$J$73:$J$136),IF(SUMIF($E$73:$E$136,BW107,$K$73:$K$136)&gt;0,SUMIF($E$73:$E$136,BW107,$K$73:$K$136),SUMIF($E$73:$E$136,BW107,$L$73:$L$136)))))</f>
        <v/>
      </c>
      <c r="CF107" s="231">
        <f>SUMIF($O$22:$O$71,BW107,$S$22:$S$71)+SUMIF($AD$22:$AD$71,BW107,$AI$22:$AI$71)+SUMIF($AT$22:$AT$71,BW107,$AX$22:$AX$71)+SUMIF($BI$22:$BI$71,BW107,$BL$22:$BL$71)+SUMIF($BW$22:$BW$71,BW107,$BZ$22:$BZ$71)</f>
        <v>0</v>
      </c>
      <c r="CG107" s="233">
        <f>SUMIF($O$22:$O$71,BW107,$T$22:$T$71)+SUMIF($AD$22:$AD$71,BW107,$AJ$22:$AJ$71)+SUMIF($AT$22:$AT$71,BW107,$AY$22:$AY$71)+SUMIF($BI$22:$BI$71,BW107,$BM$22:$BM$71)+SUMIF($BW$22:$BW$71,BW107,$CA$22:$CA$71)</f>
        <v>0</v>
      </c>
      <c r="CH107" s="236">
        <f>SUMIF($O$22:$O$71,BW107,$U$22:$U$71)+SUMIF($AD$22:$AD$71,BW107,$AK$22:$AK$71)+SUMIF($AT$22:$AT$71,BW107,$AZ$22:$AZ$71)+SUMIF($BI$22:$BI$71,BW107,$BN$22:$BN$71)+SUMIF($BW$22:$BW$71,BW107,$CB$22:$CB$71)</f>
        <v>0</v>
      </c>
      <c r="CI107" s="212"/>
      <c r="CJ107" s="258" t="str">
        <f t="shared" ref="CJ107" si="529">IF(CK107="","",C107)</f>
        <v/>
      </c>
      <c r="CK107" s="228"/>
      <c r="CL107" s="215"/>
      <c r="CM107" s="216" t="str">
        <f t="shared" ref="CM107" si="530">IF(CN107&gt;0,CN107,IF(CO107&gt;0,CO107,IF(CP107&gt;0,CP107,"")))</f>
        <v/>
      </c>
      <c r="CN107" s="232"/>
      <c r="CO107" s="234" t="str">
        <f>IF(ISNUMBER(CJ107)=FALSE,"",SUM(CQ107:CQ$117))</f>
        <v/>
      </c>
      <c r="CP107" s="237"/>
      <c r="CQ107" s="238" t="str">
        <f t="shared" ref="CQ107" si="531">IF(ISNUMBER(CJ107)=FALSE,"",1)</f>
        <v/>
      </c>
      <c r="CR107" s="250" t="str">
        <f>IF(ISNUMBER(CJ107)=FALSE,"",SUMIF($E$73:$E$136,CK107,$D$73:$D$136))</f>
        <v/>
      </c>
      <c r="CS107" s="252" t="str">
        <f>IF(ISNUMBER(CJ107)=FALSE,"",IF(SUMIF($E$73:$E$136,CK107,$I$73:$I$136)&gt;0,SUMIF($E$73:$E$136,CK107,$I$73:$I$136),IF(SUMIF($E$73:$E$136,CK107,$J$73:$J$136)&gt;0,SUMIF($E$73:$E$136,CK107,$J$73:$J$136),IF(SUMIF($E$73:$E$136,CK107,$K$73:$K$136)&gt;0,SUMIF($E$73:$E$136,CK107,$K$73:$K$136),SUMIF($E$73:$E$136,CK107,$L$73:$L$136)))))</f>
        <v/>
      </c>
      <c r="CT107" s="231">
        <f>SUMIF($O$22:$O$71,CK107,$S$22:$S$71)+SUMIF($AD$22:$AD$71,CK107,$AI$22:$AI$71)+SUMIF($AT$22:$AT$71,CK107,$AX$22:$AX$71)+SUMIF($BI$22:$BI$71,CK107,$BL$22:$BL$71)+SUMIF($BW$22:$BW$71,CK107,$BZ$22:$BZ$71)+SUMIF($CK$22:$CK$71,CK107,$CN$22:$CN$71)</f>
        <v>0</v>
      </c>
      <c r="CU107" s="233">
        <f>SUMIF($O$22:$O$71,CK107,$T$22:$T$71)+SUMIF($AD$22:$AD$71,CK107,$AJ$22:$AJ$71)+SUMIF($AT$22:$AT$71,CK107,$AY$22:$AY$71)+SUMIF($BI$22:$BI$71,CK107,$BM$22:$BM$71)+SUMIF($BW$22:$BW$71,CK107,$CA$22:$CA$71)+SUMIF($CK$22:$CK$71,CK107,$CO$22:$CO$71)</f>
        <v>0</v>
      </c>
      <c r="CV107" s="236">
        <f>SUMIF($O$22:$O$71,CK107,$U$22:$U$71)+SUMIF($AD$22:$AD$71,CK107,$AK$22:$AK$71)+SUMIF($AT$22:$AT$71,CK107,$AZ$22:$AZ$71)+SUMIF($BI$22:$BI$71,CK107,$BN$22:$BN$71)+SUMIF($BW$22:$BW$71,CK107,$CB$22:$CB$71)+SUMIF($CK$22:$CK$71,CK107,$CP$22:$CP$71)</f>
        <v>0</v>
      </c>
      <c r="CW107" s="212"/>
      <c r="CX107" s="203"/>
    </row>
    <row r="108" spans="1:102" s="211" customFormat="1" ht="15" customHeight="1">
      <c r="A108" s="213"/>
      <c r="B108" s="335"/>
      <c r="C108" s="284">
        <v>36</v>
      </c>
      <c r="D108" s="285">
        <f t="shared" si="199"/>
        <v>36</v>
      </c>
      <c r="E108" s="286" t="s">
        <v>95</v>
      </c>
      <c r="F108" s="284">
        <v>1992</v>
      </c>
      <c r="G108" s="284">
        <f>SUMIF($O$73:$O$137,E108,$V$73:$V$137)+SUMIF($AD$73:$AD$137,E108,$AL$73:$AL$137)+SUMIF($AT$73:$AT$137,E108,$BA$73:$BA$137)+SUMIF($BI$73:$BI$137,E108,$BO$73:$BO$137)+SUMIF($BW$73:$BW$137,E108,$CC$73:$CC$137)+SUMIF($CK$73:$CK$137,E108,$CQ$73:$CQ$137)</f>
        <v>1</v>
      </c>
      <c r="H108" s="284"/>
      <c r="I108" s="284">
        <f t="shared" si="480"/>
        <v>0</v>
      </c>
      <c r="J108" s="287">
        <f>SUMIF($O$73:$O$137,E108,$S$73:$S$137)+SUMIF($AD$73:$AD$137,E108,$AI$73:$AI$137)+SUMIF($AT$73:$AT$137,E108,$AX$73:$AX$137)+SUMIF($BI$73:$BI$137,E108,$BL$73:$BL$137)+SUMIF($BW$73:$BW$137,E108,$BZ$73:$BZ$137)+SUMIF($CK$73:$CK$137,E108,$CN$73:$CN$137)</f>
        <v>4</v>
      </c>
      <c r="K108" s="288">
        <f>SUMIF($O$73:$O$137,E108,$T$73:$T$137)+SUMIF($AD$73:$AD$137,E108,$AJ$73:$AJ$137)+SUMIF($AT$73:$AT$137,E108,$AY$73:$AY$137)+SUMIF($BI$73:$BI$137,E108,$BM$73:$BM$137)+SUMIF($BW$73:$BW$137,E108,$CA$73:$CA$137)+SUMIF($CK$73:$CK$137,E108,$CO$73:$CO$137)</f>
        <v>0</v>
      </c>
      <c r="L108" s="289">
        <f>SUMIF($O$73:$O$137,E108,$U$73:$U$137)+SUMIF($AD$73:$AD$137,E108,$AK$73:$AK$137)+SUMIF($AT$73:$AT$137,E108,$AZ$73:$AZ$137)+SUMIF($BI$73:$BI$137,E108,$BN$73:$BN$137)+SUMIF($BW$73:$BW$137,E108,$CB$73:$CB$137)+SUMIF($CK$73:$CK$137,E108,$CP$73:$CP$137)</f>
        <v>0</v>
      </c>
      <c r="M108" s="221"/>
      <c r="N108" s="254" t="str">
        <f t="shared" ref="N108" si="532">IF(O108="","",C108)</f>
        <v/>
      </c>
      <c r="O108" s="224"/>
      <c r="P108" s="293"/>
      <c r="Q108" s="225"/>
      <c r="R108" s="217" t="str">
        <f t="shared" si="446"/>
        <v/>
      </c>
      <c r="S108" s="232"/>
      <c r="T108" s="234" t="str">
        <f>IF(ISNUMBER(N108)=FALSE,"",SUM(V108:$V$117))</f>
        <v/>
      </c>
      <c r="U108" s="237"/>
      <c r="V108" s="238" t="str">
        <f t="shared" ref="V108" si="533">IF(ISNUMBER(N108)=FALSE,"",1)</f>
        <v/>
      </c>
      <c r="W108" s="249" t="str">
        <f>IF(ISNUMBER(N108)=FALSE,"",SUMIF($E$73:$E$136,O108,$D$73:$D$136))</f>
        <v/>
      </c>
      <c r="X108" s="251" t="str">
        <f>IF(ISNUMBER(N108)=FALSE,"",SUMIF($E$73:$E$136,O108,$I$73:$I$136))</f>
        <v/>
      </c>
      <c r="Y108" s="231">
        <f>SUMIF($O$22:$O$71,O108,$S$22:$S$71)</f>
        <v>0</v>
      </c>
      <c r="Z108" s="233">
        <f>SUMIF($O$22:$O$71,O108,$T$22:$T$71)</f>
        <v>0</v>
      </c>
      <c r="AA108" s="236">
        <f>SUMIF($O$22:$O$71,O108,$U$22:$U$71)</f>
        <v>0</v>
      </c>
      <c r="AB108" s="212"/>
      <c r="AC108" s="256" t="str">
        <f t="shared" ref="AC108" si="534">IF(AD108="","",C108)</f>
        <v/>
      </c>
      <c r="AD108" s="208"/>
      <c r="AE108" s="215"/>
      <c r="AF108" s="215"/>
      <c r="AG108" s="215"/>
      <c r="AH108" s="216" t="str">
        <f t="shared" ref="AH108" si="535">IF(AI108&gt;0,AI108,IF(AJ108&gt;0,AJ108,IF(AK108&gt;0,AK108,"")))</f>
        <v/>
      </c>
      <c r="AI108" s="232"/>
      <c r="AJ108" s="234" t="str">
        <f>IF(ISNUMBER(AC108)=FALSE,"",SUM(AL108:AL$117))</f>
        <v/>
      </c>
      <c r="AK108" s="237"/>
      <c r="AL108" s="238" t="str">
        <f t="shared" ref="AL108" si="536">IF(ISNUMBER(AC108)=FALSE,"",1)</f>
        <v/>
      </c>
      <c r="AM108" s="250" t="str">
        <f>IF(ISNUMBER(AC108)=FALSE,"",SUMIF($E$73:$E$136,AD108,$D$73:$D$136))</f>
        <v/>
      </c>
      <c r="AN108" s="252" t="str">
        <f>IF(ISNUMBER(AC108)=FALSE,"",IF(SUMIF($E$73:$E$136,AD108,$I$73:$I$136)&gt;0,SUMIF($E$73:$E$136,AD108,$I$73:$I$136),IF(SUMIF($E$73:$E$136,AD108,$J$73:$J$136)&gt;0,SUMIF($E$73:$E$136,AD108,$J$73:$J$136),IF(SUMIF($E$73:$E$136,AD108,$K$73:$K$136)&gt;0,SUMIF($E$73:$E$136,AD108,$K$73:$K$136),SUMIF($E$73:$E$136,AD108,$L$73:$L$136)))))</f>
        <v/>
      </c>
      <c r="AO108" s="231">
        <f>SUMIF($O$22:$O$71,AD108,$S$22:$S$71)+SUMIF($AD$22:$AD$71,AD108,$AI$22:$AI$71)</f>
        <v>0</v>
      </c>
      <c r="AP108" s="233">
        <f>SUMIF($O$22:$O$71,AD108,$T$22:$T$71)+SUMIF($AD$22:$AD$71,AD108,$AJ$22:$AJ$71)</f>
        <v>0</v>
      </c>
      <c r="AQ108" s="236">
        <f>SUMIF($O$22:$O$71,AD108,$U$22:$U$71)+SUMIF($AD$22:$AD$71,AD108,$AK$22:$AK$71)</f>
        <v>0</v>
      </c>
      <c r="AR108" s="212"/>
      <c r="AS108" s="257">
        <f t="shared" ref="AS108" si="537">IF(AT108="","",C108)</f>
        <v>36</v>
      </c>
      <c r="AT108" s="224" t="s">
        <v>101</v>
      </c>
      <c r="AU108" s="224">
        <v>360</v>
      </c>
      <c r="AV108" s="225">
        <v>1.6659722222222222</v>
      </c>
      <c r="AW108" s="217">
        <f t="shared" ref="AW108" si="538">IF(AX108&gt;0,AX108,IF(AY108&gt;0,AY108,IF(AZ108&gt;0,AZ108,"")))</f>
        <v>10</v>
      </c>
      <c r="AX108" s="232"/>
      <c r="AY108" s="234">
        <f>IF(ISNUMBER(AS108)=FALSE,"",SUM(BA108:BA$117))</f>
        <v>10</v>
      </c>
      <c r="AZ108" s="237"/>
      <c r="BA108" s="238">
        <f t="shared" ref="BA108" si="539">IF(ISNUMBER(AS108)=FALSE,"",1)</f>
        <v>1</v>
      </c>
      <c r="BB108" s="249">
        <f>IF(ISNUMBER(AS108)=FALSE,"",SUMIF($E$73:$E$136,AT108,$D$73:$D$136))</f>
        <v>45</v>
      </c>
      <c r="BC108" s="324">
        <f>IF(ISNUMBER(AS108)=FALSE,"",IF(SUMIF($E$73:$E$136,AT108,$I$73:$I$136)&gt;0,SUMIF($E$73:$E$136,AT108,$I$73:$I$136),IF(SUMIF($E$73:$E$136,AT108,$J$73:$J$136)&gt;0,SUMIF($E$73:$E$136,AT108,$J$73:$J$136),IF(SUMIF($E$73:$E$136,AT108,$K$73:$K$136)&gt;0,SUMIF($E$73:$E$136,AT108,$K$73:$K$136),SUMIF($E$73:$E$136,AT108,$L$73:$L$136)))))</f>
        <v>10</v>
      </c>
      <c r="BD108" s="231">
        <f>SUMIF($O$22:$O$71,AT108,$S$22:$S$71)+SUMIF($AD$22:$AD$71,AT108,$AI$22:$AI$71)+SUMIF($AT$22:$AT$71,AT108,$AX$22:$AX$71)</f>
        <v>2</v>
      </c>
      <c r="BE108" s="233">
        <f>SUMIF($O$22:$O$71,AT108,$T$22:$T$71)+SUMIF($AD$22:$AD$71,AT108,$AJ$22:$AJ$71)+SUMIF($AT$22:$AT$71,AT108,$AY$22:$AY$71)</f>
        <v>0</v>
      </c>
      <c r="BF108" s="236">
        <f>SUMIF($O$22:$O$71,AT108,$U$22:$U$71)+SUMIF($AD$22:$AD$71,AT108,$AK$22:$AK$71)+SUMIF($AT$22:$AT$71,AT108,$AZ$22:$AZ$71)</f>
        <v>0</v>
      </c>
      <c r="BG108" s="212"/>
      <c r="BH108" s="256" t="str">
        <f t="shared" ref="BH108" si="540">IF(BI108="","",C108)</f>
        <v/>
      </c>
      <c r="BI108" s="228"/>
      <c r="BJ108" s="215"/>
      <c r="BK108" s="216" t="str">
        <f t="shared" ref="BK108" si="541">IF(BL108&gt;0,BL108,IF(BM108&gt;0,BM108,IF(BN108&gt;0,BN108,"")))</f>
        <v/>
      </c>
      <c r="BL108" s="232"/>
      <c r="BM108" s="234" t="str">
        <f>IF(ISNUMBER(BH108)=FALSE,"",SUM(BO108:BO$117))</f>
        <v/>
      </c>
      <c r="BN108" s="237"/>
      <c r="BO108" s="238" t="str">
        <f t="shared" ref="BO108" si="542">IF(ISNUMBER(BH108)=FALSE,"",1)</f>
        <v/>
      </c>
      <c r="BP108" s="250" t="str">
        <f>IF(ISNUMBER(BH108)=FALSE,"",SUMIF($E$73:$E$136,BI108,$D$73:$D$136))</f>
        <v/>
      </c>
      <c r="BQ108" s="252" t="str">
        <f>IF(ISNUMBER(BH108)=FALSE,"",IF(SUMIF($E$73:$E$136,BI108,$I$73:$I$136)&gt;0,SUMIF($E$73:$E$136,BI108,$I$73:$I$136),IF(SUMIF($E$73:$E$136,BI108,$J$73:$J$136)&gt;0,SUMIF($E$73:$E$136,BI108,$J$73:$J$136),IF(SUMIF($E$73:$E$136,BI108,$K$73:$K$136)&gt;0,SUMIF($E$73:$E$136,BI108,$K$73:$K$136),SUMIF($E$73:$E$136,BI108,$L$73:$L$136)))))</f>
        <v/>
      </c>
      <c r="BR108" s="231">
        <f>SUMIF($O$22:$O$71,BI108,$S$22:$S$71)+SUMIF($AD$22:$AD$71,BI108,$AI$22:$AI$71)+SUMIF($AT$22:$AT$71,BI108,$AX$22:$AX$71)+SUMIF($BI$22:$BI$71,BI108,$BL$22:$BL$71)</f>
        <v>0</v>
      </c>
      <c r="BS108" s="233">
        <f>SUMIF($O$22:$O$71,BI108,$T$22:$T$71)+SUMIF($AD$22:$AD$71,BI108,$AJ$22:$AJ$71)+SUMIF($AT$22:$AT$71,BI108,$AY$22:$AY$71)+SUMIF($BI$22:$BI$71,BI108,$BM$22:$BM$71)</f>
        <v>0</v>
      </c>
      <c r="BT108" s="236">
        <f>SUMIF($O$22:$O$71,BI108,$U$22:$U$71)+SUMIF($AD$22:$AD$71,BI108,$AK$22:$AK$71)+SUMIF($AT$22:$AT$71,BI108,$AZ$22:$AZ$71)+SUMIF($BI$22:$BI$71,BI108,$BN$22:$BN$71)</f>
        <v>0</v>
      </c>
      <c r="BU108" s="212"/>
      <c r="BV108" s="257" t="str">
        <f t="shared" ref="BV108" si="543">IF(BW108="","",C108)</f>
        <v/>
      </c>
      <c r="BW108" s="224"/>
      <c r="BX108" s="226"/>
      <c r="BY108" s="217" t="str">
        <f t="shared" ref="BY108" si="544">IF(BZ108&gt;0,BZ108,IF(CA108&gt;0,CA108,IF(CB108&gt;0,CB108,"")))</f>
        <v/>
      </c>
      <c r="BZ108" s="232"/>
      <c r="CA108" s="234" t="str">
        <f>IF(ISNUMBER(BV108)=FALSE,"",SUM(CC108:CC$117))</f>
        <v/>
      </c>
      <c r="CB108" s="237"/>
      <c r="CC108" s="238" t="str">
        <f t="shared" ref="CC108" si="545">IF(ISNUMBER(BV108)=FALSE,"",1)</f>
        <v/>
      </c>
      <c r="CD108" s="249" t="str">
        <f>IF(ISNUMBER(BV108)=FALSE,"",SUMIF($E$73:$E$136,BW108,$D$73:$D$136))</f>
        <v/>
      </c>
      <c r="CE108" s="251" t="str">
        <f>IF(ISNUMBER(BV108)=FALSE,"",IF(SUMIF($E$73:$E$136,BW108,$I$73:$I$136)&gt;0,SUMIF($E$73:$E$136,BW108,$I$73:$I$136),IF(SUMIF($E$73:$E$136,BW108,$J$73:$J$136)&gt;0,SUMIF($E$73:$E$136,BW108,$J$73:$J$136),IF(SUMIF($E$73:$E$136,BW108,$K$73:$K$136)&gt;0,SUMIF($E$73:$E$136,BW108,$K$73:$K$136),SUMIF($E$73:$E$136,BW108,$L$73:$L$136)))))</f>
        <v/>
      </c>
      <c r="CF108" s="231">
        <f>SUMIF($O$22:$O$71,BW108,$S$22:$S$71)+SUMIF($AD$22:$AD$71,BW108,$AI$22:$AI$71)+SUMIF($AT$22:$AT$71,BW108,$AX$22:$AX$71)+SUMIF($BI$22:$BI$71,BW108,$BL$22:$BL$71)+SUMIF($BW$22:$BW$71,BW108,$BZ$22:$BZ$71)</f>
        <v>0</v>
      </c>
      <c r="CG108" s="233">
        <f>SUMIF($O$22:$O$71,BW108,$T$22:$T$71)+SUMIF($AD$22:$AD$71,BW108,$AJ$22:$AJ$71)+SUMIF($AT$22:$AT$71,BW108,$AY$22:$AY$71)+SUMIF($BI$22:$BI$71,BW108,$BM$22:$BM$71)+SUMIF($BW$22:$BW$71,BW108,$CA$22:$CA$71)</f>
        <v>0</v>
      </c>
      <c r="CH108" s="236">
        <f>SUMIF($O$22:$O$71,BW108,$U$22:$U$71)+SUMIF($AD$22:$AD$71,BW108,$AK$22:$AK$71)+SUMIF($AT$22:$AT$71,BW108,$AZ$22:$AZ$71)+SUMIF($BI$22:$BI$71,BW108,$BN$22:$BN$71)+SUMIF($BW$22:$BW$71,BW108,$CB$22:$CB$71)</f>
        <v>0</v>
      </c>
      <c r="CI108" s="212"/>
      <c r="CJ108" s="258" t="str">
        <f t="shared" ref="CJ108" si="546">IF(CK108="","",C108)</f>
        <v/>
      </c>
      <c r="CK108" s="228"/>
      <c r="CL108" s="215"/>
      <c r="CM108" s="216" t="str">
        <f t="shared" ref="CM108" si="547">IF(CN108&gt;0,CN108,IF(CO108&gt;0,CO108,IF(CP108&gt;0,CP108,"")))</f>
        <v/>
      </c>
      <c r="CN108" s="232"/>
      <c r="CO108" s="234" t="str">
        <f>IF(ISNUMBER(CJ108)=FALSE,"",SUM(CQ108:CQ$117))</f>
        <v/>
      </c>
      <c r="CP108" s="237"/>
      <c r="CQ108" s="238" t="str">
        <f t="shared" ref="CQ108" si="548">IF(ISNUMBER(CJ108)=FALSE,"",1)</f>
        <v/>
      </c>
      <c r="CR108" s="250" t="str">
        <f>IF(ISNUMBER(CJ108)=FALSE,"",SUMIF($E$73:$E$136,CK108,$D$73:$D$136))</f>
        <v/>
      </c>
      <c r="CS108" s="252" t="str">
        <f>IF(ISNUMBER(CJ108)=FALSE,"",IF(SUMIF($E$73:$E$136,CK108,$I$73:$I$136)&gt;0,SUMIF($E$73:$E$136,CK108,$I$73:$I$136),IF(SUMIF($E$73:$E$136,CK108,$J$73:$J$136)&gt;0,SUMIF($E$73:$E$136,CK108,$J$73:$J$136),IF(SUMIF($E$73:$E$136,CK108,$K$73:$K$136)&gt;0,SUMIF($E$73:$E$136,CK108,$K$73:$K$136),SUMIF($E$73:$E$136,CK108,$L$73:$L$136)))))</f>
        <v/>
      </c>
      <c r="CT108" s="231">
        <f>SUMIF($O$22:$O$71,CK108,$S$22:$S$71)+SUMIF($AD$22:$AD$71,CK108,$AI$22:$AI$71)+SUMIF($AT$22:$AT$71,CK108,$AX$22:$AX$71)+SUMIF($BI$22:$BI$71,CK108,$BL$22:$BL$71)+SUMIF($BW$22:$BW$71,CK108,$BZ$22:$BZ$71)+SUMIF($CK$22:$CK$71,CK108,$CN$22:$CN$71)</f>
        <v>0</v>
      </c>
      <c r="CU108" s="233">
        <f>SUMIF($O$22:$O$71,CK108,$T$22:$T$71)+SUMIF($AD$22:$AD$71,CK108,$AJ$22:$AJ$71)+SUMIF($AT$22:$AT$71,CK108,$AY$22:$AY$71)+SUMIF($BI$22:$BI$71,CK108,$BM$22:$BM$71)+SUMIF($BW$22:$BW$71,CK108,$CA$22:$CA$71)+SUMIF($CK$22:$CK$71,CK108,$CO$22:$CO$71)</f>
        <v>0</v>
      </c>
      <c r="CV108" s="236">
        <f>SUMIF($O$22:$O$71,CK108,$U$22:$U$71)+SUMIF($AD$22:$AD$71,CK108,$AK$22:$AK$71)+SUMIF($AT$22:$AT$71,CK108,$AZ$22:$AZ$71)+SUMIF($BI$22:$BI$71,CK108,$BN$22:$BN$71)+SUMIF($BW$22:$BW$71,CK108,$CB$22:$CB$71)+SUMIF($CK$22:$CK$71,CK108,$CP$22:$CP$71)</f>
        <v>0</v>
      </c>
      <c r="CW108" s="212"/>
      <c r="CX108" s="203"/>
    </row>
    <row r="109" spans="1:102" s="211" customFormat="1" ht="15" customHeight="1">
      <c r="A109" s="213"/>
      <c r="B109" s="335"/>
      <c r="C109" s="284">
        <v>37</v>
      </c>
      <c r="D109" s="285">
        <f t="shared" si="199"/>
        <v>37</v>
      </c>
      <c r="E109" s="286" t="s">
        <v>96</v>
      </c>
      <c r="F109" s="284">
        <v>1980</v>
      </c>
      <c r="G109" s="284">
        <f>SUMIF($O$73:$O$137,E109,$V$73:$V$137)+SUMIF($AD$73:$AD$137,E109,$AL$73:$AL$137)+SUMIF($AT$73:$AT$137,E109,$BA$73:$BA$137)+SUMIF($BI$73:$BI$137,E109,$BO$73:$BO$137)+SUMIF($BW$73:$BW$137,E109,$CC$73:$CC$137)+SUMIF($CK$73:$CK$137,E109,$CQ$73:$CQ$137)</f>
        <v>1</v>
      </c>
      <c r="H109" s="284"/>
      <c r="I109" s="284">
        <f t="shared" si="480"/>
        <v>0</v>
      </c>
      <c r="J109" s="287">
        <f>SUMIF($O$73:$O$137,E109,$S$73:$S$137)+SUMIF($AD$73:$AD$137,E109,$AI$73:$AI$137)+SUMIF($AT$73:$AT$137,E109,$AX$73:$AX$137)+SUMIF($BI$73:$BI$137,E109,$BL$73:$BL$137)+SUMIF($BW$73:$BW$137,E109,$BZ$73:$BZ$137)+SUMIF($CK$73:$CK$137,E109,$CN$73:$CN$137)</f>
        <v>3</v>
      </c>
      <c r="K109" s="288">
        <f>SUMIF($O$73:$O$137,E109,$T$73:$T$137)+SUMIF($AD$73:$AD$137,E109,$AJ$73:$AJ$137)+SUMIF($AT$73:$AT$137,E109,$AY$73:$AY$137)+SUMIF($BI$73:$BI$137,E109,$BM$73:$BM$137)+SUMIF($BW$73:$BW$137,E109,$CA$73:$CA$137)+SUMIF($CK$73:$CK$137,E109,$CO$73:$CO$137)</f>
        <v>0</v>
      </c>
      <c r="L109" s="289">
        <f>SUMIF($O$73:$O$137,E109,$U$73:$U$137)+SUMIF($AD$73:$AD$137,E109,$AK$73:$AK$137)+SUMIF($AT$73:$AT$137,E109,$AZ$73:$AZ$137)+SUMIF($BI$73:$BI$137,E109,$BN$73:$BN$137)+SUMIF($BW$73:$BW$137,E109,$CB$73:$CB$137)+SUMIF($CK$73:$CK$137,E109,$CP$73:$CP$137)</f>
        <v>0</v>
      </c>
      <c r="M109" s="221"/>
      <c r="N109" s="254" t="str">
        <f t="shared" ref="N109:N112" si="549">IF(O109="","",C109)</f>
        <v/>
      </c>
      <c r="O109" s="224"/>
      <c r="P109" s="293"/>
      <c r="Q109" s="225"/>
      <c r="R109" s="217" t="str">
        <f t="shared" si="446"/>
        <v/>
      </c>
      <c r="S109" s="232"/>
      <c r="T109" s="234" t="str">
        <f>IF(ISNUMBER(N109)=FALSE,"",SUM(V109:$V$117))</f>
        <v/>
      </c>
      <c r="U109" s="237"/>
      <c r="V109" s="238" t="str">
        <f t="shared" ref="V109:V112" si="550">IF(ISNUMBER(N109)=FALSE,"",1)</f>
        <v/>
      </c>
      <c r="W109" s="249" t="str">
        <f>IF(ISNUMBER(N109)=FALSE,"",SUMIF($E$73:$E$136,O109,$D$73:$D$136))</f>
        <v/>
      </c>
      <c r="X109" s="251" t="str">
        <f>IF(ISNUMBER(N109)=FALSE,"",SUMIF($E$73:$E$136,O109,$I$73:$I$136))</f>
        <v/>
      </c>
      <c r="Y109" s="231">
        <f>SUMIF($O$22:$O$71,O109,$S$22:$S$71)</f>
        <v>0</v>
      </c>
      <c r="Z109" s="233">
        <f>SUMIF($O$22:$O$71,O109,$T$22:$T$71)</f>
        <v>0</v>
      </c>
      <c r="AA109" s="236">
        <f>SUMIF($O$22:$O$71,O109,$U$22:$U$71)</f>
        <v>0</v>
      </c>
      <c r="AB109" s="212"/>
      <c r="AC109" s="256" t="str">
        <f t="shared" ref="AC109:AC112" si="551">IF(AD109="","",C109)</f>
        <v/>
      </c>
      <c r="AD109" s="208"/>
      <c r="AE109" s="215"/>
      <c r="AF109" s="215"/>
      <c r="AG109" s="215"/>
      <c r="AH109" s="216" t="str">
        <f t="shared" ref="AH109" si="552">IF(AI109&gt;0,AI109,IF(AJ109&gt;0,AJ109,IF(AK109&gt;0,AK109,"")))</f>
        <v/>
      </c>
      <c r="AI109" s="232"/>
      <c r="AJ109" s="234" t="str">
        <f>IF(ISNUMBER(AC109)=FALSE,"",SUM(AL109:AL$117))</f>
        <v/>
      </c>
      <c r="AK109" s="237"/>
      <c r="AL109" s="238" t="str">
        <f t="shared" ref="AL109:AL112" si="553">IF(ISNUMBER(AC109)=FALSE,"",1)</f>
        <v/>
      </c>
      <c r="AM109" s="250" t="str">
        <f>IF(ISNUMBER(AC109)=FALSE,"",SUMIF($E$73:$E$136,AD109,$D$73:$D$136))</f>
        <v/>
      </c>
      <c r="AN109" s="252" t="str">
        <f>IF(ISNUMBER(AC109)=FALSE,"",IF(SUMIF($E$73:$E$136,AD109,$I$73:$I$136)&gt;0,SUMIF($E$73:$E$136,AD109,$I$73:$I$136),IF(SUMIF($E$73:$E$136,AD109,$J$73:$J$136)&gt;0,SUMIF($E$73:$E$136,AD109,$J$73:$J$136),IF(SUMIF($E$73:$E$136,AD109,$K$73:$K$136)&gt;0,SUMIF($E$73:$E$136,AD109,$K$73:$K$136),SUMIF($E$73:$E$136,AD109,$L$73:$L$136)))))</f>
        <v/>
      </c>
      <c r="AO109" s="231">
        <f>SUMIF($O$22:$O$71,AD109,$S$22:$S$71)+SUMIF($AD$22:$AD$71,AD109,$AI$22:$AI$71)</f>
        <v>0</v>
      </c>
      <c r="AP109" s="233">
        <f>SUMIF($O$22:$O$71,AD109,$T$22:$T$71)+SUMIF($AD$22:$AD$71,AD109,$AJ$22:$AJ$71)</f>
        <v>0</v>
      </c>
      <c r="AQ109" s="236">
        <f>SUMIF($O$22:$O$71,AD109,$U$22:$U$71)+SUMIF($AD$22:$AD$71,AD109,$AK$22:$AK$71)</f>
        <v>0</v>
      </c>
      <c r="AR109" s="212"/>
      <c r="AS109" s="257">
        <f t="shared" ref="AS109:AS112" si="554">IF(AT109="","",C109)</f>
        <v>37</v>
      </c>
      <c r="AT109" s="224" t="s">
        <v>76</v>
      </c>
      <c r="AU109" s="224">
        <v>367</v>
      </c>
      <c r="AV109" s="225">
        <v>1.6715277777777777</v>
      </c>
      <c r="AW109" s="217">
        <f t="shared" ref="AW109" si="555">IF(AX109&gt;0,AX109,IF(AY109&gt;0,AY109,IF(AZ109&gt;0,AZ109,"")))</f>
        <v>9</v>
      </c>
      <c r="AX109" s="232"/>
      <c r="AY109" s="234">
        <f>IF(ISNUMBER(AS109)=FALSE,"",SUM(BA109:BA$117))</f>
        <v>9</v>
      </c>
      <c r="AZ109" s="237"/>
      <c r="BA109" s="238">
        <f t="shared" ref="BA109:BA112" si="556">IF(ISNUMBER(AS109)=FALSE,"",1)</f>
        <v>1</v>
      </c>
      <c r="BB109" s="249">
        <f>IF(ISNUMBER(AS109)=FALSE,"",SUMIF($E$73:$E$136,AT109,$D$73:$D$136))</f>
        <v>46</v>
      </c>
      <c r="BC109" s="324">
        <f>IF(ISNUMBER(AS109)=FALSE,"",IF(SUMIF($E$73:$E$136,AT109,$I$73:$I$136)&gt;0,SUMIF($E$73:$E$136,AT109,$I$73:$I$136),IF(SUMIF($E$73:$E$136,AT109,$J$73:$J$136)&gt;0,SUMIF($E$73:$E$136,AT109,$J$73:$J$136),IF(SUMIF($E$73:$E$136,AT109,$K$73:$K$136)&gt;0,SUMIF($E$73:$E$136,AT109,$K$73:$K$136),SUMIF($E$73:$E$136,AT109,$L$73:$L$136)))))</f>
        <v>9</v>
      </c>
      <c r="BD109" s="231">
        <f>SUMIF($O$22:$O$71,AT109,$S$22:$S$71)+SUMIF($AD$22:$AD$71,AT109,$AI$22:$AI$71)+SUMIF($AT$22:$AT$71,AT109,$AX$22:$AX$71)</f>
        <v>0</v>
      </c>
      <c r="BE109" s="233">
        <f>SUMIF($O$22:$O$71,AT109,$T$22:$T$71)+SUMIF($AD$22:$AD$71,AT109,$AJ$22:$AJ$71)+SUMIF($AT$22:$AT$71,AT109,$AY$22:$AY$71)</f>
        <v>0</v>
      </c>
      <c r="BF109" s="236">
        <f>SUMIF($O$22:$O$71,AT109,$U$22:$U$71)+SUMIF($AD$22:$AD$71,AT109,$AK$22:$AK$71)+SUMIF($AT$22:$AT$71,AT109,$AZ$22:$AZ$71)</f>
        <v>0</v>
      </c>
      <c r="BG109" s="212"/>
      <c r="BH109" s="256" t="str">
        <f t="shared" ref="BH109:BH112" si="557">IF(BI109="","",C109)</f>
        <v/>
      </c>
      <c r="BI109" s="228"/>
      <c r="BJ109" s="215"/>
      <c r="BK109" s="216" t="str">
        <f t="shared" ref="BK109" si="558">IF(BL109&gt;0,BL109,IF(BM109&gt;0,BM109,IF(BN109&gt;0,BN109,"")))</f>
        <v/>
      </c>
      <c r="BL109" s="232"/>
      <c r="BM109" s="234" t="str">
        <f>IF(ISNUMBER(BH109)=FALSE,"",SUM(BO109:BO$117))</f>
        <v/>
      </c>
      <c r="BN109" s="237"/>
      <c r="BO109" s="238" t="str">
        <f t="shared" ref="BO109:BO112" si="559">IF(ISNUMBER(BH109)=FALSE,"",1)</f>
        <v/>
      </c>
      <c r="BP109" s="250" t="str">
        <f>IF(ISNUMBER(BH109)=FALSE,"",SUMIF($E$73:$E$136,BI109,$D$73:$D$136))</f>
        <v/>
      </c>
      <c r="BQ109" s="252" t="str">
        <f>IF(ISNUMBER(BH109)=FALSE,"",IF(SUMIF($E$73:$E$136,BI109,$I$73:$I$136)&gt;0,SUMIF($E$73:$E$136,BI109,$I$73:$I$136),IF(SUMIF($E$73:$E$136,BI109,$J$73:$J$136)&gt;0,SUMIF($E$73:$E$136,BI109,$J$73:$J$136),IF(SUMIF($E$73:$E$136,BI109,$K$73:$K$136)&gt;0,SUMIF($E$73:$E$136,BI109,$K$73:$K$136),SUMIF($E$73:$E$136,BI109,$L$73:$L$136)))))</f>
        <v/>
      </c>
      <c r="BR109" s="231">
        <f>SUMIF($O$22:$O$71,BI109,$S$22:$S$71)+SUMIF($AD$22:$AD$71,BI109,$AI$22:$AI$71)+SUMIF($AT$22:$AT$71,BI109,$AX$22:$AX$71)+SUMIF($BI$22:$BI$71,BI109,$BL$22:$BL$71)</f>
        <v>0</v>
      </c>
      <c r="BS109" s="233">
        <f>SUMIF($O$22:$O$71,BI109,$T$22:$T$71)+SUMIF($AD$22:$AD$71,BI109,$AJ$22:$AJ$71)+SUMIF($AT$22:$AT$71,BI109,$AY$22:$AY$71)+SUMIF($BI$22:$BI$71,BI109,$BM$22:$BM$71)</f>
        <v>0</v>
      </c>
      <c r="BT109" s="236">
        <f>SUMIF($O$22:$O$71,BI109,$U$22:$U$71)+SUMIF($AD$22:$AD$71,BI109,$AK$22:$AK$71)+SUMIF($AT$22:$AT$71,BI109,$AZ$22:$AZ$71)+SUMIF($BI$22:$BI$71,BI109,$BN$22:$BN$71)</f>
        <v>0</v>
      </c>
      <c r="BU109" s="212"/>
      <c r="BV109" s="257" t="str">
        <f t="shared" ref="BV109:BV112" si="560">IF(BW109="","",C109)</f>
        <v/>
      </c>
      <c r="BW109" s="224"/>
      <c r="BX109" s="226"/>
      <c r="BY109" s="217" t="str">
        <f t="shared" ref="BY109" si="561">IF(BZ109&gt;0,BZ109,IF(CA109&gt;0,CA109,IF(CB109&gt;0,CB109,"")))</f>
        <v/>
      </c>
      <c r="BZ109" s="232"/>
      <c r="CA109" s="234" t="str">
        <f>IF(ISNUMBER(BV109)=FALSE,"",SUM(CC109:CC$117))</f>
        <v/>
      </c>
      <c r="CB109" s="237"/>
      <c r="CC109" s="238" t="str">
        <f t="shared" ref="CC109:CC112" si="562">IF(ISNUMBER(BV109)=FALSE,"",1)</f>
        <v/>
      </c>
      <c r="CD109" s="249" t="str">
        <f>IF(ISNUMBER(BV109)=FALSE,"",SUMIF($E$73:$E$136,BW109,$D$73:$D$136))</f>
        <v/>
      </c>
      <c r="CE109" s="251" t="str">
        <f>IF(ISNUMBER(BV109)=FALSE,"",IF(SUMIF($E$73:$E$136,BW109,$I$73:$I$136)&gt;0,SUMIF($E$73:$E$136,BW109,$I$73:$I$136),IF(SUMIF($E$73:$E$136,BW109,$J$73:$J$136)&gt;0,SUMIF($E$73:$E$136,BW109,$J$73:$J$136),IF(SUMIF($E$73:$E$136,BW109,$K$73:$K$136)&gt;0,SUMIF($E$73:$E$136,BW109,$K$73:$K$136),SUMIF($E$73:$E$136,BW109,$L$73:$L$136)))))</f>
        <v/>
      </c>
      <c r="CF109" s="231">
        <f>SUMIF($O$22:$O$71,BW109,$S$22:$S$71)+SUMIF($AD$22:$AD$71,BW109,$AI$22:$AI$71)+SUMIF($AT$22:$AT$71,BW109,$AX$22:$AX$71)+SUMIF($BI$22:$BI$71,BW109,$BL$22:$BL$71)+SUMIF($BW$22:$BW$71,BW109,$BZ$22:$BZ$71)</f>
        <v>0</v>
      </c>
      <c r="CG109" s="233">
        <f>SUMIF($O$22:$O$71,BW109,$T$22:$T$71)+SUMIF($AD$22:$AD$71,BW109,$AJ$22:$AJ$71)+SUMIF($AT$22:$AT$71,BW109,$AY$22:$AY$71)+SUMIF($BI$22:$BI$71,BW109,$BM$22:$BM$71)+SUMIF($BW$22:$BW$71,BW109,$CA$22:$CA$71)</f>
        <v>0</v>
      </c>
      <c r="CH109" s="236">
        <f>SUMIF($O$22:$O$71,BW109,$U$22:$U$71)+SUMIF($AD$22:$AD$71,BW109,$AK$22:$AK$71)+SUMIF($AT$22:$AT$71,BW109,$AZ$22:$AZ$71)+SUMIF($BI$22:$BI$71,BW109,$BN$22:$BN$71)+SUMIF($BW$22:$BW$71,BW109,$CB$22:$CB$71)</f>
        <v>0</v>
      </c>
      <c r="CI109" s="212"/>
      <c r="CJ109" s="258" t="str">
        <f t="shared" ref="CJ109" si="563">IF(CK109="","",C109)</f>
        <v/>
      </c>
      <c r="CK109" s="228"/>
      <c r="CL109" s="215"/>
      <c r="CM109" s="216" t="str">
        <f t="shared" ref="CM109" si="564">IF(CN109&gt;0,CN109,IF(CO109&gt;0,CO109,IF(CP109&gt;0,CP109,"")))</f>
        <v/>
      </c>
      <c r="CN109" s="232"/>
      <c r="CO109" s="234" t="str">
        <f>IF(ISNUMBER(CJ109)=FALSE,"",SUM(CQ109:CQ$117))</f>
        <v/>
      </c>
      <c r="CP109" s="237"/>
      <c r="CQ109" s="238" t="str">
        <f t="shared" ref="CQ109:CQ112" si="565">IF(ISNUMBER(CJ109)=FALSE,"",1)</f>
        <v/>
      </c>
      <c r="CR109" s="250" t="str">
        <f>IF(ISNUMBER(CJ109)=FALSE,"",SUMIF($E$73:$E$136,CK109,$D$73:$D$136))</f>
        <v/>
      </c>
      <c r="CS109" s="252" t="str">
        <f>IF(ISNUMBER(CJ109)=FALSE,"",IF(SUMIF($E$73:$E$136,CK109,$I$73:$I$136)&gt;0,SUMIF($E$73:$E$136,CK109,$I$73:$I$136),IF(SUMIF($E$73:$E$136,CK109,$J$73:$J$136)&gt;0,SUMIF($E$73:$E$136,CK109,$J$73:$J$136),IF(SUMIF($E$73:$E$136,CK109,$K$73:$K$136)&gt;0,SUMIF($E$73:$E$136,CK109,$K$73:$K$136),SUMIF($E$73:$E$136,CK109,$L$73:$L$136)))))</f>
        <v/>
      </c>
      <c r="CT109" s="231">
        <f>SUMIF($O$22:$O$71,CK109,$S$22:$S$71)+SUMIF($AD$22:$AD$71,CK109,$AI$22:$AI$71)+SUMIF($AT$22:$AT$71,CK109,$AX$22:$AX$71)+SUMIF($BI$22:$BI$71,CK109,$BL$22:$BL$71)+SUMIF($BW$22:$BW$71,CK109,$BZ$22:$BZ$71)+SUMIF($CK$22:$CK$71,CK109,$CN$22:$CN$71)</f>
        <v>0</v>
      </c>
      <c r="CU109" s="233">
        <f>SUMIF($O$22:$O$71,CK109,$T$22:$T$71)+SUMIF($AD$22:$AD$71,CK109,$AJ$22:$AJ$71)+SUMIF($AT$22:$AT$71,CK109,$AY$22:$AY$71)+SUMIF($BI$22:$BI$71,CK109,$BM$22:$BM$71)+SUMIF($BW$22:$BW$71,CK109,$CA$22:$CA$71)+SUMIF($CK$22:$CK$71,CK109,$CO$22:$CO$71)</f>
        <v>0</v>
      </c>
      <c r="CV109" s="236">
        <f>SUMIF($O$22:$O$71,CK109,$U$22:$U$71)+SUMIF($AD$22:$AD$71,CK109,$AK$22:$AK$71)+SUMIF($AT$22:$AT$71,CK109,$AZ$22:$AZ$71)+SUMIF($BI$22:$BI$71,CK109,$BN$22:$BN$71)+SUMIF($BW$22:$BW$71,CK109,$CB$22:$CB$71)+SUMIF($CK$22:$CK$71,CK109,$CP$22:$CP$71)</f>
        <v>0</v>
      </c>
      <c r="CW109" s="212"/>
      <c r="CX109" s="203"/>
    </row>
    <row r="110" spans="1:102" s="211" customFormat="1" ht="15" customHeight="1">
      <c r="A110" s="213"/>
      <c r="B110" s="335"/>
      <c r="C110" s="284">
        <v>38</v>
      </c>
      <c r="D110" s="285">
        <f t="shared" si="199"/>
        <v>38</v>
      </c>
      <c r="E110" s="286" t="s">
        <v>50</v>
      </c>
      <c r="F110" s="284">
        <v>1986</v>
      </c>
      <c r="G110" s="284">
        <f>SUMIF($O$73:$O$137,E110,$V$73:$V$137)+SUMIF($AD$73:$AD$137,E110,$AL$73:$AL$137)+SUMIF($AT$73:$AT$137,E110,$BA$73:$BA$137)+SUMIF($BI$73:$BI$137,E110,$BO$73:$BO$137)+SUMIF($BW$73:$BW$137,E110,$CC$73:$CC$137)+SUMIF($CK$73:$CK$137,E110,$CQ$73:$CQ$137)</f>
        <v>2</v>
      </c>
      <c r="H110" s="284"/>
      <c r="I110" s="284">
        <f t="shared" si="480"/>
        <v>0</v>
      </c>
      <c r="J110" s="287">
        <f>SUMIF($O$73:$O$137,E110,$S$73:$S$137)+SUMIF($AD$73:$AD$137,E110,$AI$73:$AI$137)+SUMIF($AT$73:$AT$137,E110,$AX$73:$AX$137)+SUMIF($BI$73:$BI$137,E110,$BL$73:$BL$137)+SUMIF($BW$73:$BW$137,E110,$BZ$73:$BZ$137)+SUMIF($CK$73:$CK$137,E110,$CN$73:$CN$137)</f>
        <v>2</v>
      </c>
      <c r="K110" s="288">
        <f>SUMIF($O$73:$O$137,E110,$T$73:$T$137)+SUMIF($AD$73:$AD$137,E110,$AJ$73:$AJ$137)+SUMIF($AT$73:$AT$137,E110,$AY$73:$AY$137)+SUMIF($BI$73:$BI$137,E110,$BM$73:$BM$137)+SUMIF($BW$73:$BW$137,E110,$CA$73:$CA$137)+SUMIF($CK$73:$CK$137,E110,$CO$73:$CO$137)</f>
        <v>0</v>
      </c>
      <c r="L110" s="289">
        <f>SUMIF($O$73:$O$137,E110,$U$73:$U$137)+SUMIF($AD$73:$AD$137,E110,$AK$73:$AK$137)+SUMIF($AT$73:$AT$137,E110,$AZ$73:$AZ$137)+SUMIF($BI$73:$BI$137,E110,$BN$73:$BN$137)+SUMIF($BW$73:$BW$137,E110,$CB$73:$CB$137)+SUMIF($CK$73:$CK$137,E110,$CP$73:$CP$137)</f>
        <v>0</v>
      </c>
      <c r="M110" s="221"/>
      <c r="N110" s="254" t="str">
        <f t="shared" si="549"/>
        <v/>
      </c>
      <c r="O110" s="224"/>
      <c r="P110" s="293"/>
      <c r="Q110" s="225"/>
      <c r="R110" s="217" t="str">
        <f t="shared" si="446"/>
        <v/>
      </c>
      <c r="S110" s="232"/>
      <c r="T110" s="234" t="str">
        <f>IF(ISNUMBER(N110)=FALSE,"",SUM(V110:$V$117))</f>
        <v/>
      </c>
      <c r="U110" s="237"/>
      <c r="V110" s="238" t="str">
        <f t="shared" si="550"/>
        <v/>
      </c>
      <c r="W110" s="249" t="str">
        <f>IF(ISNUMBER(N110)=FALSE,"",SUMIF($E$73:$E$136,O110,$D$73:$D$136))</f>
        <v/>
      </c>
      <c r="X110" s="251" t="str">
        <f>IF(ISNUMBER(N110)=FALSE,"",SUMIF($E$73:$E$136,O110,$I$73:$I$136))</f>
        <v/>
      </c>
      <c r="Y110" s="231">
        <f>SUMIF($O$22:$O$71,O110,$S$22:$S$71)</f>
        <v>0</v>
      </c>
      <c r="Z110" s="233">
        <f>SUMIF($O$22:$O$71,O110,$T$22:$T$71)</f>
        <v>0</v>
      </c>
      <c r="AA110" s="236">
        <f>SUMIF($O$22:$O$71,O110,$U$22:$U$71)</f>
        <v>0</v>
      </c>
      <c r="AB110" s="212"/>
      <c r="AC110" s="256" t="str">
        <f t="shared" si="551"/>
        <v/>
      </c>
      <c r="AD110" s="208"/>
      <c r="AE110" s="215"/>
      <c r="AF110" s="215"/>
      <c r="AG110" s="215"/>
      <c r="AH110" s="216" t="str">
        <f t="shared" ref="AH110" si="566">IF(AI110&gt;0,AI110,IF(AJ110&gt;0,AJ110,IF(AK110&gt;0,AK110,"")))</f>
        <v/>
      </c>
      <c r="AI110" s="232"/>
      <c r="AJ110" s="234" t="str">
        <f>IF(ISNUMBER(AC110)=FALSE,"",SUM(AL110:AL$117))</f>
        <v/>
      </c>
      <c r="AK110" s="237"/>
      <c r="AL110" s="238" t="str">
        <f t="shared" si="553"/>
        <v/>
      </c>
      <c r="AM110" s="250" t="str">
        <f>IF(ISNUMBER(AC110)=FALSE,"",SUMIF($E$73:$E$136,AD110,$D$73:$D$136))</f>
        <v/>
      </c>
      <c r="AN110" s="252" t="str">
        <f>IF(ISNUMBER(AC110)=FALSE,"",IF(SUMIF($E$73:$E$136,AD110,$I$73:$I$136)&gt;0,SUMIF($E$73:$E$136,AD110,$I$73:$I$136),IF(SUMIF($E$73:$E$136,AD110,$J$73:$J$136)&gt;0,SUMIF($E$73:$E$136,AD110,$J$73:$J$136),IF(SUMIF($E$73:$E$136,AD110,$K$73:$K$136)&gt;0,SUMIF($E$73:$E$136,AD110,$K$73:$K$136),SUMIF($E$73:$E$136,AD110,$L$73:$L$136)))))</f>
        <v/>
      </c>
      <c r="AO110" s="231">
        <f>SUMIF($O$22:$O$71,AD110,$S$22:$S$71)+SUMIF($AD$22:$AD$71,AD110,$AI$22:$AI$71)</f>
        <v>0</v>
      </c>
      <c r="AP110" s="233">
        <f>SUMIF($O$22:$O$71,AD110,$T$22:$T$71)+SUMIF($AD$22:$AD$71,AD110,$AJ$22:$AJ$71)</f>
        <v>0</v>
      </c>
      <c r="AQ110" s="236">
        <f>SUMIF($O$22:$O$71,AD110,$U$22:$U$71)+SUMIF($AD$22:$AD$71,AD110,$AK$22:$AK$71)</f>
        <v>0</v>
      </c>
      <c r="AR110" s="212"/>
      <c r="AS110" s="257">
        <f t="shared" si="554"/>
        <v>38</v>
      </c>
      <c r="AT110" s="224" t="s">
        <v>102</v>
      </c>
      <c r="AU110" s="224">
        <v>366</v>
      </c>
      <c r="AV110" s="225">
        <v>1.6854166666666666</v>
      </c>
      <c r="AW110" s="217">
        <f t="shared" ref="AW110" si="567">IF(AX110&gt;0,AX110,IF(AY110&gt;0,AY110,IF(AZ110&gt;0,AZ110,"")))</f>
        <v>8</v>
      </c>
      <c r="AX110" s="232"/>
      <c r="AY110" s="234">
        <f>IF(ISNUMBER(AS110)=FALSE,"",SUM(BA110:BA$117))</f>
        <v>8</v>
      </c>
      <c r="AZ110" s="237"/>
      <c r="BA110" s="238">
        <f t="shared" si="556"/>
        <v>1</v>
      </c>
      <c r="BB110" s="249">
        <f>IF(ISNUMBER(AS110)=FALSE,"",SUMIF($E$73:$E$136,AT110,$D$73:$D$136))</f>
        <v>47</v>
      </c>
      <c r="BC110" s="324">
        <f>IF(ISNUMBER(AS110)=FALSE,"",IF(SUMIF($E$73:$E$136,AT110,$I$73:$I$136)&gt;0,SUMIF($E$73:$E$136,AT110,$I$73:$I$136),IF(SUMIF($E$73:$E$136,AT110,$J$73:$J$136)&gt;0,SUMIF($E$73:$E$136,AT110,$J$73:$J$136),IF(SUMIF($E$73:$E$136,AT110,$K$73:$K$136)&gt;0,SUMIF($E$73:$E$136,AT110,$K$73:$K$136),SUMIF($E$73:$E$136,AT110,$L$73:$L$136)))))</f>
        <v>8</v>
      </c>
      <c r="BD110" s="231">
        <f>SUMIF($O$22:$O$71,AT110,$S$22:$S$71)+SUMIF($AD$22:$AD$71,AT110,$AI$22:$AI$71)+SUMIF($AT$22:$AT$71,AT110,$AX$22:$AX$71)</f>
        <v>1</v>
      </c>
      <c r="BE110" s="233">
        <f>SUMIF($O$22:$O$71,AT110,$T$22:$T$71)+SUMIF($AD$22:$AD$71,AT110,$AJ$22:$AJ$71)+SUMIF($AT$22:$AT$71,AT110,$AY$22:$AY$71)</f>
        <v>0</v>
      </c>
      <c r="BF110" s="236">
        <f>SUMIF($O$22:$O$71,AT110,$U$22:$U$71)+SUMIF($AD$22:$AD$71,AT110,$AK$22:$AK$71)+SUMIF($AT$22:$AT$71,AT110,$AZ$22:$AZ$71)</f>
        <v>0</v>
      </c>
      <c r="BG110" s="212"/>
      <c r="BH110" s="256" t="str">
        <f t="shared" si="557"/>
        <v/>
      </c>
      <c r="BI110" s="228"/>
      <c r="BJ110" s="215"/>
      <c r="BK110" s="216" t="str">
        <f t="shared" ref="BK110" si="568">IF(BL110&gt;0,BL110,IF(BM110&gt;0,BM110,IF(BN110&gt;0,BN110,"")))</f>
        <v/>
      </c>
      <c r="BL110" s="232"/>
      <c r="BM110" s="234" t="str">
        <f>IF(ISNUMBER(BH110)=FALSE,"",SUM(BO110:BO$117))</f>
        <v/>
      </c>
      <c r="BN110" s="237"/>
      <c r="BO110" s="238" t="str">
        <f t="shared" si="559"/>
        <v/>
      </c>
      <c r="BP110" s="250" t="str">
        <f>IF(ISNUMBER(BH110)=FALSE,"",SUMIF($E$73:$E$136,BI110,$D$73:$D$136))</f>
        <v/>
      </c>
      <c r="BQ110" s="252" t="str">
        <f>IF(ISNUMBER(BH110)=FALSE,"",IF(SUMIF($E$73:$E$136,BI110,$I$73:$I$136)&gt;0,SUMIF($E$73:$E$136,BI110,$I$73:$I$136),IF(SUMIF($E$73:$E$136,BI110,$J$73:$J$136)&gt;0,SUMIF($E$73:$E$136,BI110,$J$73:$J$136),IF(SUMIF($E$73:$E$136,BI110,$K$73:$K$136)&gt;0,SUMIF($E$73:$E$136,BI110,$K$73:$K$136),SUMIF($E$73:$E$136,BI110,$L$73:$L$136)))))</f>
        <v/>
      </c>
      <c r="BR110" s="231">
        <f>SUMIF($O$22:$O$71,BI110,$S$22:$S$71)+SUMIF($AD$22:$AD$71,BI110,$AI$22:$AI$71)+SUMIF($AT$22:$AT$71,BI110,$AX$22:$AX$71)+SUMIF($BI$22:$BI$71,BI110,$BL$22:$BL$71)</f>
        <v>0</v>
      </c>
      <c r="BS110" s="233">
        <f>SUMIF($O$22:$O$71,BI110,$T$22:$T$71)+SUMIF($AD$22:$AD$71,BI110,$AJ$22:$AJ$71)+SUMIF($AT$22:$AT$71,BI110,$AY$22:$AY$71)+SUMIF($BI$22:$BI$71,BI110,$BM$22:$BM$71)</f>
        <v>0</v>
      </c>
      <c r="BT110" s="236">
        <f>SUMIF($O$22:$O$71,BI110,$U$22:$U$71)+SUMIF($AD$22:$AD$71,BI110,$AK$22:$AK$71)+SUMIF($AT$22:$AT$71,BI110,$AZ$22:$AZ$71)+SUMIF($BI$22:$BI$71,BI110,$BN$22:$BN$71)</f>
        <v>0</v>
      </c>
      <c r="BU110" s="212"/>
      <c r="BV110" s="257" t="str">
        <f t="shared" si="560"/>
        <v/>
      </c>
      <c r="BW110" s="224"/>
      <c r="BX110" s="226"/>
      <c r="BY110" s="217" t="str">
        <f t="shared" ref="BY110" si="569">IF(BZ110&gt;0,BZ110,IF(CA110&gt;0,CA110,IF(CB110&gt;0,CB110,"")))</f>
        <v/>
      </c>
      <c r="BZ110" s="232"/>
      <c r="CA110" s="234" t="str">
        <f>IF(ISNUMBER(BV110)=FALSE,"",SUM(CC110:CC$117))</f>
        <v/>
      </c>
      <c r="CB110" s="237"/>
      <c r="CC110" s="238" t="str">
        <f t="shared" si="562"/>
        <v/>
      </c>
      <c r="CD110" s="249" t="str">
        <f>IF(ISNUMBER(BV110)=FALSE,"",SUMIF($E$73:$E$136,BW110,$D$73:$D$136))</f>
        <v/>
      </c>
      <c r="CE110" s="251" t="str">
        <f>IF(ISNUMBER(BV110)=FALSE,"",IF(SUMIF($E$73:$E$136,BW110,$I$73:$I$136)&gt;0,SUMIF($E$73:$E$136,BW110,$I$73:$I$136),IF(SUMIF($E$73:$E$136,BW110,$J$73:$J$136)&gt;0,SUMIF($E$73:$E$136,BW110,$J$73:$J$136),IF(SUMIF($E$73:$E$136,BW110,$K$73:$K$136)&gt;0,SUMIF($E$73:$E$136,BW110,$K$73:$K$136),SUMIF($E$73:$E$136,BW110,$L$73:$L$136)))))</f>
        <v/>
      </c>
      <c r="CF110" s="231">
        <f>SUMIF($O$22:$O$71,BW110,$S$22:$S$71)+SUMIF($AD$22:$AD$71,BW110,$AI$22:$AI$71)+SUMIF($AT$22:$AT$71,BW110,$AX$22:$AX$71)+SUMIF($BI$22:$BI$71,BW110,$BL$22:$BL$71)+SUMIF($BW$22:$BW$71,BW110,$BZ$22:$BZ$71)</f>
        <v>0</v>
      </c>
      <c r="CG110" s="233">
        <f>SUMIF($O$22:$O$71,BW110,$T$22:$T$71)+SUMIF($AD$22:$AD$71,BW110,$AJ$22:$AJ$71)+SUMIF($AT$22:$AT$71,BW110,$AY$22:$AY$71)+SUMIF($BI$22:$BI$71,BW110,$BM$22:$BM$71)+SUMIF($BW$22:$BW$71,BW110,$CA$22:$CA$71)</f>
        <v>0</v>
      </c>
      <c r="CH110" s="236">
        <f>SUMIF($O$22:$O$71,BW110,$U$22:$U$71)+SUMIF($AD$22:$AD$71,BW110,$AK$22:$AK$71)+SUMIF($AT$22:$AT$71,BW110,$AZ$22:$AZ$71)+SUMIF($BI$22:$BI$71,BW110,$BN$22:$BN$71)+SUMIF($BW$22:$BW$71,BW110,$CB$22:$CB$71)</f>
        <v>0</v>
      </c>
      <c r="CI110" s="212"/>
      <c r="CJ110" s="258" t="str">
        <f t="shared" ref="CJ110" si="570">IF(CK110="","",C110)</f>
        <v/>
      </c>
      <c r="CK110" s="228"/>
      <c r="CL110" s="215"/>
      <c r="CM110" s="216" t="str">
        <f t="shared" ref="CM110" si="571">IF(CN110&gt;0,CN110,IF(CO110&gt;0,CO110,IF(CP110&gt;0,CP110,"")))</f>
        <v/>
      </c>
      <c r="CN110" s="232"/>
      <c r="CO110" s="234" t="str">
        <f>IF(ISNUMBER(CJ110)=FALSE,"",SUM(CQ110:CQ$117))</f>
        <v/>
      </c>
      <c r="CP110" s="237"/>
      <c r="CQ110" s="238" t="str">
        <f t="shared" si="565"/>
        <v/>
      </c>
      <c r="CR110" s="250" t="str">
        <f>IF(ISNUMBER(CJ110)=FALSE,"",SUMIF($E$73:$E$136,CK110,$D$73:$D$136))</f>
        <v/>
      </c>
      <c r="CS110" s="252" t="str">
        <f>IF(ISNUMBER(CJ110)=FALSE,"",IF(SUMIF($E$73:$E$136,CK110,$I$73:$I$136)&gt;0,SUMIF($E$73:$E$136,CK110,$I$73:$I$136),IF(SUMIF($E$73:$E$136,CK110,$J$73:$J$136)&gt;0,SUMIF($E$73:$E$136,CK110,$J$73:$J$136),IF(SUMIF($E$73:$E$136,CK110,$K$73:$K$136)&gt;0,SUMIF($E$73:$E$136,CK110,$K$73:$K$136),SUMIF($E$73:$E$136,CK110,$L$73:$L$136)))))</f>
        <v/>
      </c>
      <c r="CT110" s="231">
        <f>SUMIF($O$22:$O$71,CK110,$S$22:$S$71)+SUMIF($AD$22:$AD$71,CK110,$AI$22:$AI$71)+SUMIF($AT$22:$AT$71,CK110,$AX$22:$AX$71)+SUMIF($BI$22:$BI$71,CK110,$BL$22:$BL$71)+SUMIF($BW$22:$BW$71,CK110,$BZ$22:$BZ$71)+SUMIF($CK$22:$CK$71,CK110,$CN$22:$CN$71)</f>
        <v>0</v>
      </c>
      <c r="CU110" s="233">
        <f>SUMIF($O$22:$O$71,CK110,$T$22:$T$71)+SUMIF($AD$22:$AD$71,CK110,$AJ$22:$AJ$71)+SUMIF($AT$22:$AT$71,CK110,$AY$22:$AY$71)+SUMIF($BI$22:$BI$71,CK110,$BM$22:$BM$71)+SUMIF($BW$22:$BW$71,CK110,$CA$22:$CA$71)+SUMIF($CK$22:$CK$71,CK110,$CO$22:$CO$71)</f>
        <v>0</v>
      </c>
      <c r="CV110" s="236">
        <f>SUMIF($O$22:$O$71,CK110,$U$22:$U$71)+SUMIF($AD$22:$AD$71,CK110,$AK$22:$AK$71)+SUMIF($AT$22:$AT$71,CK110,$AZ$22:$AZ$71)+SUMIF($BI$22:$BI$71,CK110,$BN$22:$BN$71)+SUMIF($BW$22:$BW$71,CK110,$CB$22:$CB$71)+SUMIF($CK$22:$CK$71,CK110,$CP$22:$CP$71)</f>
        <v>0</v>
      </c>
      <c r="CW110" s="212"/>
      <c r="CX110" s="203"/>
    </row>
    <row r="111" spans="1:102" s="211" customFormat="1" ht="15" customHeight="1">
      <c r="A111" s="213"/>
      <c r="B111" s="335"/>
      <c r="C111" s="284">
        <v>39</v>
      </c>
      <c r="D111" s="285">
        <f t="shared" si="199"/>
        <v>39</v>
      </c>
      <c r="E111" s="286" t="s">
        <v>97</v>
      </c>
      <c r="F111" s="284">
        <v>1972</v>
      </c>
      <c r="G111" s="284">
        <f>SUMIF($O$73:$O$137,E111,$V$73:$V$137)+SUMIF($AD$73:$AD$137,E111,$AL$73:$AL$137)+SUMIF($AT$73:$AT$137,E111,$BA$73:$BA$137)+SUMIF($BI$73:$BI$137,E111,$BO$73:$BO$137)+SUMIF($BW$73:$BW$137,E111,$CC$73:$CC$137)+SUMIF($CK$73:$CK$137,E111,$CQ$73:$CQ$137)</f>
        <v>1</v>
      </c>
      <c r="H111" s="284"/>
      <c r="I111" s="284">
        <f t="shared" si="480"/>
        <v>0</v>
      </c>
      <c r="J111" s="287">
        <f>SUMIF($O$73:$O$137,E111,$S$73:$S$137)+SUMIF($AD$73:$AD$137,E111,$AI$73:$AI$137)+SUMIF($AT$73:$AT$137,E111,$AX$73:$AX$137)+SUMIF($BI$73:$BI$137,E111,$BL$73:$BL$137)+SUMIF($BW$73:$BW$137,E111,$BZ$73:$BZ$137)+SUMIF($CK$73:$CK$137,E111,$CN$73:$CN$137)</f>
        <v>2</v>
      </c>
      <c r="K111" s="288">
        <f>SUMIF($O$73:$O$137,E111,$T$73:$T$137)+SUMIF($AD$73:$AD$137,E111,$AJ$73:$AJ$137)+SUMIF($AT$73:$AT$137,E111,$AY$73:$AY$137)+SUMIF($BI$73:$BI$137,E111,$BM$73:$BM$137)+SUMIF($BW$73:$BW$137,E111,$CA$73:$CA$137)+SUMIF($CK$73:$CK$137,E111,$CO$73:$CO$137)</f>
        <v>0</v>
      </c>
      <c r="L111" s="289">
        <f>SUMIF($O$73:$O$137,E111,$U$73:$U$137)+SUMIF($AD$73:$AD$137,E111,$AK$73:$AK$137)+SUMIF($AT$73:$AT$137,E111,$AZ$73:$AZ$137)+SUMIF($BI$73:$BI$137,E111,$BN$73:$BN$137)+SUMIF($BW$73:$BW$137,E111,$CB$73:$CB$137)+SUMIF($CK$73:$CK$137,E111,$CP$73:$CP$137)</f>
        <v>0</v>
      </c>
      <c r="M111" s="221"/>
      <c r="N111" s="254" t="str">
        <f t="shared" si="549"/>
        <v/>
      </c>
      <c r="O111" s="224"/>
      <c r="P111" s="293"/>
      <c r="Q111" s="225"/>
      <c r="R111" s="217" t="str">
        <f t="shared" si="446"/>
        <v/>
      </c>
      <c r="S111" s="232"/>
      <c r="T111" s="234" t="str">
        <f>IF(ISNUMBER(N111)=FALSE,"",SUM(V111:$V$117))</f>
        <v/>
      </c>
      <c r="U111" s="237"/>
      <c r="V111" s="238" t="str">
        <f t="shared" si="550"/>
        <v/>
      </c>
      <c r="W111" s="249" t="str">
        <f>IF(ISNUMBER(N111)=FALSE,"",SUMIF($E$73:$E$136,O111,$D$73:$D$136))</f>
        <v/>
      </c>
      <c r="X111" s="251" t="str">
        <f>IF(ISNUMBER(N111)=FALSE,"",SUMIF($E$73:$E$136,O111,$I$73:$I$136))</f>
        <v/>
      </c>
      <c r="Y111" s="231">
        <f>SUMIF($O$22:$O$71,O111,$S$22:$S$71)</f>
        <v>0</v>
      </c>
      <c r="Z111" s="233">
        <f>SUMIF($O$22:$O$71,O111,$T$22:$T$71)</f>
        <v>0</v>
      </c>
      <c r="AA111" s="236">
        <f>SUMIF($O$22:$O$71,O111,$U$22:$U$71)</f>
        <v>0</v>
      </c>
      <c r="AB111" s="212"/>
      <c r="AC111" s="256" t="str">
        <f t="shared" si="551"/>
        <v/>
      </c>
      <c r="AD111" s="208"/>
      <c r="AE111" s="215"/>
      <c r="AF111" s="215"/>
      <c r="AG111" s="215"/>
      <c r="AH111" s="216" t="str">
        <f t="shared" ref="AH111" si="572">IF(AI111&gt;0,AI111,IF(AJ111&gt;0,AJ111,IF(AK111&gt;0,AK111,"")))</f>
        <v/>
      </c>
      <c r="AI111" s="232"/>
      <c r="AJ111" s="234" t="str">
        <f>IF(ISNUMBER(AC111)=FALSE,"",SUM(AL111:AL$117))</f>
        <v/>
      </c>
      <c r="AK111" s="237"/>
      <c r="AL111" s="238" t="str">
        <f t="shared" si="553"/>
        <v/>
      </c>
      <c r="AM111" s="250" t="str">
        <f>IF(ISNUMBER(AC111)=FALSE,"",SUMIF($E$73:$E$136,AD111,$D$73:$D$136))</f>
        <v/>
      </c>
      <c r="AN111" s="252" t="str">
        <f>IF(ISNUMBER(AC111)=FALSE,"",IF(SUMIF($E$73:$E$136,AD111,$I$73:$I$136)&gt;0,SUMIF($E$73:$E$136,AD111,$I$73:$I$136),IF(SUMIF($E$73:$E$136,AD111,$J$73:$J$136)&gt;0,SUMIF($E$73:$E$136,AD111,$J$73:$J$136),IF(SUMIF($E$73:$E$136,AD111,$K$73:$K$136)&gt;0,SUMIF($E$73:$E$136,AD111,$K$73:$K$136),SUMIF($E$73:$E$136,AD111,$L$73:$L$136)))))</f>
        <v/>
      </c>
      <c r="AO111" s="231">
        <f>SUMIF($O$22:$O$71,AD111,$S$22:$S$71)+SUMIF($AD$22:$AD$71,AD111,$AI$22:$AI$71)</f>
        <v>0</v>
      </c>
      <c r="AP111" s="233">
        <f>SUMIF($O$22:$O$71,AD111,$T$22:$T$71)+SUMIF($AD$22:$AD$71,AD111,$AJ$22:$AJ$71)</f>
        <v>0</v>
      </c>
      <c r="AQ111" s="236">
        <f>SUMIF($O$22:$O$71,AD111,$U$22:$U$71)+SUMIF($AD$22:$AD$71,AD111,$AK$22:$AK$71)</f>
        <v>0</v>
      </c>
      <c r="AR111" s="212"/>
      <c r="AS111" s="257">
        <f t="shared" si="554"/>
        <v>39</v>
      </c>
      <c r="AT111" s="224" t="s">
        <v>103</v>
      </c>
      <c r="AU111" s="224">
        <v>359</v>
      </c>
      <c r="AV111" s="225">
        <v>1.7270833333333333</v>
      </c>
      <c r="AW111" s="217">
        <f t="shared" ref="AW111" si="573">IF(AX111&gt;0,AX111,IF(AY111&gt;0,AY111,IF(AZ111&gt;0,AZ111,"")))</f>
        <v>7</v>
      </c>
      <c r="AX111" s="232"/>
      <c r="AY111" s="234">
        <f>IF(ISNUMBER(AS111)=FALSE,"",SUM(BA111:BA$117))</f>
        <v>7</v>
      </c>
      <c r="AZ111" s="237"/>
      <c r="BA111" s="238">
        <f t="shared" si="556"/>
        <v>1</v>
      </c>
      <c r="BB111" s="249">
        <f>IF(ISNUMBER(AS111)=FALSE,"",SUMIF($E$73:$E$136,AT111,$D$73:$D$136))</f>
        <v>48</v>
      </c>
      <c r="BC111" s="324">
        <f>IF(ISNUMBER(AS111)=FALSE,"",IF(SUMIF($E$73:$E$136,AT111,$I$73:$I$136)&gt;0,SUMIF($E$73:$E$136,AT111,$I$73:$I$136),IF(SUMIF($E$73:$E$136,AT111,$J$73:$J$136)&gt;0,SUMIF($E$73:$E$136,AT111,$J$73:$J$136),IF(SUMIF($E$73:$E$136,AT111,$K$73:$K$136)&gt;0,SUMIF($E$73:$E$136,AT111,$K$73:$K$136),SUMIF($E$73:$E$136,AT111,$L$73:$L$136)))))</f>
        <v>7</v>
      </c>
      <c r="BD111" s="231">
        <f>SUMIF($O$22:$O$71,AT111,$S$22:$S$71)+SUMIF($AD$22:$AD$71,AT111,$AI$22:$AI$71)+SUMIF($AT$22:$AT$71,AT111,$AX$22:$AX$71)</f>
        <v>0</v>
      </c>
      <c r="BE111" s="233">
        <f>SUMIF($O$22:$O$71,AT111,$T$22:$T$71)+SUMIF($AD$22:$AD$71,AT111,$AJ$22:$AJ$71)+SUMIF($AT$22:$AT$71,AT111,$AY$22:$AY$71)</f>
        <v>9</v>
      </c>
      <c r="BF111" s="236">
        <f>SUMIF($O$22:$O$71,AT111,$U$22:$U$71)+SUMIF($AD$22:$AD$71,AT111,$AK$22:$AK$71)+SUMIF($AT$22:$AT$71,AT111,$AZ$22:$AZ$71)</f>
        <v>0</v>
      </c>
      <c r="BG111" s="212"/>
      <c r="BH111" s="256" t="str">
        <f t="shared" si="557"/>
        <v/>
      </c>
      <c r="BI111" s="228"/>
      <c r="BJ111" s="215"/>
      <c r="BK111" s="216" t="str">
        <f t="shared" ref="BK111" si="574">IF(BL111&gt;0,BL111,IF(BM111&gt;0,BM111,IF(BN111&gt;0,BN111,"")))</f>
        <v/>
      </c>
      <c r="BL111" s="232"/>
      <c r="BM111" s="234" t="str">
        <f>IF(ISNUMBER(BH111)=FALSE,"",SUM(BO111:BO$117))</f>
        <v/>
      </c>
      <c r="BN111" s="237"/>
      <c r="BO111" s="238" t="str">
        <f t="shared" si="559"/>
        <v/>
      </c>
      <c r="BP111" s="250" t="str">
        <f>IF(ISNUMBER(BH111)=FALSE,"",SUMIF($E$73:$E$136,BI111,$D$73:$D$136))</f>
        <v/>
      </c>
      <c r="BQ111" s="252" t="str">
        <f>IF(ISNUMBER(BH111)=FALSE,"",IF(SUMIF($E$73:$E$136,BI111,$I$73:$I$136)&gt;0,SUMIF($E$73:$E$136,BI111,$I$73:$I$136),IF(SUMIF($E$73:$E$136,BI111,$J$73:$J$136)&gt;0,SUMIF($E$73:$E$136,BI111,$J$73:$J$136),IF(SUMIF($E$73:$E$136,BI111,$K$73:$K$136)&gt;0,SUMIF($E$73:$E$136,BI111,$K$73:$K$136),SUMIF($E$73:$E$136,BI111,$L$73:$L$136)))))</f>
        <v/>
      </c>
      <c r="BR111" s="231">
        <f>SUMIF($O$22:$O$71,BI111,$S$22:$S$71)+SUMIF($AD$22:$AD$71,BI111,$AI$22:$AI$71)+SUMIF($AT$22:$AT$71,BI111,$AX$22:$AX$71)+SUMIF($BI$22:$BI$71,BI111,$BL$22:$BL$71)</f>
        <v>0</v>
      </c>
      <c r="BS111" s="233">
        <f>SUMIF($O$22:$O$71,BI111,$T$22:$T$71)+SUMIF($AD$22:$AD$71,BI111,$AJ$22:$AJ$71)+SUMIF($AT$22:$AT$71,BI111,$AY$22:$AY$71)+SUMIF($BI$22:$BI$71,BI111,$BM$22:$BM$71)</f>
        <v>0</v>
      </c>
      <c r="BT111" s="236">
        <f>SUMIF($O$22:$O$71,BI111,$U$22:$U$71)+SUMIF($AD$22:$AD$71,BI111,$AK$22:$AK$71)+SUMIF($AT$22:$AT$71,BI111,$AZ$22:$AZ$71)+SUMIF($BI$22:$BI$71,BI111,$BN$22:$BN$71)</f>
        <v>0</v>
      </c>
      <c r="BU111" s="212"/>
      <c r="BV111" s="257" t="str">
        <f t="shared" si="560"/>
        <v/>
      </c>
      <c r="BW111" s="224"/>
      <c r="BX111" s="226"/>
      <c r="BY111" s="217" t="str">
        <f t="shared" ref="BY111" si="575">IF(BZ111&gt;0,BZ111,IF(CA111&gt;0,CA111,IF(CB111&gt;0,CB111,"")))</f>
        <v/>
      </c>
      <c r="BZ111" s="232"/>
      <c r="CA111" s="234" t="str">
        <f>IF(ISNUMBER(BV111)=FALSE,"",SUM(CC111:CC$117))</f>
        <v/>
      </c>
      <c r="CB111" s="237"/>
      <c r="CC111" s="238" t="str">
        <f t="shared" si="562"/>
        <v/>
      </c>
      <c r="CD111" s="249" t="str">
        <f>IF(ISNUMBER(BV111)=FALSE,"",SUMIF($E$73:$E$136,BW111,$D$73:$D$136))</f>
        <v/>
      </c>
      <c r="CE111" s="251" t="str">
        <f>IF(ISNUMBER(BV111)=FALSE,"",IF(SUMIF($E$73:$E$136,BW111,$I$73:$I$136)&gt;0,SUMIF($E$73:$E$136,BW111,$I$73:$I$136),IF(SUMIF($E$73:$E$136,BW111,$J$73:$J$136)&gt;0,SUMIF($E$73:$E$136,BW111,$J$73:$J$136),IF(SUMIF($E$73:$E$136,BW111,$K$73:$K$136)&gt;0,SUMIF($E$73:$E$136,BW111,$K$73:$K$136),SUMIF($E$73:$E$136,BW111,$L$73:$L$136)))))</f>
        <v/>
      </c>
      <c r="CF111" s="231">
        <f>SUMIF($O$22:$O$71,BW111,$S$22:$S$71)+SUMIF($AD$22:$AD$71,BW111,$AI$22:$AI$71)+SUMIF($AT$22:$AT$71,BW111,$AX$22:$AX$71)+SUMIF($BI$22:$BI$71,BW111,$BL$22:$BL$71)+SUMIF($BW$22:$BW$71,BW111,$BZ$22:$BZ$71)</f>
        <v>0</v>
      </c>
      <c r="CG111" s="233">
        <f>SUMIF($O$22:$O$71,BW111,$T$22:$T$71)+SUMIF($AD$22:$AD$71,BW111,$AJ$22:$AJ$71)+SUMIF($AT$22:$AT$71,BW111,$AY$22:$AY$71)+SUMIF($BI$22:$BI$71,BW111,$BM$22:$BM$71)+SUMIF($BW$22:$BW$71,BW111,$CA$22:$CA$71)</f>
        <v>0</v>
      </c>
      <c r="CH111" s="236">
        <f>SUMIF($O$22:$O$71,BW111,$U$22:$U$71)+SUMIF($AD$22:$AD$71,BW111,$AK$22:$AK$71)+SUMIF($AT$22:$AT$71,BW111,$AZ$22:$AZ$71)+SUMIF($BI$22:$BI$71,BW111,$BN$22:$BN$71)+SUMIF($BW$22:$BW$71,BW111,$CB$22:$CB$71)</f>
        <v>0</v>
      </c>
      <c r="CI111" s="212"/>
      <c r="CJ111" s="258" t="str">
        <f t="shared" ref="CJ111" si="576">IF(CK111="","",C111)</f>
        <v/>
      </c>
      <c r="CK111" s="228"/>
      <c r="CL111" s="215"/>
      <c r="CM111" s="216" t="str">
        <f t="shared" ref="CM111" si="577">IF(CN111&gt;0,CN111,IF(CO111&gt;0,CO111,IF(CP111&gt;0,CP111,"")))</f>
        <v/>
      </c>
      <c r="CN111" s="232"/>
      <c r="CO111" s="234" t="str">
        <f>IF(ISNUMBER(CJ111)=FALSE,"",SUM(CQ111:CQ$117))</f>
        <v/>
      </c>
      <c r="CP111" s="237"/>
      <c r="CQ111" s="238" t="str">
        <f t="shared" si="565"/>
        <v/>
      </c>
      <c r="CR111" s="250" t="str">
        <f>IF(ISNUMBER(CJ111)=FALSE,"",SUMIF($E$73:$E$136,CK111,$D$73:$D$136))</f>
        <v/>
      </c>
      <c r="CS111" s="252" t="str">
        <f>IF(ISNUMBER(CJ111)=FALSE,"",IF(SUMIF($E$73:$E$136,CK111,$I$73:$I$136)&gt;0,SUMIF($E$73:$E$136,CK111,$I$73:$I$136),IF(SUMIF($E$73:$E$136,CK111,$J$73:$J$136)&gt;0,SUMIF($E$73:$E$136,CK111,$J$73:$J$136),IF(SUMIF($E$73:$E$136,CK111,$K$73:$K$136)&gt;0,SUMIF($E$73:$E$136,CK111,$K$73:$K$136),SUMIF($E$73:$E$136,CK111,$L$73:$L$136)))))</f>
        <v/>
      </c>
      <c r="CT111" s="231">
        <f>SUMIF($O$22:$O$71,CK111,$S$22:$S$71)+SUMIF($AD$22:$AD$71,CK111,$AI$22:$AI$71)+SUMIF($AT$22:$AT$71,CK111,$AX$22:$AX$71)+SUMIF($BI$22:$BI$71,CK111,$BL$22:$BL$71)+SUMIF($BW$22:$BW$71,CK111,$BZ$22:$BZ$71)+SUMIF($CK$22:$CK$71,CK111,$CN$22:$CN$71)</f>
        <v>0</v>
      </c>
      <c r="CU111" s="233">
        <f>SUMIF($O$22:$O$71,CK111,$T$22:$T$71)+SUMIF($AD$22:$AD$71,CK111,$AJ$22:$AJ$71)+SUMIF($AT$22:$AT$71,CK111,$AY$22:$AY$71)+SUMIF($BI$22:$BI$71,CK111,$BM$22:$BM$71)+SUMIF($BW$22:$BW$71,CK111,$CA$22:$CA$71)+SUMIF($CK$22:$CK$71,CK111,$CO$22:$CO$71)</f>
        <v>0</v>
      </c>
      <c r="CV111" s="236">
        <f>SUMIF($O$22:$O$71,CK111,$U$22:$U$71)+SUMIF($AD$22:$AD$71,CK111,$AK$22:$AK$71)+SUMIF($AT$22:$AT$71,CK111,$AZ$22:$AZ$71)+SUMIF($BI$22:$BI$71,CK111,$BN$22:$BN$71)+SUMIF($BW$22:$BW$71,CK111,$CB$22:$CB$71)+SUMIF($CK$22:$CK$71,CK111,$CP$22:$CP$71)</f>
        <v>0</v>
      </c>
      <c r="CW111" s="212"/>
      <c r="CX111" s="203"/>
    </row>
    <row r="112" spans="1:102" s="211" customFormat="1" ht="15" customHeight="1">
      <c r="A112" s="213"/>
      <c r="B112" s="335"/>
      <c r="C112" s="284">
        <v>40</v>
      </c>
      <c r="D112" s="285">
        <f t="shared" si="199"/>
        <v>40</v>
      </c>
      <c r="E112" s="286" t="s">
        <v>49</v>
      </c>
      <c r="F112" s="284">
        <v>1970</v>
      </c>
      <c r="G112" s="284">
        <f>SUMIF($O$73:$O$137,E112,$V$73:$V$137)+SUMIF($AD$73:$AD$137,E112,$AL$73:$AL$137)+SUMIF($AT$73:$AT$137,E112,$BA$73:$BA$137)+SUMIF($BI$73:$BI$137,E112,$BO$73:$BO$137)+SUMIF($BW$73:$BW$137,E112,$CC$73:$CC$137)+SUMIF($CK$73:$CK$137,E112,$CQ$73:$CQ$137)</f>
        <v>1</v>
      </c>
      <c r="H112" s="284"/>
      <c r="I112" s="284">
        <f t="shared" si="480"/>
        <v>0</v>
      </c>
      <c r="J112" s="287">
        <f>SUMIF($O$73:$O$137,E112,$S$73:$S$137)+SUMIF($AD$73:$AD$137,E112,$AI$73:$AI$137)+SUMIF($AT$73:$AT$137,E112,$AX$73:$AX$137)+SUMIF($BI$73:$BI$137,E112,$BL$73:$BL$137)+SUMIF($BW$73:$BW$137,E112,$BZ$73:$BZ$137)+SUMIF($CK$73:$CK$137,E112,$CN$73:$CN$137)</f>
        <v>0</v>
      </c>
      <c r="K112" s="288">
        <f>SUMIF($O$73:$O$137,E112,$T$73:$T$137)+SUMIF($AD$73:$AD$137,E112,$AJ$73:$AJ$137)+SUMIF($AT$73:$AT$137,E112,$AY$73:$AY$137)+SUMIF($BI$73:$BI$137,E112,$BM$73:$BM$137)+SUMIF($BW$73:$BW$137,E112,$CA$73:$CA$137)+SUMIF($CK$73:$CK$137,E112,$CO$73:$CO$137)</f>
        <v>15</v>
      </c>
      <c r="L112" s="289">
        <f>SUMIF($O$73:$O$137,E112,$U$73:$U$137)+SUMIF($AD$73:$AD$137,E112,$AK$73:$AK$137)+SUMIF($AT$73:$AT$137,E112,$AZ$73:$AZ$137)+SUMIF($BI$73:$BI$137,E112,$BN$73:$BN$137)+SUMIF($BW$73:$BW$137,E112,$CB$73:$CB$137)+SUMIF($CK$73:$CK$137,E112,$CP$73:$CP$137)</f>
        <v>0</v>
      </c>
      <c r="M112" s="221"/>
      <c r="N112" s="254" t="str">
        <f t="shared" si="549"/>
        <v/>
      </c>
      <c r="O112" s="224"/>
      <c r="P112" s="293"/>
      <c r="Q112" s="225"/>
      <c r="R112" s="217" t="str">
        <f t="shared" si="446"/>
        <v/>
      </c>
      <c r="S112" s="232"/>
      <c r="T112" s="234" t="str">
        <f>IF(ISNUMBER(N112)=FALSE,"",SUM(V112:$V$117))</f>
        <v/>
      </c>
      <c r="U112" s="237"/>
      <c r="V112" s="238" t="str">
        <f t="shared" si="550"/>
        <v/>
      </c>
      <c r="W112" s="249" t="str">
        <f>IF(ISNUMBER(N112)=FALSE,"",SUMIF($E$73:$E$136,O112,$D$73:$D$136))</f>
        <v/>
      </c>
      <c r="X112" s="251" t="str">
        <f>IF(ISNUMBER(N112)=FALSE,"",SUMIF($E$73:$E$136,O112,$I$73:$I$136))</f>
        <v/>
      </c>
      <c r="Y112" s="231">
        <f>SUMIF($O$22:$O$71,O112,$S$22:$S$71)</f>
        <v>0</v>
      </c>
      <c r="Z112" s="233">
        <f>SUMIF($O$22:$O$71,O112,$T$22:$T$71)</f>
        <v>0</v>
      </c>
      <c r="AA112" s="236">
        <f>SUMIF($O$22:$O$71,O112,$U$22:$U$71)</f>
        <v>0</v>
      </c>
      <c r="AB112" s="212"/>
      <c r="AC112" s="256" t="str">
        <f t="shared" si="551"/>
        <v/>
      </c>
      <c r="AD112" s="208"/>
      <c r="AE112" s="215"/>
      <c r="AF112" s="215"/>
      <c r="AG112" s="215"/>
      <c r="AH112" s="216" t="str">
        <f t="shared" ref="AH112" si="578">IF(AI112&gt;0,AI112,IF(AJ112&gt;0,AJ112,IF(AK112&gt;0,AK112,"")))</f>
        <v/>
      </c>
      <c r="AI112" s="232"/>
      <c r="AJ112" s="234" t="str">
        <f>IF(ISNUMBER(AC112)=FALSE,"",SUM(AL112:AL$117))</f>
        <v/>
      </c>
      <c r="AK112" s="237"/>
      <c r="AL112" s="238" t="str">
        <f t="shared" si="553"/>
        <v/>
      </c>
      <c r="AM112" s="250" t="str">
        <f>IF(ISNUMBER(AC112)=FALSE,"",SUMIF($E$73:$E$136,AD112,$D$73:$D$136))</f>
        <v/>
      </c>
      <c r="AN112" s="252" t="str">
        <f>IF(ISNUMBER(AC112)=FALSE,"",IF(SUMIF($E$73:$E$136,AD112,$I$73:$I$136)&gt;0,SUMIF($E$73:$E$136,AD112,$I$73:$I$136),IF(SUMIF($E$73:$E$136,AD112,$J$73:$J$136)&gt;0,SUMIF($E$73:$E$136,AD112,$J$73:$J$136),IF(SUMIF($E$73:$E$136,AD112,$K$73:$K$136)&gt;0,SUMIF($E$73:$E$136,AD112,$K$73:$K$136),SUMIF($E$73:$E$136,AD112,$L$73:$L$136)))))</f>
        <v/>
      </c>
      <c r="AO112" s="231">
        <f>SUMIF($O$22:$O$71,AD112,$S$22:$S$71)+SUMIF($AD$22:$AD$71,AD112,$AI$22:$AI$71)</f>
        <v>0</v>
      </c>
      <c r="AP112" s="233">
        <f>SUMIF($O$22:$O$71,AD112,$T$22:$T$71)+SUMIF($AD$22:$AD$71,AD112,$AJ$22:$AJ$71)</f>
        <v>0</v>
      </c>
      <c r="AQ112" s="236">
        <f>SUMIF($O$22:$O$71,AD112,$U$22:$U$71)+SUMIF($AD$22:$AD$71,AD112,$AK$22:$AK$71)</f>
        <v>0</v>
      </c>
      <c r="AR112" s="212"/>
      <c r="AS112" s="257">
        <f t="shared" si="554"/>
        <v>40</v>
      </c>
      <c r="AT112" s="224" t="s">
        <v>77</v>
      </c>
      <c r="AU112" s="224">
        <v>356</v>
      </c>
      <c r="AV112" s="225">
        <v>1.7444444444444445</v>
      </c>
      <c r="AW112" s="217">
        <f t="shared" ref="AW112" si="579">IF(AX112&gt;0,AX112,IF(AY112&gt;0,AY112,IF(AZ112&gt;0,AZ112,"")))</f>
        <v>6</v>
      </c>
      <c r="AX112" s="232"/>
      <c r="AY112" s="234">
        <f>IF(ISNUMBER(AS112)=FALSE,"",SUM(BA112:BA$117))</f>
        <v>6</v>
      </c>
      <c r="AZ112" s="237"/>
      <c r="BA112" s="238">
        <f t="shared" si="556"/>
        <v>1</v>
      </c>
      <c r="BB112" s="249">
        <f>IF(ISNUMBER(AS112)=FALSE,"",SUMIF($E$73:$E$136,AT112,$D$73:$D$136))</f>
        <v>49</v>
      </c>
      <c r="BC112" s="324">
        <f>IF(ISNUMBER(AS112)=FALSE,"",IF(SUMIF($E$73:$E$136,AT112,$I$73:$I$136)&gt;0,SUMIF($E$73:$E$136,AT112,$I$73:$I$136),IF(SUMIF($E$73:$E$136,AT112,$J$73:$J$136)&gt;0,SUMIF($E$73:$E$136,AT112,$J$73:$J$136),IF(SUMIF($E$73:$E$136,AT112,$K$73:$K$136)&gt;0,SUMIF($E$73:$E$136,AT112,$K$73:$K$136),SUMIF($E$73:$E$136,AT112,$L$73:$L$136)))))</f>
        <v>6</v>
      </c>
      <c r="BD112" s="231">
        <f>SUMIF($O$22:$O$71,AT112,$S$22:$S$71)+SUMIF($AD$22:$AD$71,AT112,$AI$22:$AI$71)+SUMIF($AT$22:$AT$71,AT112,$AX$22:$AX$71)</f>
        <v>0</v>
      </c>
      <c r="BE112" s="233">
        <f>SUMIF($O$22:$O$71,AT112,$T$22:$T$71)+SUMIF($AD$22:$AD$71,AT112,$AJ$22:$AJ$71)+SUMIF($AT$22:$AT$71,AT112,$AY$22:$AY$71)</f>
        <v>0</v>
      </c>
      <c r="BF112" s="236">
        <f>SUMIF($O$22:$O$71,AT112,$U$22:$U$71)+SUMIF($AD$22:$AD$71,AT112,$AK$22:$AK$71)+SUMIF($AT$22:$AT$71,AT112,$AZ$22:$AZ$71)</f>
        <v>0</v>
      </c>
      <c r="BG112" s="212"/>
      <c r="BH112" s="256" t="str">
        <f t="shared" si="557"/>
        <v/>
      </c>
      <c r="BI112" s="228"/>
      <c r="BJ112" s="215"/>
      <c r="BK112" s="216" t="str">
        <f t="shared" ref="BK112" si="580">IF(BL112&gt;0,BL112,IF(BM112&gt;0,BM112,IF(BN112&gt;0,BN112,"")))</f>
        <v/>
      </c>
      <c r="BL112" s="232"/>
      <c r="BM112" s="234" t="str">
        <f>IF(ISNUMBER(BH112)=FALSE,"",SUM(BO112:BO$117))</f>
        <v/>
      </c>
      <c r="BN112" s="237"/>
      <c r="BO112" s="238" t="str">
        <f t="shared" si="559"/>
        <v/>
      </c>
      <c r="BP112" s="250" t="str">
        <f>IF(ISNUMBER(BH112)=FALSE,"",SUMIF($E$73:$E$136,BI112,$D$73:$D$136))</f>
        <v/>
      </c>
      <c r="BQ112" s="252" t="str">
        <f>IF(ISNUMBER(BH112)=FALSE,"",IF(SUMIF($E$73:$E$136,BI112,$I$73:$I$136)&gt;0,SUMIF($E$73:$E$136,BI112,$I$73:$I$136),IF(SUMIF($E$73:$E$136,BI112,$J$73:$J$136)&gt;0,SUMIF($E$73:$E$136,BI112,$J$73:$J$136),IF(SUMIF($E$73:$E$136,BI112,$K$73:$K$136)&gt;0,SUMIF($E$73:$E$136,BI112,$K$73:$K$136),SUMIF($E$73:$E$136,BI112,$L$73:$L$136)))))</f>
        <v/>
      </c>
      <c r="BR112" s="231">
        <f>SUMIF($O$22:$O$71,BI112,$S$22:$S$71)+SUMIF($AD$22:$AD$71,BI112,$AI$22:$AI$71)+SUMIF($AT$22:$AT$71,BI112,$AX$22:$AX$71)+SUMIF($BI$22:$BI$71,BI112,$BL$22:$BL$71)</f>
        <v>0</v>
      </c>
      <c r="BS112" s="233">
        <f>SUMIF($O$22:$O$71,BI112,$T$22:$T$71)+SUMIF($AD$22:$AD$71,BI112,$AJ$22:$AJ$71)+SUMIF($AT$22:$AT$71,BI112,$AY$22:$AY$71)+SUMIF($BI$22:$BI$71,BI112,$BM$22:$BM$71)</f>
        <v>0</v>
      </c>
      <c r="BT112" s="236">
        <f>SUMIF($O$22:$O$71,BI112,$U$22:$U$71)+SUMIF($AD$22:$AD$71,BI112,$AK$22:$AK$71)+SUMIF($AT$22:$AT$71,BI112,$AZ$22:$AZ$71)+SUMIF($BI$22:$BI$71,BI112,$BN$22:$BN$71)</f>
        <v>0</v>
      </c>
      <c r="BU112" s="212"/>
      <c r="BV112" s="257" t="str">
        <f t="shared" si="560"/>
        <v/>
      </c>
      <c r="BW112" s="224"/>
      <c r="BX112" s="226"/>
      <c r="BY112" s="217" t="str">
        <f t="shared" ref="BY112" si="581">IF(BZ112&gt;0,BZ112,IF(CA112&gt;0,CA112,IF(CB112&gt;0,CB112,"")))</f>
        <v/>
      </c>
      <c r="BZ112" s="232"/>
      <c r="CA112" s="234" t="str">
        <f>IF(ISNUMBER(BV112)=FALSE,"",SUM(CC112:CC$117))</f>
        <v/>
      </c>
      <c r="CB112" s="237"/>
      <c r="CC112" s="238" t="str">
        <f t="shared" si="562"/>
        <v/>
      </c>
      <c r="CD112" s="249" t="str">
        <f>IF(ISNUMBER(BV112)=FALSE,"",SUMIF($E$73:$E$136,BW112,$D$73:$D$136))</f>
        <v/>
      </c>
      <c r="CE112" s="251" t="str">
        <f>IF(ISNUMBER(BV112)=FALSE,"",IF(SUMIF($E$73:$E$136,BW112,$I$73:$I$136)&gt;0,SUMIF($E$73:$E$136,BW112,$I$73:$I$136),IF(SUMIF($E$73:$E$136,BW112,$J$73:$J$136)&gt;0,SUMIF($E$73:$E$136,BW112,$J$73:$J$136),IF(SUMIF($E$73:$E$136,BW112,$K$73:$K$136)&gt;0,SUMIF($E$73:$E$136,BW112,$K$73:$K$136),SUMIF($E$73:$E$136,BW112,$L$73:$L$136)))))</f>
        <v/>
      </c>
      <c r="CF112" s="231">
        <f>SUMIF($O$22:$O$71,BW112,$S$22:$S$71)+SUMIF($AD$22:$AD$71,BW112,$AI$22:$AI$71)+SUMIF($AT$22:$AT$71,BW112,$AX$22:$AX$71)+SUMIF($BI$22:$BI$71,BW112,$BL$22:$BL$71)+SUMIF($BW$22:$BW$71,BW112,$BZ$22:$BZ$71)</f>
        <v>0</v>
      </c>
      <c r="CG112" s="233">
        <f>SUMIF($O$22:$O$71,BW112,$T$22:$T$71)+SUMIF($AD$22:$AD$71,BW112,$AJ$22:$AJ$71)+SUMIF($AT$22:$AT$71,BW112,$AY$22:$AY$71)+SUMIF($BI$22:$BI$71,BW112,$BM$22:$BM$71)+SUMIF($BW$22:$BW$71,BW112,$CA$22:$CA$71)</f>
        <v>0</v>
      </c>
      <c r="CH112" s="236">
        <f>SUMIF($O$22:$O$71,BW112,$U$22:$U$71)+SUMIF($AD$22:$AD$71,BW112,$AK$22:$AK$71)+SUMIF($AT$22:$AT$71,BW112,$AZ$22:$AZ$71)+SUMIF($BI$22:$BI$71,BW112,$BN$22:$BN$71)+SUMIF($BW$22:$BW$71,BW112,$CB$22:$CB$71)</f>
        <v>0</v>
      </c>
      <c r="CI112" s="212"/>
      <c r="CJ112" s="258" t="str">
        <f t="shared" ref="CJ112" si="582">IF(CK112="","",C112)</f>
        <v/>
      </c>
      <c r="CK112" s="228"/>
      <c r="CL112" s="215"/>
      <c r="CM112" s="216" t="str">
        <f t="shared" ref="CM112" si="583">IF(CN112&gt;0,CN112,IF(CO112&gt;0,CO112,IF(CP112&gt;0,CP112,"")))</f>
        <v/>
      </c>
      <c r="CN112" s="232"/>
      <c r="CO112" s="234" t="str">
        <f>IF(ISNUMBER(CJ112)=FALSE,"",SUM(CQ112:CQ$117))</f>
        <v/>
      </c>
      <c r="CP112" s="237"/>
      <c r="CQ112" s="238" t="str">
        <f t="shared" si="565"/>
        <v/>
      </c>
      <c r="CR112" s="250" t="str">
        <f>IF(ISNUMBER(CJ112)=FALSE,"",SUMIF($E$73:$E$136,CK112,$D$73:$D$136))</f>
        <v/>
      </c>
      <c r="CS112" s="252" t="str">
        <f>IF(ISNUMBER(CJ112)=FALSE,"",IF(SUMIF($E$73:$E$136,CK112,$I$73:$I$136)&gt;0,SUMIF($E$73:$E$136,CK112,$I$73:$I$136),IF(SUMIF($E$73:$E$136,CK112,$J$73:$J$136)&gt;0,SUMIF($E$73:$E$136,CK112,$J$73:$J$136),IF(SUMIF($E$73:$E$136,CK112,$K$73:$K$136)&gt;0,SUMIF($E$73:$E$136,CK112,$K$73:$K$136),SUMIF($E$73:$E$136,CK112,$L$73:$L$136)))))</f>
        <v/>
      </c>
      <c r="CT112" s="231">
        <f>SUMIF($O$22:$O$71,CK112,$S$22:$S$71)+SUMIF($AD$22:$AD$71,CK112,$AI$22:$AI$71)+SUMIF($AT$22:$AT$71,CK112,$AX$22:$AX$71)+SUMIF($BI$22:$BI$71,CK112,$BL$22:$BL$71)+SUMIF($BW$22:$BW$71,CK112,$BZ$22:$BZ$71)+SUMIF($CK$22:$CK$71,CK112,$CN$22:$CN$71)</f>
        <v>0</v>
      </c>
      <c r="CU112" s="233">
        <f>SUMIF($O$22:$O$71,CK112,$T$22:$T$71)+SUMIF($AD$22:$AD$71,CK112,$AJ$22:$AJ$71)+SUMIF($AT$22:$AT$71,CK112,$AY$22:$AY$71)+SUMIF($BI$22:$BI$71,CK112,$BM$22:$BM$71)+SUMIF($BW$22:$BW$71,CK112,$CA$22:$CA$71)+SUMIF($CK$22:$CK$71,CK112,$CO$22:$CO$71)</f>
        <v>0</v>
      </c>
      <c r="CV112" s="236">
        <f>SUMIF($O$22:$O$71,CK112,$U$22:$U$71)+SUMIF($AD$22:$AD$71,CK112,$AK$22:$AK$71)+SUMIF($AT$22:$AT$71,CK112,$AZ$22:$AZ$71)+SUMIF($BI$22:$BI$71,CK112,$BN$22:$BN$71)+SUMIF($BW$22:$BW$71,CK112,$CB$22:$CB$71)+SUMIF($CK$22:$CK$71,CK112,$CP$22:$CP$71)</f>
        <v>0</v>
      </c>
      <c r="CW112" s="212"/>
      <c r="CX112" s="203"/>
    </row>
    <row r="113" spans="1:102" s="211" customFormat="1" ht="15" customHeight="1">
      <c r="A113" s="213"/>
      <c r="B113" s="335"/>
      <c r="C113" s="284">
        <v>41</v>
      </c>
      <c r="D113" s="285">
        <f t="shared" si="199"/>
        <v>41</v>
      </c>
      <c r="E113" s="286" t="s">
        <v>75</v>
      </c>
      <c r="F113" s="284">
        <v>1979</v>
      </c>
      <c r="G113" s="284">
        <f>SUMIF($O$73:$O$137,E113,$V$73:$V$137)+SUMIF($AD$73:$AD$137,E113,$AL$73:$AL$137)+SUMIF($AT$73:$AT$137,E113,$BA$73:$BA$137)+SUMIF($BI$73:$BI$137,E113,$BO$73:$BO$137)+SUMIF($BW$73:$BW$137,E113,$CC$73:$CC$137)+SUMIF($CK$73:$CK$137,E113,$CQ$73:$CQ$137)</f>
        <v>1</v>
      </c>
      <c r="H113" s="284"/>
      <c r="I113" s="284">
        <f t="shared" si="480"/>
        <v>0</v>
      </c>
      <c r="J113" s="287">
        <f>SUMIF($O$73:$O$137,E113,$S$73:$S$137)+SUMIF($AD$73:$AD$137,E113,$AI$73:$AI$137)+SUMIF($AT$73:$AT$137,E113,$AX$73:$AX$137)+SUMIF($BI$73:$BI$137,E113,$BL$73:$BL$137)+SUMIF($BW$73:$BW$137,E113,$BZ$73:$BZ$137)+SUMIF($CK$73:$CK$137,E113,$CN$73:$CN$137)</f>
        <v>0</v>
      </c>
      <c r="K113" s="288">
        <f>SUMIF($O$73:$O$137,E113,$T$73:$T$137)+SUMIF($AD$73:$AD$137,E113,$AJ$73:$AJ$137)+SUMIF($AT$73:$AT$137,E113,$AY$73:$AY$137)+SUMIF($BI$73:$BI$137,E113,$BM$73:$BM$137)+SUMIF($BW$73:$BW$137,E113,$CA$73:$CA$137)+SUMIF($CK$73:$CK$137,E113,$CO$73:$CO$137)</f>
        <v>14</v>
      </c>
      <c r="L113" s="289">
        <f>SUMIF($O$73:$O$137,E113,$U$73:$U$137)+SUMIF($AD$73:$AD$137,E113,$AK$73:$AK$137)+SUMIF($AT$73:$AT$137,E113,$AZ$73:$AZ$137)+SUMIF($BI$73:$BI$137,E113,$BN$73:$BN$137)+SUMIF($BW$73:$BW$137,E113,$CB$73:$CB$137)+SUMIF($CK$73:$CK$137,E113,$CP$73:$CP$137)</f>
        <v>0</v>
      </c>
      <c r="M113" s="221"/>
      <c r="N113" s="254" t="str">
        <f t="shared" ref="N113:N117" si="584">IF(O113="","",C113)</f>
        <v/>
      </c>
      <c r="O113" s="224"/>
      <c r="P113" s="293"/>
      <c r="Q113" s="225"/>
      <c r="R113" s="217" t="str">
        <f t="shared" ref="R113:R117" si="585">IF(S113&gt;0,S113,IF(T113&gt;0,T113,IF(U113&gt;0,U113,"")))</f>
        <v/>
      </c>
      <c r="S113" s="232"/>
      <c r="T113" s="234" t="str">
        <f>IF(ISNUMBER(N113)=FALSE,"",SUM(V113:$V$117))</f>
        <v/>
      </c>
      <c r="U113" s="237"/>
      <c r="V113" s="238" t="str">
        <f t="shared" ref="V113:V117" si="586">IF(ISNUMBER(N113)=FALSE,"",1)</f>
        <v/>
      </c>
      <c r="W113" s="249" t="str">
        <f>IF(ISNUMBER(N113)=FALSE,"",SUMIF($E$73:$E$136,O113,$D$73:$D$136))</f>
        <v/>
      </c>
      <c r="X113" s="251" t="str">
        <f>IF(ISNUMBER(N113)=FALSE,"",SUMIF($E$73:$E$136,O113,$I$73:$I$136))</f>
        <v/>
      </c>
      <c r="Y113" s="231">
        <f>SUMIF($O$22:$O$71,O113,$S$22:$S$71)</f>
        <v>0</v>
      </c>
      <c r="Z113" s="233">
        <f>SUMIF($O$22:$O$71,O113,$T$22:$T$71)</f>
        <v>0</v>
      </c>
      <c r="AA113" s="236">
        <f>SUMIF($O$22:$O$71,O113,$U$22:$U$71)</f>
        <v>0</v>
      </c>
      <c r="AB113" s="212"/>
      <c r="AC113" s="256" t="str">
        <f t="shared" ref="AC113:AC117" si="587">IF(AD113="","",C113)</f>
        <v/>
      </c>
      <c r="AD113" s="208"/>
      <c r="AE113" s="215"/>
      <c r="AF113" s="215"/>
      <c r="AG113" s="215"/>
      <c r="AH113" s="216" t="str">
        <f t="shared" ref="AH113:AH117" si="588">IF(AI113&gt;0,AI113,IF(AJ113&gt;0,AJ113,IF(AK113&gt;0,AK113,"")))</f>
        <v/>
      </c>
      <c r="AI113" s="232"/>
      <c r="AJ113" s="234" t="str">
        <f>IF(ISNUMBER(AC113)=FALSE,"",SUM(AL113:AL$117))</f>
        <v/>
      </c>
      <c r="AK113" s="237"/>
      <c r="AL113" s="238" t="str">
        <f t="shared" ref="AL113:AL117" si="589">IF(ISNUMBER(AC113)=FALSE,"",1)</f>
        <v/>
      </c>
      <c r="AM113" s="250" t="str">
        <f>IF(ISNUMBER(AC113)=FALSE,"",SUMIF($E$73:$E$136,AD113,$D$73:$D$136))</f>
        <v/>
      </c>
      <c r="AN113" s="252" t="str">
        <f>IF(ISNUMBER(AC113)=FALSE,"",IF(SUMIF($E$73:$E$136,AD113,$I$73:$I$136)&gt;0,SUMIF($E$73:$E$136,AD113,$I$73:$I$136),IF(SUMIF($E$73:$E$136,AD113,$J$73:$J$136)&gt;0,SUMIF($E$73:$E$136,AD113,$J$73:$J$136),IF(SUMIF($E$73:$E$136,AD113,$K$73:$K$136)&gt;0,SUMIF($E$73:$E$136,AD113,$K$73:$K$136),SUMIF($E$73:$E$136,AD113,$L$73:$L$136)))))</f>
        <v/>
      </c>
      <c r="AO113" s="231">
        <f>SUMIF($O$22:$O$71,AD113,$S$22:$S$71)+SUMIF($AD$22:$AD$71,AD113,$AI$22:$AI$71)</f>
        <v>0</v>
      </c>
      <c r="AP113" s="233">
        <f>SUMIF($O$22:$O$71,AD113,$T$22:$T$71)+SUMIF($AD$22:$AD$71,AD113,$AJ$22:$AJ$71)</f>
        <v>0</v>
      </c>
      <c r="AQ113" s="236">
        <f>SUMIF($O$22:$O$71,AD113,$U$22:$U$71)+SUMIF($AD$22:$AD$71,AD113,$AK$22:$AK$71)</f>
        <v>0</v>
      </c>
      <c r="AR113" s="212"/>
      <c r="AS113" s="257">
        <f t="shared" ref="AS113:AS117" si="590">IF(AT113="","",C113)</f>
        <v>41</v>
      </c>
      <c r="AT113" s="224" t="s">
        <v>104</v>
      </c>
      <c r="AU113" s="224">
        <v>358</v>
      </c>
      <c r="AV113" s="225">
        <v>1.7715277777777778</v>
      </c>
      <c r="AW113" s="217">
        <f t="shared" ref="AW113:AW117" si="591">IF(AX113&gt;0,AX113,IF(AY113&gt;0,AY113,IF(AZ113&gt;0,AZ113,"")))</f>
        <v>5</v>
      </c>
      <c r="AX113" s="232"/>
      <c r="AY113" s="234">
        <f>IF(ISNUMBER(AS113)=FALSE,"",SUM(BA113:BA$117))</f>
        <v>5</v>
      </c>
      <c r="AZ113" s="237"/>
      <c r="BA113" s="238">
        <f t="shared" ref="BA113:BA117" si="592">IF(ISNUMBER(AS113)=FALSE,"",1)</f>
        <v>1</v>
      </c>
      <c r="BB113" s="249">
        <f>IF(ISNUMBER(AS113)=FALSE,"",SUMIF($E$73:$E$136,AT113,$D$73:$D$136))</f>
        <v>50</v>
      </c>
      <c r="BC113" s="324">
        <f>IF(ISNUMBER(AS113)=FALSE,"",IF(SUMIF($E$73:$E$136,AT113,$I$73:$I$136)&gt;0,SUMIF($E$73:$E$136,AT113,$I$73:$I$136),IF(SUMIF($E$73:$E$136,AT113,$J$73:$J$136)&gt;0,SUMIF($E$73:$E$136,AT113,$J$73:$J$136),IF(SUMIF($E$73:$E$136,AT113,$K$73:$K$136)&gt;0,SUMIF($E$73:$E$136,AT113,$K$73:$K$136),SUMIF($E$73:$E$136,AT113,$L$73:$L$136)))))</f>
        <v>5</v>
      </c>
      <c r="BD113" s="231">
        <f>SUMIF($O$22:$O$71,AT113,$S$22:$S$71)+SUMIF($AD$22:$AD$71,AT113,$AI$22:$AI$71)+SUMIF($AT$22:$AT$71,AT113,$AX$22:$AX$71)</f>
        <v>0</v>
      </c>
      <c r="BE113" s="233">
        <f>SUMIF($O$22:$O$71,AT113,$T$22:$T$71)+SUMIF($AD$22:$AD$71,AT113,$AJ$22:$AJ$71)+SUMIF($AT$22:$AT$71,AT113,$AY$22:$AY$71)</f>
        <v>8</v>
      </c>
      <c r="BF113" s="236">
        <f>SUMIF($O$22:$O$71,AT113,$U$22:$U$71)+SUMIF($AD$22:$AD$71,AT113,$AK$22:$AK$71)+SUMIF($AT$22:$AT$71,AT113,$AZ$22:$AZ$71)</f>
        <v>0</v>
      </c>
      <c r="BG113" s="212"/>
      <c r="BH113" s="256" t="str">
        <f t="shared" ref="BH113:BH117" si="593">IF(BI113="","",C113)</f>
        <v/>
      </c>
      <c r="BI113" s="228"/>
      <c r="BJ113" s="215"/>
      <c r="BK113" s="216" t="str">
        <f t="shared" ref="BK113:BK117" si="594">IF(BL113&gt;0,BL113,IF(BM113&gt;0,BM113,IF(BN113&gt;0,BN113,"")))</f>
        <v/>
      </c>
      <c r="BL113" s="232"/>
      <c r="BM113" s="234" t="str">
        <f>IF(ISNUMBER(BH113)=FALSE,"",SUM(BO113:BO$117))</f>
        <v/>
      </c>
      <c r="BN113" s="237"/>
      <c r="BO113" s="238" t="str">
        <f t="shared" ref="BO113:BO117" si="595">IF(ISNUMBER(BH113)=FALSE,"",1)</f>
        <v/>
      </c>
      <c r="BP113" s="250" t="str">
        <f>IF(ISNUMBER(BH113)=FALSE,"",SUMIF($E$73:$E$136,BI113,$D$73:$D$136))</f>
        <v/>
      </c>
      <c r="BQ113" s="252" t="str">
        <f>IF(ISNUMBER(BH113)=FALSE,"",IF(SUMIF($E$73:$E$136,BI113,$I$73:$I$136)&gt;0,SUMIF($E$73:$E$136,BI113,$I$73:$I$136),IF(SUMIF($E$73:$E$136,BI113,$J$73:$J$136)&gt;0,SUMIF($E$73:$E$136,BI113,$J$73:$J$136),IF(SUMIF($E$73:$E$136,BI113,$K$73:$K$136)&gt;0,SUMIF($E$73:$E$136,BI113,$K$73:$K$136),SUMIF($E$73:$E$136,BI113,$L$73:$L$136)))))</f>
        <v/>
      </c>
      <c r="BR113" s="231">
        <f>SUMIF($O$22:$O$71,BI113,$S$22:$S$71)+SUMIF($AD$22:$AD$71,BI113,$AI$22:$AI$71)+SUMIF($AT$22:$AT$71,BI113,$AX$22:$AX$71)+SUMIF($BI$22:$BI$71,BI113,$BL$22:$BL$71)</f>
        <v>0</v>
      </c>
      <c r="BS113" s="233">
        <f>SUMIF($O$22:$O$71,BI113,$T$22:$T$71)+SUMIF($AD$22:$AD$71,BI113,$AJ$22:$AJ$71)+SUMIF($AT$22:$AT$71,BI113,$AY$22:$AY$71)+SUMIF($BI$22:$BI$71,BI113,$BM$22:$BM$71)</f>
        <v>0</v>
      </c>
      <c r="BT113" s="236">
        <f>SUMIF($O$22:$O$71,BI113,$U$22:$U$71)+SUMIF($AD$22:$AD$71,BI113,$AK$22:$AK$71)+SUMIF($AT$22:$AT$71,BI113,$AZ$22:$AZ$71)+SUMIF($BI$22:$BI$71,BI113,$BN$22:$BN$71)</f>
        <v>0</v>
      </c>
      <c r="BU113" s="212"/>
      <c r="BV113" s="257" t="str">
        <f t="shared" ref="BV113:BV117" si="596">IF(BW113="","",C113)</f>
        <v/>
      </c>
      <c r="BW113" s="224"/>
      <c r="BX113" s="226"/>
      <c r="BY113" s="217" t="str">
        <f t="shared" ref="BY113:BY117" si="597">IF(BZ113&gt;0,BZ113,IF(CA113&gt;0,CA113,IF(CB113&gt;0,CB113,"")))</f>
        <v/>
      </c>
      <c r="BZ113" s="232"/>
      <c r="CA113" s="234" t="str">
        <f>IF(ISNUMBER(BV113)=FALSE,"",SUM(CC113:CC$117))</f>
        <v/>
      </c>
      <c r="CB113" s="237"/>
      <c r="CC113" s="238" t="str">
        <f t="shared" ref="CC113:CC117" si="598">IF(ISNUMBER(BV113)=FALSE,"",1)</f>
        <v/>
      </c>
      <c r="CD113" s="249" t="str">
        <f>IF(ISNUMBER(BV113)=FALSE,"",SUMIF($E$73:$E$136,BW113,$D$73:$D$136))</f>
        <v/>
      </c>
      <c r="CE113" s="251" t="str">
        <f>IF(ISNUMBER(BV113)=FALSE,"",IF(SUMIF($E$73:$E$136,BW113,$I$73:$I$136)&gt;0,SUMIF($E$73:$E$136,BW113,$I$73:$I$136),IF(SUMIF($E$73:$E$136,BW113,$J$73:$J$136)&gt;0,SUMIF($E$73:$E$136,BW113,$J$73:$J$136),IF(SUMIF($E$73:$E$136,BW113,$K$73:$K$136)&gt;0,SUMIF($E$73:$E$136,BW113,$K$73:$K$136),SUMIF($E$73:$E$136,BW113,$L$73:$L$136)))))</f>
        <v/>
      </c>
      <c r="CF113" s="231">
        <f>SUMIF($O$22:$O$71,BW113,$S$22:$S$71)+SUMIF($AD$22:$AD$71,BW113,$AI$22:$AI$71)+SUMIF($AT$22:$AT$71,BW113,$AX$22:$AX$71)+SUMIF($BI$22:$BI$71,BW113,$BL$22:$BL$71)+SUMIF($BW$22:$BW$71,BW113,$BZ$22:$BZ$71)</f>
        <v>0</v>
      </c>
      <c r="CG113" s="233">
        <f>SUMIF($O$22:$O$71,BW113,$T$22:$T$71)+SUMIF($AD$22:$AD$71,BW113,$AJ$22:$AJ$71)+SUMIF($AT$22:$AT$71,BW113,$AY$22:$AY$71)+SUMIF($BI$22:$BI$71,BW113,$BM$22:$BM$71)+SUMIF($BW$22:$BW$71,BW113,$CA$22:$CA$71)</f>
        <v>0</v>
      </c>
      <c r="CH113" s="236">
        <f>SUMIF($O$22:$O$71,BW113,$U$22:$U$71)+SUMIF($AD$22:$AD$71,BW113,$AK$22:$AK$71)+SUMIF($AT$22:$AT$71,BW113,$AZ$22:$AZ$71)+SUMIF($BI$22:$BI$71,BW113,$BN$22:$BN$71)+SUMIF($BW$22:$BW$71,BW113,$CB$22:$CB$71)</f>
        <v>0</v>
      </c>
      <c r="CI113" s="212"/>
      <c r="CJ113" s="258" t="str">
        <f t="shared" ref="CJ113:CJ117" si="599">IF(CK113="","",C113)</f>
        <v/>
      </c>
      <c r="CK113" s="228"/>
      <c r="CL113" s="215"/>
      <c r="CM113" s="216" t="str">
        <f t="shared" ref="CM113:CM117" si="600">IF(CN113&gt;0,CN113,IF(CO113&gt;0,CO113,IF(CP113&gt;0,CP113,"")))</f>
        <v/>
      </c>
      <c r="CN113" s="232"/>
      <c r="CO113" s="234" t="str">
        <f>IF(ISNUMBER(CJ113)=FALSE,"",SUM(CQ113:CQ$117))</f>
        <v/>
      </c>
      <c r="CP113" s="237"/>
      <c r="CQ113" s="238" t="str">
        <f t="shared" ref="CQ113:CQ117" si="601">IF(ISNUMBER(CJ113)=FALSE,"",1)</f>
        <v/>
      </c>
      <c r="CR113" s="250" t="str">
        <f>IF(ISNUMBER(CJ113)=FALSE,"",SUMIF($E$73:$E$136,CK113,$D$73:$D$136))</f>
        <v/>
      </c>
      <c r="CS113" s="252" t="str">
        <f>IF(ISNUMBER(CJ113)=FALSE,"",IF(SUMIF($E$73:$E$136,CK113,$I$73:$I$136)&gt;0,SUMIF($E$73:$E$136,CK113,$I$73:$I$136),IF(SUMIF($E$73:$E$136,CK113,$J$73:$J$136)&gt;0,SUMIF($E$73:$E$136,CK113,$J$73:$J$136),IF(SUMIF($E$73:$E$136,CK113,$K$73:$K$136)&gt;0,SUMIF($E$73:$E$136,CK113,$K$73:$K$136),SUMIF($E$73:$E$136,CK113,$L$73:$L$136)))))</f>
        <v/>
      </c>
      <c r="CT113" s="231">
        <f>SUMIF($O$22:$O$71,CK113,$S$22:$S$71)+SUMIF($AD$22:$AD$71,CK113,$AI$22:$AI$71)+SUMIF($AT$22:$AT$71,CK113,$AX$22:$AX$71)+SUMIF($BI$22:$BI$71,CK113,$BL$22:$BL$71)+SUMIF($BW$22:$BW$71,CK113,$BZ$22:$BZ$71)+SUMIF($CK$22:$CK$71,CK113,$CN$22:$CN$71)</f>
        <v>0</v>
      </c>
      <c r="CU113" s="233">
        <f>SUMIF($O$22:$O$71,CK113,$T$22:$T$71)+SUMIF($AD$22:$AD$71,CK113,$AJ$22:$AJ$71)+SUMIF($AT$22:$AT$71,CK113,$AY$22:$AY$71)+SUMIF($BI$22:$BI$71,CK113,$BM$22:$BM$71)+SUMIF($BW$22:$BW$71,CK113,$CA$22:$CA$71)+SUMIF($CK$22:$CK$71,CK113,$CO$22:$CO$71)</f>
        <v>0</v>
      </c>
      <c r="CV113" s="236">
        <f>SUMIF($O$22:$O$71,CK113,$U$22:$U$71)+SUMIF($AD$22:$AD$71,CK113,$AK$22:$AK$71)+SUMIF($AT$22:$AT$71,CK113,$AZ$22:$AZ$71)+SUMIF($BI$22:$BI$71,CK113,$BN$22:$BN$71)+SUMIF($BW$22:$BW$71,CK113,$CB$22:$CB$71)+SUMIF($CK$22:$CK$71,CK113,$CP$22:$CP$71)</f>
        <v>0</v>
      </c>
      <c r="CW113" s="212"/>
      <c r="CX113" s="203"/>
    </row>
    <row r="114" spans="1:102" s="211" customFormat="1" ht="15" customHeight="1">
      <c r="A114" s="213"/>
      <c r="B114" s="335"/>
      <c r="C114" s="284">
        <v>42</v>
      </c>
      <c r="D114" s="285">
        <f t="shared" si="199"/>
        <v>42</v>
      </c>
      <c r="E114" s="286" t="s">
        <v>98</v>
      </c>
      <c r="F114" s="284">
        <v>1981</v>
      </c>
      <c r="G114" s="284">
        <f>SUMIF($O$73:$O$137,E114,$V$73:$V$137)+SUMIF($AD$73:$AD$137,E114,$AL$73:$AL$137)+SUMIF($AT$73:$AT$137,E114,$BA$73:$BA$137)+SUMIF($BI$73:$BI$137,E114,$BO$73:$BO$137)+SUMIF($BW$73:$BW$137,E114,$CC$73:$CC$137)+SUMIF($CK$73:$CK$137,E114,$CQ$73:$CQ$137)</f>
        <v>1</v>
      </c>
      <c r="H114" s="284"/>
      <c r="I114" s="284">
        <f t="shared" si="480"/>
        <v>0</v>
      </c>
      <c r="J114" s="287">
        <f>SUMIF($O$73:$O$137,E114,$S$73:$S$137)+SUMIF($AD$73:$AD$137,E114,$AI$73:$AI$137)+SUMIF($AT$73:$AT$137,E114,$AX$73:$AX$137)+SUMIF($BI$73:$BI$137,E114,$BL$73:$BL$137)+SUMIF($BW$73:$BW$137,E114,$BZ$73:$BZ$137)+SUMIF($CK$73:$CK$137,E114,$CN$73:$CN$137)</f>
        <v>0</v>
      </c>
      <c r="K114" s="288">
        <f>SUMIF($O$73:$O$137,E114,$T$73:$T$137)+SUMIF($AD$73:$AD$137,E114,$AJ$73:$AJ$137)+SUMIF($AT$73:$AT$137,E114,$AY$73:$AY$137)+SUMIF($BI$73:$BI$137,E114,$BM$73:$BM$137)+SUMIF($BW$73:$BW$137,E114,$CA$73:$CA$137)+SUMIF($CK$73:$CK$137,E114,$CO$73:$CO$137)</f>
        <v>13</v>
      </c>
      <c r="L114" s="289">
        <f>SUMIF($O$73:$O$137,E114,$U$73:$U$137)+SUMIF($AD$73:$AD$137,E114,$AK$73:$AK$137)+SUMIF($AT$73:$AT$137,E114,$AZ$73:$AZ$137)+SUMIF($BI$73:$BI$137,E114,$BN$73:$BN$137)+SUMIF($BW$73:$BW$137,E114,$CB$73:$CB$137)+SUMIF($CK$73:$CK$137,E114,$CP$73:$CP$137)</f>
        <v>0</v>
      </c>
      <c r="M114" s="221"/>
      <c r="N114" s="254" t="str">
        <f t="shared" si="584"/>
        <v/>
      </c>
      <c r="O114" s="224"/>
      <c r="P114" s="293"/>
      <c r="Q114" s="225"/>
      <c r="R114" s="217" t="str">
        <f t="shared" si="585"/>
        <v/>
      </c>
      <c r="S114" s="232"/>
      <c r="T114" s="234" t="str">
        <f>IF(ISNUMBER(N114)=FALSE,"",SUM(V114:$V$117))</f>
        <v/>
      </c>
      <c r="U114" s="237"/>
      <c r="V114" s="238" t="str">
        <f t="shared" si="586"/>
        <v/>
      </c>
      <c r="W114" s="249" t="str">
        <f>IF(ISNUMBER(N114)=FALSE,"",SUMIF($E$73:$E$136,O114,$D$73:$D$136))</f>
        <v/>
      </c>
      <c r="X114" s="251" t="str">
        <f>IF(ISNUMBER(N114)=FALSE,"",SUMIF($E$73:$E$136,O114,$I$73:$I$136))</f>
        <v/>
      </c>
      <c r="Y114" s="231">
        <f>SUMIF($O$22:$O$71,O114,$S$22:$S$71)</f>
        <v>0</v>
      </c>
      <c r="Z114" s="233">
        <f>SUMIF($O$22:$O$71,O114,$T$22:$T$71)</f>
        <v>0</v>
      </c>
      <c r="AA114" s="236">
        <f>SUMIF($O$22:$O$71,O114,$U$22:$U$71)</f>
        <v>0</v>
      </c>
      <c r="AB114" s="212"/>
      <c r="AC114" s="256" t="str">
        <f t="shared" si="587"/>
        <v/>
      </c>
      <c r="AD114" s="208"/>
      <c r="AE114" s="215"/>
      <c r="AF114" s="215"/>
      <c r="AG114" s="215"/>
      <c r="AH114" s="216" t="str">
        <f t="shared" si="588"/>
        <v/>
      </c>
      <c r="AI114" s="232"/>
      <c r="AJ114" s="234" t="str">
        <f>IF(ISNUMBER(AC114)=FALSE,"",SUM(AL114:AL$117))</f>
        <v/>
      </c>
      <c r="AK114" s="237"/>
      <c r="AL114" s="238" t="str">
        <f t="shared" si="589"/>
        <v/>
      </c>
      <c r="AM114" s="250" t="str">
        <f>IF(ISNUMBER(AC114)=FALSE,"",SUMIF($E$73:$E$136,AD114,$D$73:$D$136))</f>
        <v/>
      </c>
      <c r="AN114" s="252" t="str">
        <f>IF(ISNUMBER(AC114)=FALSE,"",IF(SUMIF($E$73:$E$136,AD114,$I$73:$I$136)&gt;0,SUMIF($E$73:$E$136,AD114,$I$73:$I$136),IF(SUMIF($E$73:$E$136,AD114,$J$73:$J$136)&gt;0,SUMIF($E$73:$E$136,AD114,$J$73:$J$136),IF(SUMIF($E$73:$E$136,AD114,$K$73:$K$136)&gt;0,SUMIF($E$73:$E$136,AD114,$K$73:$K$136),SUMIF($E$73:$E$136,AD114,$L$73:$L$136)))))</f>
        <v/>
      </c>
      <c r="AO114" s="231">
        <f>SUMIF($O$22:$O$71,AD114,$S$22:$S$71)+SUMIF($AD$22:$AD$71,AD114,$AI$22:$AI$71)</f>
        <v>0</v>
      </c>
      <c r="AP114" s="233">
        <f>SUMIF($O$22:$O$71,AD114,$T$22:$T$71)+SUMIF($AD$22:$AD$71,AD114,$AJ$22:$AJ$71)</f>
        <v>0</v>
      </c>
      <c r="AQ114" s="236">
        <f>SUMIF($O$22:$O$71,AD114,$U$22:$U$71)+SUMIF($AD$22:$AD$71,AD114,$AK$22:$AK$71)</f>
        <v>0</v>
      </c>
      <c r="AR114" s="212"/>
      <c r="AS114" s="257">
        <f t="shared" si="590"/>
        <v>42</v>
      </c>
      <c r="AT114" s="224" t="s">
        <v>78</v>
      </c>
      <c r="AU114" s="224">
        <v>362</v>
      </c>
      <c r="AV114" s="225">
        <v>1.7805555555555554</v>
      </c>
      <c r="AW114" s="217">
        <f t="shared" si="591"/>
        <v>4</v>
      </c>
      <c r="AX114" s="232"/>
      <c r="AY114" s="234">
        <f>IF(ISNUMBER(AS114)=FALSE,"",SUM(BA114:BA$117))</f>
        <v>4</v>
      </c>
      <c r="AZ114" s="237"/>
      <c r="BA114" s="238">
        <f t="shared" si="592"/>
        <v>1</v>
      </c>
      <c r="BB114" s="249">
        <f>IF(ISNUMBER(AS114)=FALSE,"",SUMIF($E$73:$E$136,AT114,$D$73:$D$136))</f>
        <v>51</v>
      </c>
      <c r="BC114" s="324">
        <f>IF(ISNUMBER(AS114)=FALSE,"",IF(SUMIF($E$73:$E$136,AT114,$I$73:$I$136)&gt;0,SUMIF($E$73:$E$136,AT114,$I$73:$I$136),IF(SUMIF($E$73:$E$136,AT114,$J$73:$J$136)&gt;0,SUMIF($E$73:$E$136,AT114,$J$73:$J$136),IF(SUMIF($E$73:$E$136,AT114,$K$73:$K$136)&gt;0,SUMIF($E$73:$E$136,AT114,$K$73:$K$136),SUMIF($E$73:$E$136,AT114,$L$73:$L$136)))))</f>
        <v>4</v>
      </c>
      <c r="BD114" s="231">
        <f>SUMIF($O$22:$O$71,AT114,$S$22:$S$71)+SUMIF($AD$22:$AD$71,AT114,$AI$22:$AI$71)+SUMIF($AT$22:$AT$71,AT114,$AX$22:$AX$71)</f>
        <v>0</v>
      </c>
      <c r="BE114" s="233">
        <f>SUMIF($O$22:$O$71,AT114,$T$22:$T$71)+SUMIF($AD$22:$AD$71,AT114,$AJ$22:$AJ$71)+SUMIF($AT$22:$AT$71,AT114,$AY$22:$AY$71)</f>
        <v>0</v>
      </c>
      <c r="BF114" s="236">
        <f>SUMIF($O$22:$O$71,AT114,$U$22:$U$71)+SUMIF($AD$22:$AD$71,AT114,$AK$22:$AK$71)+SUMIF($AT$22:$AT$71,AT114,$AZ$22:$AZ$71)</f>
        <v>0</v>
      </c>
      <c r="BG114" s="212"/>
      <c r="BH114" s="256" t="str">
        <f t="shared" si="593"/>
        <v/>
      </c>
      <c r="BI114" s="228"/>
      <c r="BJ114" s="215"/>
      <c r="BK114" s="216" t="str">
        <f t="shared" si="594"/>
        <v/>
      </c>
      <c r="BL114" s="232"/>
      <c r="BM114" s="234" t="str">
        <f>IF(ISNUMBER(BH114)=FALSE,"",SUM(BO114:BO$117))</f>
        <v/>
      </c>
      <c r="BN114" s="237"/>
      <c r="BO114" s="238" t="str">
        <f t="shared" si="595"/>
        <v/>
      </c>
      <c r="BP114" s="250" t="str">
        <f>IF(ISNUMBER(BH114)=FALSE,"",SUMIF($E$73:$E$136,BI114,$D$73:$D$136))</f>
        <v/>
      </c>
      <c r="BQ114" s="252" t="str">
        <f>IF(ISNUMBER(BH114)=FALSE,"",IF(SUMIF($E$73:$E$136,BI114,$I$73:$I$136)&gt;0,SUMIF($E$73:$E$136,BI114,$I$73:$I$136),IF(SUMIF($E$73:$E$136,BI114,$J$73:$J$136)&gt;0,SUMIF($E$73:$E$136,BI114,$J$73:$J$136),IF(SUMIF($E$73:$E$136,BI114,$K$73:$K$136)&gt;0,SUMIF($E$73:$E$136,BI114,$K$73:$K$136),SUMIF($E$73:$E$136,BI114,$L$73:$L$136)))))</f>
        <v/>
      </c>
      <c r="BR114" s="231">
        <f>SUMIF($O$22:$O$71,BI114,$S$22:$S$71)+SUMIF($AD$22:$AD$71,BI114,$AI$22:$AI$71)+SUMIF($AT$22:$AT$71,BI114,$AX$22:$AX$71)+SUMIF($BI$22:$BI$71,BI114,$BL$22:$BL$71)</f>
        <v>0</v>
      </c>
      <c r="BS114" s="233">
        <f>SUMIF($O$22:$O$71,BI114,$T$22:$T$71)+SUMIF($AD$22:$AD$71,BI114,$AJ$22:$AJ$71)+SUMIF($AT$22:$AT$71,BI114,$AY$22:$AY$71)+SUMIF($BI$22:$BI$71,BI114,$BM$22:$BM$71)</f>
        <v>0</v>
      </c>
      <c r="BT114" s="236">
        <f>SUMIF($O$22:$O$71,BI114,$U$22:$U$71)+SUMIF($AD$22:$AD$71,BI114,$AK$22:$AK$71)+SUMIF($AT$22:$AT$71,BI114,$AZ$22:$AZ$71)+SUMIF($BI$22:$BI$71,BI114,$BN$22:$BN$71)</f>
        <v>0</v>
      </c>
      <c r="BU114" s="212"/>
      <c r="BV114" s="257" t="str">
        <f t="shared" si="596"/>
        <v/>
      </c>
      <c r="BW114" s="224"/>
      <c r="BX114" s="226"/>
      <c r="BY114" s="217" t="str">
        <f t="shared" si="597"/>
        <v/>
      </c>
      <c r="BZ114" s="232"/>
      <c r="CA114" s="234" t="str">
        <f>IF(ISNUMBER(BV114)=FALSE,"",SUM(CC114:CC$117))</f>
        <v/>
      </c>
      <c r="CB114" s="237"/>
      <c r="CC114" s="238" t="str">
        <f t="shared" si="598"/>
        <v/>
      </c>
      <c r="CD114" s="249" t="str">
        <f>IF(ISNUMBER(BV114)=FALSE,"",SUMIF($E$73:$E$136,BW114,$D$73:$D$136))</f>
        <v/>
      </c>
      <c r="CE114" s="251" t="str">
        <f>IF(ISNUMBER(BV114)=FALSE,"",IF(SUMIF($E$73:$E$136,BW114,$I$73:$I$136)&gt;0,SUMIF($E$73:$E$136,BW114,$I$73:$I$136),IF(SUMIF($E$73:$E$136,BW114,$J$73:$J$136)&gt;0,SUMIF($E$73:$E$136,BW114,$J$73:$J$136),IF(SUMIF($E$73:$E$136,BW114,$K$73:$K$136)&gt;0,SUMIF($E$73:$E$136,BW114,$K$73:$K$136),SUMIF($E$73:$E$136,BW114,$L$73:$L$136)))))</f>
        <v/>
      </c>
      <c r="CF114" s="231">
        <f>SUMIF($O$22:$O$71,BW114,$S$22:$S$71)+SUMIF($AD$22:$AD$71,BW114,$AI$22:$AI$71)+SUMIF($AT$22:$AT$71,BW114,$AX$22:$AX$71)+SUMIF($BI$22:$BI$71,BW114,$BL$22:$BL$71)+SUMIF($BW$22:$BW$71,BW114,$BZ$22:$BZ$71)</f>
        <v>0</v>
      </c>
      <c r="CG114" s="233">
        <f>SUMIF($O$22:$O$71,BW114,$T$22:$T$71)+SUMIF($AD$22:$AD$71,BW114,$AJ$22:$AJ$71)+SUMIF($AT$22:$AT$71,BW114,$AY$22:$AY$71)+SUMIF($BI$22:$BI$71,BW114,$BM$22:$BM$71)+SUMIF($BW$22:$BW$71,BW114,$CA$22:$CA$71)</f>
        <v>0</v>
      </c>
      <c r="CH114" s="236">
        <f>SUMIF($O$22:$O$71,BW114,$U$22:$U$71)+SUMIF($AD$22:$AD$71,BW114,$AK$22:$AK$71)+SUMIF($AT$22:$AT$71,BW114,$AZ$22:$AZ$71)+SUMIF($BI$22:$BI$71,BW114,$BN$22:$BN$71)+SUMIF($BW$22:$BW$71,BW114,$CB$22:$CB$71)</f>
        <v>0</v>
      </c>
      <c r="CI114" s="212"/>
      <c r="CJ114" s="258" t="str">
        <f t="shared" si="599"/>
        <v/>
      </c>
      <c r="CK114" s="228"/>
      <c r="CL114" s="215"/>
      <c r="CM114" s="216" t="str">
        <f t="shared" si="600"/>
        <v/>
      </c>
      <c r="CN114" s="232"/>
      <c r="CO114" s="234" t="str">
        <f>IF(ISNUMBER(CJ114)=FALSE,"",SUM(CQ114:CQ$117))</f>
        <v/>
      </c>
      <c r="CP114" s="237"/>
      <c r="CQ114" s="238" t="str">
        <f t="shared" si="601"/>
        <v/>
      </c>
      <c r="CR114" s="250" t="str">
        <f>IF(ISNUMBER(CJ114)=FALSE,"",SUMIF($E$73:$E$136,CK114,$D$73:$D$136))</f>
        <v/>
      </c>
      <c r="CS114" s="252" t="str">
        <f>IF(ISNUMBER(CJ114)=FALSE,"",IF(SUMIF($E$73:$E$136,CK114,$I$73:$I$136)&gt;0,SUMIF($E$73:$E$136,CK114,$I$73:$I$136),IF(SUMIF($E$73:$E$136,CK114,$J$73:$J$136)&gt;0,SUMIF($E$73:$E$136,CK114,$J$73:$J$136),IF(SUMIF($E$73:$E$136,CK114,$K$73:$K$136)&gt;0,SUMIF($E$73:$E$136,CK114,$K$73:$K$136),SUMIF($E$73:$E$136,CK114,$L$73:$L$136)))))</f>
        <v/>
      </c>
      <c r="CT114" s="231">
        <f>SUMIF($O$22:$O$71,CK114,$S$22:$S$71)+SUMIF($AD$22:$AD$71,CK114,$AI$22:$AI$71)+SUMIF($AT$22:$AT$71,CK114,$AX$22:$AX$71)+SUMIF($BI$22:$BI$71,CK114,$BL$22:$BL$71)+SUMIF($BW$22:$BW$71,CK114,$BZ$22:$BZ$71)+SUMIF($CK$22:$CK$71,CK114,$CN$22:$CN$71)</f>
        <v>0</v>
      </c>
      <c r="CU114" s="233">
        <f>SUMIF($O$22:$O$71,CK114,$T$22:$T$71)+SUMIF($AD$22:$AD$71,CK114,$AJ$22:$AJ$71)+SUMIF($AT$22:$AT$71,CK114,$AY$22:$AY$71)+SUMIF($BI$22:$BI$71,CK114,$BM$22:$BM$71)+SUMIF($BW$22:$BW$71,CK114,$CA$22:$CA$71)+SUMIF($CK$22:$CK$71,CK114,$CO$22:$CO$71)</f>
        <v>0</v>
      </c>
      <c r="CV114" s="236">
        <f>SUMIF($O$22:$O$71,CK114,$U$22:$U$71)+SUMIF($AD$22:$AD$71,CK114,$AK$22:$AK$71)+SUMIF($AT$22:$AT$71,CK114,$AZ$22:$AZ$71)+SUMIF($BI$22:$BI$71,CK114,$BN$22:$BN$71)+SUMIF($BW$22:$BW$71,CK114,$CB$22:$CB$71)+SUMIF($CK$22:$CK$71,CK114,$CP$22:$CP$71)</f>
        <v>0</v>
      </c>
      <c r="CW114" s="212"/>
      <c r="CX114" s="203"/>
    </row>
    <row r="115" spans="1:102" s="211" customFormat="1" ht="15" customHeight="1">
      <c r="A115" s="213"/>
      <c r="B115" s="335"/>
      <c r="C115" s="284">
        <v>43</v>
      </c>
      <c r="D115" s="285">
        <f t="shared" si="199"/>
        <v>43</v>
      </c>
      <c r="E115" s="286" t="s">
        <v>99</v>
      </c>
      <c r="F115" s="284">
        <v>1957</v>
      </c>
      <c r="G115" s="284">
        <f>SUMIF($O$73:$O$137,E115,$V$73:$V$137)+SUMIF($AD$73:$AD$137,E115,$AL$73:$AL$137)+SUMIF($AT$73:$AT$137,E115,$BA$73:$BA$137)+SUMIF($BI$73:$BI$137,E115,$BO$73:$BO$137)+SUMIF($BW$73:$BW$137,E115,$CC$73:$CC$137)+SUMIF($CK$73:$CK$137,E115,$CQ$73:$CQ$137)</f>
        <v>1</v>
      </c>
      <c r="H115" s="284"/>
      <c r="I115" s="284">
        <f t="shared" si="480"/>
        <v>0</v>
      </c>
      <c r="J115" s="287">
        <f>SUMIF($O$73:$O$137,E115,$S$73:$S$137)+SUMIF($AD$73:$AD$137,E115,$AI$73:$AI$137)+SUMIF($AT$73:$AT$137,E115,$AX$73:$AX$137)+SUMIF($BI$73:$BI$137,E115,$BL$73:$BL$137)+SUMIF($BW$73:$BW$137,E115,$BZ$73:$BZ$137)+SUMIF($CK$73:$CK$137,E115,$CN$73:$CN$137)</f>
        <v>0</v>
      </c>
      <c r="K115" s="288">
        <f>SUMIF($O$73:$O$137,E115,$T$73:$T$137)+SUMIF($AD$73:$AD$137,E115,$AJ$73:$AJ$137)+SUMIF($AT$73:$AT$137,E115,$AY$73:$AY$137)+SUMIF($BI$73:$BI$137,E115,$BM$73:$BM$137)+SUMIF($BW$73:$BW$137,E115,$CA$73:$CA$137)+SUMIF($CK$73:$CK$137,E115,$CO$73:$CO$137)</f>
        <v>12</v>
      </c>
      <c r="L115" s="289">
        <f>SUMIF($O$73:$O$137,E115,$U$73:$U$137)+SUMIF($AD$73:$AD$137,E115,$AK$73:$AK$137)+SUMIF($AT$73:$AT$137,E115,$AZ$73:$AZ$137)+SUMIF($BI$73:$BI$137,E115,$BN$73:$BN$137)+SUMIF($BW$73:$BW$137,E115,$CB$73:$CB$137)+SUMIF($CK$73:$CK$137,E115,$CP$73:$CP$137)</f>
        <v>0</v>
      </c>
      <c r="M115" s="221"/>
      <c r="N115" s="254" t="str">
        <f t="shared" si="584"/>
        <v/>
      </c>
      <c r="O115" s="224"/>
      <c r="P115" s="293"/>
      <c r="Q115" s="225"/>
      <c r="R115" s="217" t="str">
        <f t="shared" si="585"/>
        <v/>
      </c>
      <c r="S115" s="232"/>
      <c r="T115" s="234" t="str">
        <f>IF(ISNUMBER(N115)=FALSE,"",SUM(V115:$V$117))</f>
        <v/>
      </c>
      <c r="U115" s="237"/>
      <c r="V115" s="238" t="str">
        <f t="shared" si="586"/>
        <v/>
      </c>
      <c r="W115" s="249" t="str">
        <f>IF(ISNUMBER(N115)=FALSE,"",SUMIF($E$73:$E$136,O115,$D$73:$D$136))</f>
        <v/>
      </c>
      <c r="X115" s="251" t="str">
        <f>IF(ISNUMBER(N115)=FALSE,"",SUMIF($E$73:$E$136,O115,$I$73:$I$136))</f>
        <v/>
      </c>
      <c r="Y115" s="231">
        <f>SUMIF($O$22:$O$71,O115,$S$22:$S$71)</f>
        <v>0</v>
      </c>
      <c r="Z115" s="233">
        <f>SUMIF($O$22:$O$71,O115,$T$22:$T$71)</f>
        <v>0</v>
      </c>
      <c r="AA115" s="236">
        <f>SUMIF($O$22:$O$71,O115,$U$22:$U$71)</f>
        <v>0</v>
      </c>
      <c r="AB115" s="212"/>
      <c r="AC115" s="256" t="str">
        <f t="shared" si="587"/>
        <v/>
      </c>
      <c r="AD115" s="208"/>
      <c r="AE115" s="215"/>
      <c r="AF115" s="215"/>
      <c r="AG115" s="215"/>
      <c r="AH115" s="216" t="str">
        <f t="shared" si="588"/>
        <v/>
      </c>
      <c r="AI115" s="232"/>
      <c r="AJ115" s="234" t="str">
        <f>IF(ISNUMBER(AC115)=FALSE,"",SUM(AL115:AL$117))</f>
        <v/>
      </c>
      <c r="AK115" s="237"/>
      <c r="AL115" s="238" t="str">
        <f t="shared" si="589"/>
        <v/>
      </c>
      <c r="AM115" s="250" t="str">
        <f>IF(ISNUMBER(AC115)=FALSE,"",SUMIF($E$73:$E$136,AD115,$D$73:$D$136))</f>
        <v/>
      </c>
      <c r="AN115" s="252" t="str">
        <f>IF(ISNUMBER(AC115)=FALSE,"",IF(SUMIF($E$73:$E$136,AD115,$I$73:$I$136)&gt;0,SUMIF($E$73:$E$136,AD115,$I$73:$I$136),IF(SUMIF($E$73:$E$136,AD115,$J$73:$J$136)&gt;0,SUMIF($E$73:$E$136,AD115,$J$73:$J$136),IF(SUMIF($E$73:$E$136,AD115,$K$73:$K$136)&gt;0,SUMIF($E$73:$E$136,AD115,$K$73:$K$136),SUMIF($E$73:$E$136,AD115,$L$73:$L$136)))))</f>
        <v/>
      </c>
      <c r="AO115" s="231">
        <f>SUMIF($O$22:$O$71,AD115,$S$22:$S$71)+SUMIF($AD$22:$AD$71,AD115,$AI$22:$AI$71)</f>
        <v>0</v>
      </c>
      <c r="AP115" s="233">
        <f>SUMIF($O$22:$O$71,AD115,$T$22:$T$71)+SUMIF($AD$22:$AD$71,AD115,$AJ$22:$AJ$71)</f>
        <v>0</v>
      </c>
      <c r="AQ115" s="236">
        <f>SUMIF($O$22:$O$71,AD115,$U$22:$U$71)+SUMIF($AD$22:$AD$71,AD115,$AK$22:$AK$71)</f>
        <v>0</v>
      </c>
      <c r="AR115" s="212"/>
      <c r="AS115" s="257">
        <f t="shared" si="590"/>
        <v>43</v>
      </c>
      <c r="AT115" s="224" t="s">
        <v>105</v>
      </c>
      <c r="AU115" s="224">
        <v>363</v>
      </c>
      <c r="AV115" s="225">
        <v>1.7986111111111112</v>
      </c>
      <c r="AW115" s="217">
        <f t="shared" si="591"/>
        <v>3</v>
      </c>
      <c r="AX115" s="232"/>
      <c r="AY115" s="234">
        <f>IF(ISNUMBER(AS115)=FALSE,"",SUM(BA115:BA$117))</f>
        <v>3</v>
      </c>
      <c r="AZ115" s="237"/>
      <c r="BA115" s="238">
        <f t="shared" si="592"/>
        <v>1</v>
      </c>
      <c r="BB115" s="249">
        <f>IF(ISNUMBER(AS115)=FALSE,"",SUMIF($E$73:$E$136,AT115,$D$73:$D$136))</f>
        <v>52</v>
      </c>
      <c r="BC115" s="324">
        <f>IF(ISNUMBER(AS115)=FALSE,"",IF(SUMIF($E$73:$E$136,AT115,$I$73:$I$136)&gt;0,SUMIF($E$73:$E$136,AT115,$I$73:$I$136),IF(SUMIF($E$73:$E$136,AT115,$J$73:$J$136)&gt;0,SUMIF($E$73:$E$136,AT115,$J$73:$J$136),IF(SUMIF($E$73:$E$136,AT115,$K$73:$K$136)&gt;0,SUMIF($E$73:$E$136,AT115,$K$73:$K$136),SUMIF($E$73:$E$136,AT115,$L$73:$L$136)))))</f>
        <v>3</v>
      </c>
      <c r="BD115" s="231">
        <f>SUMIF($O$22:$O$71,AT115,$S$22:$S$71)+SUMIF($AD$22:$AD$71,AT115,$AI$22:$AI$71)+SUMIF($AT$22:$AT$71,AT115,$AX$22:$AX$71)</f>
        <v>0</v>
      </c>
      <c r="BE115" s="233">
        <f>SUMIF($O$22:$O$71,AT115,$T$22:$T$71)+SUMIF($AD$22:$AD$71,AT115,$AJ$22:$AJ$71)+SUMIF($AT$22:$AT$71,AT115,$AY$22:$AY$71)</f>
        <v>7</v>
      </c>
      <c r="BF115" s="236">
        <f>SUMIF($O$22:$O$71,AT115,$U$22:$U$71)+SUMIF($AD$22:$AD$71,AT115,$AK$22:$AK$71)+SUMIF($AT$22:$AT$71,AT115,$AZ$22:$AZ$71)</f>
        <v>0</v>
      </c>
      <c r="BG115" s="212"/>
      <c r="BH115" s="256" t="str">
        <f t="shared" si="593"/>
        <v/>
      </c>
      <c r="BI115" s="228"/>
      <c r="BJ115" s="215"/>
      <c r="BK115" s="216" t="str">
        <f t="shared" si="594"/>
        <v/>
      </c>
      <c r="BL115" s="232"/>
      <c r="BM115" s="234" t="str">
        <f>IF(ISNUMBER(BH115)=FALSE,"",SUM(BO115:BO$117))</f>
        <v/>
      </c>
      <c r="BN115" s="237"/>
      <c r="BO115" s="238" t="str">
        <f t="shared" si="595"/>
        <v/>
      </c>
      <c r="BP115" s="250" t="str">
        <f>IF(ISNUMBER(BH115)=FALSE,"",SUMIF($E$73:$E$136,BI115,$D$73:$D$136))</f>
        <v/>
      </c>
      <c r="BQ115" s="252" t="str">
        <f>IF(ISNUMBER(BH115)=FALSE,"",IF(SUMIF($E$73:$E$136,BI115,$I$73:$I$136)&gt;0,SUMIF($E$73:$E$136,BI115,$I$73:$I$136),IF(SUMIF($E$73:$E$136,BI115,$J$73:$J$136)&gt;0,SUMIF($E$73:$E$136,BI115,$J$73:$J$136),IF(SUMIF($E$73:$E$136,BI115,$K$73:$K$136)&gt;0,SUMIF($E$73:$E$136,BI115,$K$73:$K$136),SUMIF($E$73:$E$136,BI115,$L$73:$L$136)))))</f>
        <v/>
      </c>
      <c r="BR115" s="231">
        <f>SUMIF($O$22:$O$71,BI115,$S$22:$S$71)+SUMIF($AD$22:$AD$71,BI115,$AI$22:$AI$71)+SUMIF($AT$22:$AT$71,BI115,$AX$22:$AX$71)+SUMIF($BI$22:$BI$71,BI115,$BL$22:$BL$71)</f>
        <v>0</v>
      </c>
      <c r="BS115" s="233">
        <f>SUMIF($O$22:$O$71,BI115,$T$22:$T$71)+SUMIF($AD$22:$AD$71,BI115,$AJ$22:$AJ$71)+SUMIF($AT$22:$AT$71,BI115,$AY$22:$AY$71)+SUMIF($BI$22:$BI$71,BI115,$BM$22:$BM$71)</f>
        <v>0</v>
      </c>
      <c r="BT115" s="236">
        <f>SUMIF($O$22:$O$71,BI115,$U$22:$U$71)+SUMIF($AD$22:$AD$71,BI115,$AK$22:$AK$71)+SUMIF($AT$22:$AT$71,BI115,$AZ$22:$AZ$71)+SUMIF($BI$22:$BI$71,BI115,$BN$22:$BN$71)</f>
        <v>0</v>
      </c>
      <c r="BU115" s="212"/>
      <c r="BV115" s="257" t="str">
        <f t="shared" si="596"/>
        <v/>
      </c>
      <c r="BW115" s="224"/>
      <c r="BX115" s="225"/>
      <c r="BY115" s="217" t="str">
        <f t="shared" si="597"/>
        <v/>
      </c>
      <c r="BZ115" s="232"/>
      <c r="CA115" s="234" t="str">
        <f>IF(ISNUMBER(BV115)=FALSE,"",SUM(CC115:CC$117))</f>
        <v/>
      </c>
      <c r="CB115" s="237"/>
      <c r="CC115" s="238" t="str">
        <f t="shared" si="598"/>
        <v/>
      </c>
      <c r="CD115" s="249" t="str">
        <f>IF(ISNUMBER(BV115)=FALSE,"",SUMIF($E$73:$E$136,BW115,$D$73:$D$136))</f>
        <v/>
      </c>
      <c r="CE115" s="251" t="str">
        <f>IF(ISNUMBER(BV115)=FALSE,"",IF(SUMIF($E$73:$E$136,BW115,$I$73:$I$136)&gt;0,SUMIF($E$73:$E$136,BW115,$I$73:$I$136),IF(SUMIF($E$73:$E$136,BW115,$J$73:$J$136)&gt;0,SUMIF($E$73:$E$136,BW115,$J$73:$J$136),IF(SUMIF($E$73:$E$136,BW115,$K$73:$K$136)&gt;0,SUMIF($E$73:$E$136,BW115,$K$73:$K$136),SUMIF($E$73:$E$136,BW115,$L$73:$L$136)))))</f>
        <v/>
      </c>
      <c r="CF115" s="231">
        <f>SUMIF($O$22:$O$71,BW115,$S$22:$S$71)+SUMIF($AD$22:$AD$71,BW115,$AI$22:$AI$71)+SUMIF($AT$22:$AT$71,BW115,$AX$22:$AX$71)+SUMIF($BI$22:$BI$71,BW115,$BL$22:$BL$71)+SUMIF($BW$22:$BW$71,BW115,$BZ$22:$BZ$71)</f>
        <v>0</v>
      </c>
      <c r="CG115" s="233">
        <f>SUMIF($O$22:$O$71,BW115,$T$22:$T$71)+SUMIF($AD$22:$AD$71,BW115,$AJ$22:$AJ$71)+SUMIF($AT$22:$AT$71,BW115,$AY$22:$AY$71)+SUMIF($BI$22:$BI$71,BW115,$BM$22:$BM$71)+SUMIF($BW$22:$BW$71,BW115,$CA$22:$CA$71)</f>
        <v>0</v>
      </c>
      <c r="CH115" s="236">
        <f>SUMIF($O$22:$O$71,BW115,$U$22:$U$71)+SUMIF($AD$22:$AD$71,BW115,$AK$22:$AK$71)+SUMIF($AT$22:$AT$71,BW115,$AZ$22:$AZ$71)+SUMIF($BI$22:$BI$71,BW115,$BN$22:$BN$71)+SUMIF($BW$22:$BW$71,BW115,$CB$22:$CB$71)</f>
        <v>0</v>
      </c>
      <c r="CI115" s="212"/>
      <c r="CJ115" s="258" t="str">
        <f t="shared" si="599"/>
        <v/>
      </c>
      <c r="CK115" s="228"/>
      <c r="CL115" s="215"/>
      <c r="CM115" s="216" t="str">
        <f t="shared" si="600"/>
        <v/>
      </c>
      <c r="CN115" s="232"/>
      <c r="CO115" s="234" t="str">
        <f>IF(ISNUMBER(CJ115)=FALSE,"",SUM(CQ115:CQ$117))</f>
        <v/>
      </c>
      <c r="CP115" s="237"/>
      <c r="CQ115" s="238" t="str">
        <f t="shared" si="601"/>
        <v/>
      </c>
      <c r="CR115" s="250" t="str">
        <f>IF(ISNUMBER(CJ115)=FALSE,"",SUMIF($E$73:$E$136,CK115,$D$73:$D$136))</f>
        <v/>
      </c>
      <c r="CS115" s="252" t="str">
        <f>IF(ISNUMBER(CJ115)=FALSE,"",IF(SUMIF($E$73:$E$136,CK115,$I$73:$I$136)&gt;0,SUMIF($E$73:$E$136,CK115,$I$73:$I$136),IF(SUMIF($E$73:$E$136,CK115,$J$73:$J$136)&gt;0,SUMIF($E$73:$E$136,CK115,$J$73:$J$136),IF(SUMIF($E$73:$E$136,CK115,$K$73:$K$136)&gt;0,SUMIF($E$73:$E$136,CK115,$K$73:$K$136),SUMIF($E$73:$E$136,CK115,$L$73:$L$136)))))</f>
        <v/>
      </c>
      <c r="CT115" s="231">
        <f>SUMIF($O$22:$O$71,CK115,$S$22:$S$71)+SUMIF($AD$22:$AD$71,CK115,$AI$22:$AI$71)+SUMIF($AT$22:$AT$71,CK115,$AX$22:$AX$71)+SUMIF($BI$22:$BI$71,CK115,$BL$22:$BL$71)+SUMIF($BW$22:$BW$71,CK115,$BZ$22:$BZ$71)+SUMIF($CK$22:$CK$71,CK115,$CN$22:$CN$71)</f>
        <v>0</v>
      </c>
      <c r="CU115" s="233">
        <f>SUMIF($O$22:$O$71,CK115,$T$22:$T$71)+SUMIF($AD$22:$AD$71,CK115,$AJ$22:$AJ$71)+SUMIF($AT$22:$AT$71,CK115,$AY$22:$AY$71)+SUMIF($BI$22:$BI$71,CK115,$BM$22:$BM$71)+SUMIF($BW$22:$BW$71,CK115,$CA$22:$CA$71)+SUMIF($CK$22:$CK$71,CK115,$CO$22:$CO$71)</f>
        <v>0</v>
      </c>
      <c r="CV115" s="236">
        <f>SUMIF($O$22:$O$71,CK115,$U$22:$U$71)+SUMIF($AD$22:$AD$71,CK115,$AK$22:$AK$71)+SUMIF($AT$22:$AT$71,CK115,$AZ$22:$AZ$71)+SUMIF($BI$22:$BI$71,CK115,$BN$22:$BN$71)+SUMIF($BW$22:$BW$71,CK115,$CB$22:$CB$71)+SUMIF($CK$22:$CK$71,CK115,$CP$22:$CP$71)</f>
        <v>0</v>
      </c>
      <c r="CW115" s="212"/>
      <c r="CX115" s="203"/>
    </row>
    <row r="116" spans="1:102" s="211" customFormat="1" ht="15" customHeight="1">
      <c r="A116" s="213"/>
      <c r="B116" s="335"/>
      <c r="C116" s="284">
        <v>44</v>
      </c>
      <c r="D116" s="285">
        <f t="shared" si="199"/>
        <v>44</v>
      </c>
      <c r="E116" s="286" t="s">
        <v>100</v>
      </c>
      <c r="F116" s="284">
        <v>1980</v>
      </c>
      <c r="G116" s="284">
        <f>SUMIF($O$73:$O$137,E116,$V$73:$V$137)+SUMIF($AD$73:$AD$137,E116,$AL$73:$AL$137)+SUMIF($AT$73:$AT$137,E116,$BA$73:$BA$137)+SUMIF($BI$73:$BI$137,E116,$BO$73:$BO$137)+SUMIF($BW$73:$BW$137,E116,$CC$73:$CC$137)+SUMIF($CK$73:$CK$137,E116,$CQ$73:$CQ$137)</f>
        <v>1</v>
      </c>
      <c r="H116" s="284"/>
      <c r="I116" s="284">
        <f t="shared" si="480"/>
        <v>0</v>
      </c>
      <c r="J116" s="287">
        <f>SUMIF($O$73:$O$137,E116,$S$73:$S$137)+SUMIF($AD$73:$AD$137,E116,$AI$73:$AI$137)+SUMIF($AT$73:$AT$137,E116,$AX$73:$AX$137)+SUMIF($BI$73:$BI$137,E116,$BL$73:$BL$137)+SUMIF($BW$73:$BW$137,E116,$BZ$73:$BZ$137)+SUMIF($CK$73:$CK$137,E116,$CN$73:$CN$137)</f>
        <v>0</v>
      </c>
      <c r="K116" s="288">
        <f>SUMIF($O$73:$O$137,E116,$T$73:$T$137)+SUMIF($AD$73:$AD$137,E116,$AJ$73:$AJ$137)+SUMIF($AT$73:$AT$137,E116,$AY$73:$AY$137)+SUMIF($BI$73:$BI$137,E116,$BM$73:$BM$137)+SUMIF($BW$73:$BW$137,E116,$CA$73:$CA$137)+SUMIF($CK$73:$CK$137,E116,$CO$73:$CO$137)</f>
        <v>11</v>
      </c>
      <c r="L116" s="289">
        <f>SUMIF($O$73:$O$137,E116,$U$73:$U$137)+SUMIF($AD$73:$AD$137,E116,$AK$73:$AK$137)+SUMIF($AT$73:$AT$137,E116,$AZ$73:$AZ$137)+SUMIF($BI$73:$BI$137,E116,$BN$73:$BN$137)+SUMIF($BW$73:$BW$137,E116,$CB$73:$CB$137)+SUMIF($CK$73:$CK$137,E116,$CP$73:$CP$137)</f>
        <v>0</v>
      </c>
      <c r="M116" s="221"/>
      <c r="N116" s="254" t="str">
        <f t="shared" si="584"/>
        <v/>
      </c>
      <c r="O116" s="224"/>
      <c r="P116" s="293"/>
      <c r="Q116" s="225"/>
      <c r="R116" s="217" t="str">
        <f t="shared" si="585"/>
        <v/>
      </c>
      <c r="S116" s="232"/>
      <c r="T116" s="234" t="str">
        <f>IF(ISNUMBER(N116)=FALSE,"",SUM(V116:$V$117))</f>
        <v/>
      </c>
      <c r="U116" s="237"/>
      <c r="V116" s="238" t="str">
        <f t="shared" si="586"/>
        <v/>
      </c>
      <c r="W116" s="249" t="str">
        <f>IF(ISNUMBER(N116)=FALSE,"",SUMIF($E$73:$E$136,O116,$D$73:$D$136))</f>
        <v/>
      </c>
      <c r="X116" s="251" t="str">
        <f>IF(ISNUMBER(N116)=FALSE,"",SUMIF($E$73:$E$136,O116,$I$73:$I$136))</f>
        <v/>
      </c>
      <c r="Y116" s="231">
        <f>SUMIF($O$22:$O$71,O116,$S$22:$S$71)</f>
        <v>0</v>
      </c>
      <c r="Z116" s="233">
        <f>SUMIF($O$22:$O$71,O116,$T$22:$T$71)</f>
        <v>0</v>
      </c>
      <c r="AA116" s="236">
        <f>SUMIF($O$22:$O$71,O116,$U$22:$U$71)</f>
        <v>0</v>
      </c>
      <c r="AB116" s="212"/>
      <c r="AC116" s="256" t="str">
        <f t="shared" si="587"/>
        <v/>
      </c>
      <c r="AD116" s="208"/>
      <c r="AE116" s="215"/>
      <c r="AF116" s="215"/>
      <c r="AG116" s="215"/>
      <c r="AH116" s="216" t="str">
        <f t="shared" si="588"/>
        <v/>
      </c>
      <c r="AI116" s="232"/>
      <c r="AJ116" s="234" t="str">
        <f>IF(ISNUMBER(AC116)=FALSE,"",SUM(AL116:AL$117))</f>
        <v/>
      </c>
      <c r="AK116" s="237"/>
      <c r="AL116" s="238" t="str">
        <f t="shared" si="589"/>
        <v/>
      </c>
      <c r="AM116" s="250" t="str">
        <f>IF(ISNUMBER(AC116)=FALSE,"",SUMIF($E$73:$E$136,AD116,$D$73:$D$136))</f>
        <v/>
      </c>
      <c r="AN116" s="252" t="str">
        <f>IF(ISNUMBER(AC116)=FALSE,"",IF(SUMIF($E$73:$E$136,AD116,$I$73:$I$136)&gt;0,SUMIF($E$73:$E$136,AD116,$I$73:$I$136),IF(SUMIF($E$73:$E$136,AD116,$J$73:$J$136)&gt;0,SUMIF($E$73:$E$136,AD116,$J$73:$J$136),IF(SUMIF($E$73:$E$136,AD116,$K$73:$K$136)&gt;0,SUMIF($E$73:$E$136,AD116,$K$73:$K$136),SUMIF($E$73:$E$136,AD116,$L$73:$L$136)))))</f>
        <v/>
      </c>
      <c r="AO116" s="231">
        <f>SUMIF($O$22:$O$71,AD116,$S$22:$S$71)+SUMIF($AD$22:$AD$71,AD116,$AI$22:$AI$71)</f>
        <v>0</v>
      </c>
      <c r="AP116" s="233">
        <f>SUMIF($O$22:$O$71,AD116,$T$22:$T$71)+SUMIF($AD$22:$AD$71,AD116,$AJ$22:$AJ$71)</f>
        <v>0</v>
      </c>
      <c r="AQ116" s="236">
        <f>SUMIF($O$22:$O$71,AD116,$U$22:$U$71)+SUMIF($AD$22:$AD$71,AD116,$AK$22:$AK$71)</f>
        <v>0</v>
      </c>
      <c r="AR116" s="212"/>
      <c r="AS116" s="257">
        <f t="shared" si="590"/>
        <v>44</v>
      </c>
      <c r="AT116" s="224" t="s">
        <v>106</v>
      </c>
      <c r="AU116" s="224">
        <v>361</v>
      </c>
      <c r="AV116" s="225">
        <v>1.8187500000000001</v>
      </c>
      <c r="AW116" s="217">
        <f t="shared" si="591"/>
        <v>2</v>
      </c>
      <c r="AX116" s="232"/>
      <c r="AY116" s="234">
        <f>IF(ISNUMBER(AS116)=FALSE,"",SUM(BA116:BA$117))</f>
        <v>2</v>
      </c>
      <c r="AZ116" s="237"/>
      <c r="BA116" s="238">
        <f t="shared" si="592"/>
        <v>1</v>
      </c>
      <c r="BB116" s="249">
        <f>IF(ISNUMBER(AS116)=FALSE,"",SUMIF($E$73:$E$136,AT116,$D$73:$D$136))</f>
        <v>53</v>
      </c>
      <c r="BC116" s="324">
        <f>IF(ISNUMBER(AS116)=FALSE,"",IF(SUMIF($E$73:$E$136,AT116,$I$73:$I$136)&gt;0,SUMIF($E$73:$E$136,AT116,$I$73:$I$136),IF(SUMIF($E$73:$E$136,AT116,$J$73:$J$136)&gt;0,SUMIF($E$73:$E$136,AT116,$J$73:$J$136),IF(SUMIF($E$73:$E$136,AT116,$K$73:$K$136)&gt;0,SUMIF($E$73:$E$136,AT116,$K$73:$K$136),SUMIF($E$73:$E$136,AT116,$L$73:$L$136)))))</f>
        <v>2</v>
      </c>
      <c r="BD116" s="231">
        <f>SUMIF($O$22:$O$71,AT116,$S$22:$S$71)+SUMIF($AD$22:$AD$71,AT116,$AI$22:$AI$71)+SUMIF($AT$22:$AT$71,AT116,$AX$22:$AX$71)</f>
        <v>0</v>
      </c>
      <c r="BE116" s="233">
        <f>SUMIF($O$22:$O$71,AT116,$T$22:$T$71)+SUMIF($AD$22:$AD$71,AT116,$AJ$22:$AJ$71)+SUMIF($AT$22:$AT$71,AT116,$AY$22:$AY$71)</f>
        <v>6</v>
      </c>
      <c r="BF116" s="236">
        <f>SUMIF($O$22:$O$71,AT116,$U$22:$U$71)+SUMIF($AD$22:$AD$71,AT116,$AK$22:$AK$71)+SUMIF($AT$22:$AT$71,AT116,$AZ$22:$AZ$71)</f>
        <v>0</v>
      </c>
      <c r="BG116" s="212"/>
      <c r="BH116" s="256" t="str">
        <f t="shared" si="593"/>
        <v/>
      </c>
      <c r="BI116" s="228"/>
      <c r="BJ116" s="215"/>
      <c r="BK116" s="216" t="str">
        <f t="shared" si="594"/>
        <v/>
      </c>
      <c r="BL116" s="232"/>
      <c r="BM116" s="234" t="str">
        <f>IF(ISNUMBER(BH116)=FALSE,"",SUM(BO116:BO$117))</f>
        <v/>
      </c>
      <c r="BN116" s="237"/>
      <c r="BO116" s="238" t="str">
        <f t="shared" si="595"/>
        <v/>
      </c>
      <c r="BP116" s="250" t="str">
        <f>IF(ISNUMBER(BH116)=FALSE,"",SUMIF($E$73:$E$136,BI116,$D$73:$D$136))</f>
        <v/>
      </c>
      <c r="BQ116" s="252" t="str">
        <f>IF(ISNUMBER(BH116)=FALSE,"",IF(SUMIF($E$73:$E$136,BI116,$I$73:$I$136)&gt;0,SUMIF($E$73:$E$136,BI116,$I$73:$I$136),IF(SUMIF($E$73:$E$136,BI116,$J$73:$J$136)&gt;0,SUMIF($E$73:$E$136,BI116,$J$73:$J$136),IF(SUMIF($E$73:$E$136,BI116,$K$73:$K$136)&gt;0,SUMIF($E$73:$E$136,BI116,$K$73:$K$136),SUMIF($E$73:$E$136,BI116,$L$73:$L$136)))))</f>
        <v/>
      </c>
      <c r="BR116" s="231">
        <f>SUMIF($O$22:$O$71,BI116,$S$22:$S$71)+SUMIF($AD$22:$AD$71,BI116,$AI$22:$AI$71)+SUMIF($AT$22:$AT$71,BI116,$AX$22:$AX$71)+SUMIF($BI$22:$BI$71,BI116,$BL$22:$BL$71)</f>
        <v>0</v>
      </c>
      <c r="BS116" s="233">
        <f>SUMIF($O$22:$O$71,BI116,$T$22:$T$71)+SUMIF($AD$22:$AD$71,BI116,$AJ$22:$AJ$71)+SUMIF($AT$22:$AT$71,BI116,$AY$22:$AY$71)+SUMIF($BI$22:$BI$71,BI116,$BM$22:$BM$71)</f>
        <v>0</v>
      </c>
      <c r="BT116" s="236">
        <f>SUMIF($O$22:$O$71,BI116,$U$22:$U$71)+SUMIF($AD$22:$AD$71,BI116,$AK$22:$AK$71)+SUMIF($AT$22:$AT$71,BI116,$AZ$22:$AZ$71)+SUMIF($BI$22:$BI$71,BI116,$BN$22:$BN$71)</f>
        <v>0</v>
      </c>
      <c r="BU116" s="212"/>
      <c r="BV116" s="257" t="str">
        <f t="shared" si="596"/>
        <v/>
      </c>
      <c r="BW116" s="224"/>
      <c r="BX116" s="225"/>
      <c r="BY116" s="217" t="str">
        <f t="shared" si="597"/>
        <v/>
      </c>
      <c r="BZ116" s="232"/>
      <c r="CA116" s="234" t="str">
        <f>IF(ISNUMBER(BV116)=FALSE,"",SUM(CC116:CC$117))</f>
        <v/>
      </c>
      <c r="CB116" s="237"/>
      <c r="CC116" s="238" t="str">
        <f t="shared" si="598"/>
        <v/>
      </c>
      <c r="CD116" s="249" t="str">
        <f>IF(ISNUMBER(BV116)=FALSE,"",SUMIF($E$73:$E$136,BW116,$D$73:$D$136))</f>
        <v/>
      </c>
      <c r="CE116" s="251" t="str">
        <f>IF(ISNUMBER(BV116)=FALSE,"",IF(SUMIF($E$73:$E$136,BW116,$I$73:$I$136)&gt;0,SUMIF($E$73:$E$136,BW116,$I$73:$I$136),IF(SUMIF($E$73:$E$136,BW116,$J$73:$J$136)&gt;0,SUMIF($E$73:$E$136,BW116,$J$73:$J$136),IF(SUMIF($E$73:$E$136,BW116,$K$73:$K$136)&gt;0,SUMIF($E$73:$E$136,BW116,$K$73:$K$136),SUMIF($E$73:$E$136,BW116,$L$73:$L$136)))))</f>
        <v/>
      </c>
      <c r="CF116" s="231">
        <f>SUMIF($O$22:$O$71,BW116,$S$22:$S$71)+SUMIF($AD$22:$AD$71,BW116,$AI$22:$AI$71)+SUMIF($AT$22:$AT$71,BW116,$AX$22:$AX$71)+SUMIF($BI$22:$BI$71,BW116,$BL$22:$BL$71)+SUMIF($BW$22:$BW$71,BW116,$BZ$22:$BZ$71)</f>
        <v>0</v>
      </c>
      <c r="CG116" s="233">
        <f>SUMIF($O$22:$O$71,BW116,$T$22:$T$71)+SUMIF($AD$22:$AD$71,BW116,$AJ$22:$AJ$71)+SUMIF($AT$22:$AT$71,BW116,$AY$22:$AY$71)+SUMIF($BI$22:$BI$71,BW116,$BM$22:$BM$71)+SUMIF($BW$22:$BW$71,BW116,$CA$22:$CA$71)</f>
        <v>0</v>
      </c>
      <c r="CH116" s="236">
        <f>SUMIF($O$22:$O$71,BW116,$U$22:$U$71)+SUMIF($AD$22:$AD$71,BW116,$AK$22:$AK$71)+SUMIF($AT$22:$AT$71,BW116,$AZ$22:$AZ$71)+SUMIF($BI$22:$BI$71,BW116,$BN$22:$BN$71)+SUMIF($BW$22:$BW$71,BW116,$CB$22:$CB$71)</f>
        <v>0</v>
      </c>
      <c r="CI116" s="212"/>
      <c r="CJ116" s="258" t="str">
        <f t="shared" si="599"/>
        <v/>
      </c>
      <c r="CK116" s="228"/>
      <c r="CL116" s="215"/>
      <c r="CM116" s="216" t="str">
        <f t="shared" si="600"/>
        <v/>
      </c>
      <c r="CN116" s="232"/>
      <c r="CO116" s="234" t="str">
        <f>IF(ISNUMBER(CJ116)=FALSE,"",SUM(CQ116:CQ$117))</f>
        <v/>
      </c>
      <c r="CP116" s="237"/>
      <c r="CQ116" s="238" t="str">
        <f t="shared" si="601"/>
        <v/>
      </c>
      <c r="CR116" s="250" t="str">
        <f>IF(ISNUMBER(CJ116)=FALSE,"",SUMIF($E$73:$E$136,CK116,$D$73:$D$136))</f>
        <v/>
      </c>
      <c r="CS116" s="252" t="str">
        <f>IF(ISNUMBER(CJ116)=FALSE,"",IF(SUMIF($E$73:$E$136,CK116,$I$73:$I$136)&gt;0,SUMIF($E$73:$E$136,CK116,$I$73:$I$136),IF(SUMIF($E$73:$E$136,CK116,$J$73:$J$136)&gt;0,SUMIF($E$73:$E$136,CK116,$J$73:$J$136),IF(SUMIF($E$73:$E$136,CK116,$K$73:$K$136)&gt;0,SUMIF($E$73:$E$136,CK116,$K$73:$K$136),SUMIF($E$73:$E$136,CK116,$L$73:$L$136)))))</f>
        <v/>
      </c>
      <c r="CT116" s="231">
        <f>SUMIF($O$22:$O$71,CK116,$S$22:$S$71)+SUMIF($AD$22:$AD$71,CK116,$AI$22:$AI$71)+SUMIF($AT$22:$AT$71,CK116,$AX$22:$AX$71)+SUMIF($BI$22:$BI$71,CK116,$BL$22:$BL$71)+SUMIF($BW$22:$BW$71,CK116,$BZ$22:$BZ$71)+SUMIF($CK$22:$CK$71,CK116,$CN$22:$CN$71)</f>
        <v>0</v>
      </c>
      <c r="CU116" s="233">
        <f>SUMIF($O$22:$O$71,CK116,$T$22:$T$71)+SUMIF($AD$22:$AD$71,CK116,$AJ$22:$AJ$71)+SUMIF($AT$22:$AT$71,CK116,$AY$22:$AY$71)+SUMIF($BI$22:$BI$71,CK116,$BM$22:$BM$71)+SUMIF($BW$22:$BW$71,CK116,$CA$22:$CA$71)+SUMIF($CK$22:$CK$71,CK116,$CO$22:$CO$71)</f>
        <v>0</v>
      </c>
      <c r="CV116" s="236">
        <f>SUMIF($O$22:$O$71,CK116,$U$22:$U$71)+SUMIF($AD$22:$AD$71,CK116,$AK$22:$AK$71)+SUMIF($AT$22:$AT$71,CK116,$AZ$22:$AZ$71)+SUMIF($BI$22:$BI$71,CK116,$BN$22:$BN$71)+SUMIF($BW$22:$BW$71,CK116,$CB$22:$CB$71)+SUMIF($CK$22:$CK$71,CK116,$CP$22:$CP$71)</f>
        <v>0</v>
      </c>
      <c r="CW116" s="212"/>
      <c r="CX116" s="203"/>
    </row>
    <row r="117" spans="1:102" s="211" customFormat="1" ht="15" customHeight="1">
      <c r="A117" s="213"/>
      <c r="B117" s="335"/>
      <c r="C117" s="284">
        <v>45</v>
      </c>
      <c r="D117" s="285">
        <f t="shared" si="199"/>
        <v>45</v>
      </c>
      <c r="E117" s="286" t="s">
        <v>101</v>
      </c>
      <c r="F117" s="284">
        <v>1974</v>
      </c>
      <c r="G117" s="284">
        <f>SUMIF($O$73:$O$137,E117,$V$73:$V$137)+SUMIF($AD$73:$AD$137,E117,$AL$73:$AL$137)+SUMIF($AT$73:$AT$137,E117,$BA$73:$BA$137)+SUMIF($BI$73:$BI$137,E117,$BO$73:$BO$137)+SUMIF($BW$73:$BW$137,E117,$CC$73:$CC$137)+SUMIF($CK$73:$CK$137,E117,$CQ$73:$CQ$137)</f>
        <v>1</v>
      </c>
      <c r="H117" s="284"/>
      <c r="I117" s="284">
        <f t="shared" si="480"/>
        <v>0</v>
      </c>
      <c r="J117" s="287">
        <f>SUMIF($O$73:$O$137,E117,$S$73:$S$137)+SUMIF($AD$73:$AD$137,E117,$AI$73:$AI$137)+SUMIF($AT$73:$AT$137,E117,$AX$73:$AX$137)+SUMIF($BI$73:$BI$137,E117,$BL$73:$BL$137)+SUMIF($BW$73:$BW$137,E117,$BZ$73:$BZ$137)+SUMIF($CK$73:$CK$137,E117,$CN$73:$CN$137)</f>
        <v>0</v>
      </c>
      <c r="K117" s="288">
        <f>SUMIF($O$73:$O$137,E117,$T$73:$T$137)+SUMIF($AD$73:$AD$137,E117,$AJ$73:$AJ$137)+SUMIF($AT$73:$AT$137,E117,$AY$73:$AY$137)+SUMIF($BI$73:$BI$137,E117,$BM$73:$BM$137)+SUMIF($BW$73:$BW$137,E117,$CA$73:$CA$137)+SUMIF($CK$73:$CK$137,E117,$CO$73:$CO$137)</f>
        <v>10</v>
      </c>
      <c r="L117" s="289">
        <f>SUMIF($O$73:$O$137,E117,$U$73:$U$137)+SUMIF($AD$73:$AD$137,E117,$AK$73:$AK$137)+SUMIF($AT$73:$AT$137,E117,$AZ$73:$AZ$137)+SUMIF($BI$73:$BI$137,E117,$BN$73:$BN$137)+SUMIF($BW$73:$BW$137,E117,$CB$73:$CB$137)+SUMIF($CK$73:$CK$137,E117,$CP$73:$CP$137)</f>
        <v>0</v>
      </c>
      <c r="M117" s="221"/>
      <c r="N117" s="254" t="str">
        <f t="shared" si="584"/>
        <v/>
      </c>
      <c r="O117" s="224"/>
      <c r="P117" s="293"/>
      <c r="Q117" s="225"/>
      <c r="R117" s="217" t="str">
        <f t="shared" si="585"/>
        <v/>
      </c>
      <c r="S117" s="232"/>
      <c r="T117" s="234" t="str">
        <f>IF(ISNUMBER(N117)=FALSE,"",SUM(V117:$V$117))</f>
        <v/>
      </c>
      <c r="U117" s="237"/>
      <c r="V117" s="238" t="str">
        <f t="shared" si="586"/>
        <v/>
      </c>
      <c r="W117" s="249" t="str">
        <f>IF(ISNUMBER(N117)=FALSE,"",SUMIF($E$73:$E$136,O117,$D$73:$D$136))</f>
        <v/>
      </c>
      <c r="X117" s="251" t="str">
        <f>IF(ISNUMBER(N117)=FALSE,"",SUMIF($E$73:$E$136,O117,$I$73:$I$136))</f>
        <v/>
      </c>
      <c r="Y117" s="231">
        <f>SUMIF($O$22:$O$71,O117,$S$22:$S$71)</f>
        <v>0</v>
      </c>
      <c r="Z117" s="233">
        <f>SUMIF($O$22:$O$71,O117,$T$22:$T$71)</f>
        <v>0</v>
      </c>
      <c r="AA117" s="236">
        <f>SUMIF($O$22:$O$71,O117,$U$22:$U$71)</f>
        <v>0</v>
      </c>
      <c r="AB117" s="212"/>
      <c r="AC117" s="256" t="str">
        <f t="shared" si="587"/>
        <v/>
      </c>
      <c r="AD117" s="208"/>
      <c r="AE117" s="215"/>
      <c r="AF117" s="215"/>
      <c r="AG117" s="215"/>
      <c r="AH117" s="216" t="str">
        <f t="shared" si="588"/>
        <v/>
      </c>
      <c r="AI117" s="232"/>
      <c r="AJ117" s="234" t="str">
        <f>IF(ISNUMBER(AC117)=FALSE,"",SUM(AL117:AL$117))</f>
        <v/>
      </c>
      <c r="AK117" s="237"/>
      <c r="AL117" s="238" t="str">
        <f t="shared" si="589"/>
        <v/>
      </c>
      <c r="AM117" s="250" t="str">
        <f>IF(ISNUMBER(AC117)=FALSE,"",SUMIF($E$73:$E$136,AD117,$D$73:$D$136))</f>
        <v/>
      </c>
      <c r="AN117" s="252" t="str">
        <f>IF(ISNUMBER(AC117)=FALSE,"",IF(SUMIF($E$73:$E$136,AD117,$I$73:$I$136)&gt;0,SUMIF($E$73:$E$136,AD117,$I$73:$I$136),IF(SUMIF($E$73:$E$136,AD117,$J$73:$J$136)&gt;0,SUMIF($E$73:$E$136,AD117,$J$73:$J$136),IF(SUMIF($E$73:$E$136,AD117,$K$73:$K$136)&gt;0,SUMIF($E$73:$E$136,AD117,$K$73:$K$136),SUMIF($E$73:$E$136,AD117,$L$73:$L$136)))))</f>
        <v/>
      </c>
      <c r="AO117" s="231">
        <f>SUMIF($O$22:$O$71,AD117,$S$22:$S$71)+SUMIF($AD$22:$AD$71,AD117,$AI$22:$AI$71)</f>
        <v>0</v>
      </c>
      <c r="AP117" s="233">
        <f>SUMIF($O$22:$O$71,AD117,$T$22:$T$71)+SUMIF($AD$22:$AD$71,AD117,$AJ$22:$AJ$71)</f>
        <v>0</v>
      </c>
      <c r="AQ117" s="236">
        <f>SUMIF($O$22:$O$71,AD117,$U$22:$U$71)+SUMIF($AD$22:$AD$71,AD117,$AK$22:$AK$71)</f>
        <v>0</v>
      </c>
      <c r="AR117" s="212"/>
      <c r="AS117" s="257">
        <f t="shared" si="590"/>
        <v>45</v>
      </c>
      <c r="AT117" s="224" t="s">
        <v>36</v>
      </c>
      <c r="AU117" s="224">
        <v>374</v>
      </c>
      <c r="AV117" s="225">
        <v>1.8868055555555556</v>
      </c>
      <c r="AW117" s="217">
        <f t="shared" si="591"/>
        <v>1</v>
      </c>
      <c r="AX117" s="232"/>
      <c r="AY117" s="234">
        <f>IF(ISNUMBER(AS117)=FALSE,"",SUM(BA117:BA$117))</f>
        <v>1</v>
      </c>
      <c r="AZ117" s="237"/>
      <c r="BA117" s="238">
        <f t="shared" si="592"/>
        <v>1</v>
      </c>
      <c r="BB117" s="249">
        <f>IF(ISNUMBER(AS117)=FALSE,"",SUMIF($E$73:$E$136,AT117,$D$73:$D$136))</f>
        <v>54</v>
      </c>
      <c r="BC117" s="324">
        <f>IF(ISNUMBER(AS117)=FALSE,"",IF(SUMIF($E$73:$E$136,AT117,$I$73:$I$136)&gt;0,SUMIF($E$73:$E$136,AT117,$I$73:$I$136),IF(SUMIF($E$73:$E$136,AT117,$J$73:$J$136)&gt;0,SUMIF($E$73:$E$136,AT117,$J$73:$J$136),IF(SUMIF($E$73:$E$136,AT117,$K$73:$K$136)&gt;0,SUMIF($E$73:$E$136,AT117,$K$73:$K$136),SUMIF($E$73:$E$136,AT117,$L$73:$L$136)))))</f>
        <v>1</v>
      </c>
      <c r="BD117" s="231">
        <f>SUMIF($O$22:$O$71,AT117,$S$22:$S$71)+SUMIF($AD$22:$AD$71,AT117,$AI$22:$AI$71)+SUMIF($AT$22:$AT$71,AT117,$AX$22:$AX$71)</f>
        <v>0</v>
      </c>
      <c r="BE117" s="233">
        <f>SUMIF($O$22:$O$71,AT117,$T$22:$T$71)+SUMIF($AD$22:$AD$71,AT117,$AJ$22:$AJ$71)+SUMIF($AT$22:$AT$71,AT117,$AY$22:$AY$71)</f>
        <v>5</v>
      </c>
      <c r="BF117" s="236">
        <f>SUMIF($O$22:$O$71,AT117,$U$22:$U$71)+SUMIF($AD$22:$AD$71,AT117,$AK$22:$AK$71)+SUMIF($AT$22:$AT$71,AT117,$AZ$22:$AZ$71)</f>
        <v>0</v>
      </c>
      <c r="BG117" s="212"/>
      <c r="BH117" s="256" t="str">
        <f t="shared" si="593"/>
        <v/>
      </c>
      <c r="BI117" s="228"/>
      <c r="BJ117" s="215"/>
      <c r="BK117" s="216" t="str">
        <f t="shared" si="594"/>
        <v/>
      </c>
      <c r="BL117" s="232"/>
      <c r="BM117" s="234" t="str">
        <f>IF(ISNUMBER(BH117)=FALSE,"",SUM(BO117:BO$117))</f>
        <v/>
      </c>
      <c r="BN117" s="237"/>
      <c r="BO117" s="238" t="str">
        <f t="shared" si="595"/>
        <v/>
      </c>
      <c r="BP117" s="250" t="str">
        <f>IF(ISNUMBER(BH117)=FALSE,"",SUMIF($E$73:$E$136,BI117,$D$73:$D$136))</f>
        <v/>
      </c>
      <c r="BQ117" s="252" t="str">
        <f>IF(ISNUMBER(BH117)=FALSE,"",IF(SUMIF($E$73:$E$136,BI117,$I$73:$I$136)&gt;0,SUMIF($E$73:$E$136,BI117,$I$73:$I$136),IF(SUMIF($E$73:$E$136,BI117,$J$73:$J$136)&gt;0,SUMIF($E$73:$E$136,BI117,$J$73:$J$136),IF(SUMIF($E$73:$E$136,BI117,$K$73:$K$136)&gt;0,SUMIF($E$73:$E$136,BI117,$K$73:$K$136),SUMIF($E$73:$E$136,BI117,$L$73:$L$136)))))</f>
        <v/>
      </c>
      <c r="BR117" s="231">
        <f>SUMIF($O$22:$O$71,BI117,$S$22:$S$71)+SUMIF($AD$22:$AD$71,BI117,$AI$22:$AI$71)+SUMIF($AT$22:$AT$71,BI117,$AX$22:$AX$71)+SUMIF($BI$22:$BI$71,BI117,$BL$22:$BL$71)</f>
        <v>0</v>
      </c>
      <c r="BS117" s="233">
        <f>SUMIF($O$22:$O$71,BI117,$T$22:$T$71)+SUMIF($AD$22:$AD$71,BI117,$AJ$22:$AJ$71)+SUMIF($AT$22:$AT$71,BI117,$AY$22:$AY$71)+SUMIF($BI$22:$BI$71,BI117,$BM$22:$BM$71)</f>
        <v>0</v>
      </c>
      <c r="BT117" s="236">
        <f>SUMIF($O$22:$O$71,BI117,$U$22:$U$71)+SUMIF($AD$22:$AD$71,BI117,$AK$22:$AK$71)+SUMIF($AT$22:$AT$71,BI117,$AZ$22:$AZ$71)+SUMIF($BI$22:$BI$71,BI117,$BN$22:$BN$71)</f>
        <v>0</v>
      </c>
      <c r="BU117" s="212"/>
      <c r="BV117" s="257" t="str">
        <f t="shared" si="596"/>
        <v/>
      </c>
      <c r="BW117" s="224"/>
      <c r="BX117" s="225"/>
      <c r="BY117" s="217" t="str">
        <f t="shared" si="597"/>
        <v/>
      </c>
      <c r="BZ117" s="232"/>
      <c r="CA117" s="234" t="str">
        <f>IF(ISNUMBER(BV117)=FALSE,"",SUM(CC117:CC$117))</f>
        <v/>
      </c>
      <c r="CB117" s="237"/>
      <c r="CC117" s="238" t="str">
        <f t="shared" si="598"/>
        <v/>
      </c>
      <c r="CD117" s="249" t="str">
        <f>IF(ISNUMBER(BV117)=FALSE,"",SUMIF($E$73:$E$136,BW117,$D$73:$D$136))</f>
        <v/>
      </c>
      <c r="CE117" s="251" t="str">
        <f>IF(ISNUMBER(BV117)=FALSE,"",IF(SUMIF($E$73:$E$136,BW117,$I$73:$I$136)&gt;0,SUMIF($E$73:$E$136,BW117,$I$73:$I$136),IF(SUMIF($E$73:$E$136,BW117,$J$73:$J$136)&gt;0,SUMIF($E$73:$E$136,BW117,$J$73:$J$136),IF(SUMIF($E$73:$E$136,BW117,$K$73:$K$136)&gt;0,SUMIF($E$73:$E$136,BW117,$K$73:$K$136),SUMIF($E$73:$E$136,BW117,$L$73:$L$136)))))</f>
        <v/>
      </c>
      <c r="CF117" s="231">
        <f>SUMIF($O$22:$O$71,BW117,$S$22:$S$71)+SUMIF($AD$22:$AD$71,BW117,$AI$22:$AI$71)+SUMIF($AT$22:$AT$71,BW117,$AX$22:$AX$71)+SUMIF($BI$22:$BI$71,BW117,$BL$22:$BL$71)+SUMIF($BW$22:$BW$71,BW117,$BZ$22:$BZ$71)</f>
        <v>0</v>
      </c>
      <c r="CG117" s="233">
        <f>SUMIF($O$22:$O$71,BW117,$T$22:$T$71)+SUMIF($AD$22:$AD$71,BW117,$AJ$22:$AJ$71)+SUMIF($AT$22:$AT$71,BW117,$AY$22:$AY$71)+SUMIF($BI$22:$BI$71,BW117,$BM$22:$BM$71)+SUMIF($BW$22:$BW$71,BW117,$CA$22:$CA$71)</f>
        <v>0</v>
      </c>
      <c r="CH117" s="236">
        <f>SUMIF($O$22:$O$71,BW117,$U$22:$U$71)+SUMIF($AD$22:$AD$71,BW117,$AK$22:$AK$71)+SUMIF($AT$22:$AT$71,BW117,$AZ$22:$AZ$71)+SUMIF($BI$22:$BI$71,BW117,$BN$22:$BN$71)+SUMIF($BW$22:$BW$71,BW117,$CB$22:$CB$71)</f>
        <v>0</v>
      </c>
      <c r="CI117" s="212"/>
      <c r="CJ117" s="258" t="str">
        <f t="shared" si="599"/>
        <v/>
      </c>
      <c r="CK117" s="228"/>
      <c r="CL117" s="215"/>
      <c r="CM117" s="216" t="str">
        <f t="shared" si="600"/>
        <v/>
      </c>
      <c r="CN117" s="232"/>
      <c r="CO117" s="234" t="str">
        <f>IF(ISNUMBER(CJ117)=FALSE,"",SUM(CQ117:CQ$117))</f>
        <v/>
      </c>
      <c r="CP117" s="237"/>
      <c r="CQ117" s="238" t="str">
        <f t="shared" si="601"/>
        <v/>
      </c>
      <c r="CR117" s="250" t="str">
        <f>IF(ISNUMBER(CJ117)=FALSE,"",SUMIF($E$73:$E$136,CK117,$D$73:$D$136))</f>
        <v/>
      </c>
      <c r="CS117" s="252" t="str">
        <f>IF(ISNUMBER(CJ117)=FALSE,"",IF(SUMIF($E$73:$E$136,CK117,$I$73:$I$136)&gt;0,SUMIF($E$73:$E$136,CK117,$I$73:$I$136),IF(SUMIF($E$73:$E$136,CK117,$J$73:$J$136)&gt;0,SUMIF($E$73:$E$136,CK117,$J$73:$J$136),IF(SUMIF($E$73:$E$136,CK117,$K$73:$K$136)&gt;0,SUMIF($E$73:$E$136,CK117,$K$73:$K$136),SUMIF($E$73:$E$136,CK117,$L$73:$L$136)))))</f>
        <v/>
      </c>
      <c r="CT117" s="231">
        <f>SUMIF($O$22:$O$71,CK117,$S$22:$S$71)+SUMIF($AD$22:$AD$71,CK117,$AI$22:$AI$71)+SUMIF($AT$22:$AT$71,CK117,$AX$22:$AX$71)+SUMIF($BI$22:$BI$71,CK117,$BL$22:$BL$71)+SUMIF($BW$22:$BW$71,CK117,$BZ$22:$BZ$71)+SUMIF($CK$22:$CK$71,CK117,$CN$22:$CN$71)</f>
        <v>0</v>
      </c>
      <c r="CU117" s="233">
        <f>SUMIF($O$22:$O$71,CK117,$T$22:$T$71)+SUMIF($AD$22:$AD$71,CK117,$AJ$22:$AJ$71)+SUMIF($AT$22:$AT$71,CK117,$AY$22:$AY$71)+SUMIF($BI$22:$BI$71,CK117,$BM$22:$BM$71)+SUMIF($BW$22:$BW$71,CK117,$CA$22:$CA$71)+SUMIF($CK$22:$CK$71,CK117,$CO$22:$CO$71)</f>
        <v>0</v>
      </c>
      <c r="CV117" s="236">
        <f>SUMIF($O$22:$O$71,CK117,$U$22:$U$71)+SUMIF($AD$22:$AD$71,CK117,$AK$22:$AK$71)+SUMIF($AT$22:$AT$71,CK117,$AZ$22:$AZ$71)+SUMIF($BI$22:$BI$71,CK117,$BN$22:$BN$71)+SUMIF($BW$22:$BW$71,CK117,$CB$22:$CB$71)+SUMIF($CK$22:$CK$71,CK117,$CP$22:$CP$71)</f>
        <v>0</v>
      </c>
      <c r="CW117" s="212"/>
      <c r="CX117" s="203"/>
    </row>
    <row r="118" spans="1:102" s="211" customFormat="1" ht="15" customHeight="1">
      <c r="A118" s="213"/>
      <c r="B118" s="335"/>
      <c r="C118" s="284">
        <v>46</v>
      </c>
      <c r="D118" s="285">
        <f t="shared" si="199"/>
        <v>46</v>
      </c>
      <c r="E118" s="286" t="s">
        <v>76</v>
      </c>
      <c r="F118" s="284">
        <v>1971</v>
      </c>
      <c r="G118" s="284">
        <f>SUMIF($O$73:$O$137,E118,$V$73:$V$137)+SUMIF($AD$73:$AD$137,E118,$AL$73:$AL$137)+SUMIF($AT$73:$AT$137,E118,$BA$73:$BA$137)+SUMIF($BI$73:$BI$137,E118,$BO$73:$BO$137)+SUMIF($BW$73:$BW$137,E118,$CC$73:$CC$137)+SUMIF($CK$73:$CK$137,E118,$CQ$73:$CQ$137)</f>
        <v>1</v>
      </c>
      <c r="H118" s="284"/>
      <c r="I118" s="284">
        <f t="shared" si="480"/>
        <v>0</v>
      </c>
      <c r="J118" s="287">
        <f>SUMIF($O$73:$O$137,E118,$S$73:$S$137)+SUMIF($AD$73:$AD$137,E118,$AI$73:$AI$137)+SUMIF($AT$73:$AT$137,E118,$AX$73:$AX$137)+SUMIF($BI$73:$BI$137,E118,$BL$73:$BL$137)+SUMIF($BW$73:$BW$137,E118,$BZ$73:$BZ$137)+SUMIF($CK$73:$CK$137,E118,$CN$73:$CN$137)</f>
        <v>0</v>
      </c>
      <c r="K118" s="288">
        <f>SUMIF($O$73:$O$137,E118,$T$73:$T$137)+SUMIF($AD$73:$AD$137,E118,$AJ$73:$AJ$137)+SUMIF($AT$73:$AT$137,E118,$AY$73:$AY$137)+SUMIF($BI$73:$BI$137,E118,$BM$73:$BM$137)+SUMIF($BW$73:$BW$137,E118,$CA$73:$CA$137)+SUMIF($CK$73:$CK$137,E118,$CO$73:$CO$137)</f>
        <v>9</v>
      </c>
      <c r="L118" s="289">
        <f>SUMIF($O$73:$O$137,E118,$U$73:$U$137)+SUMIF($AD$73:$AD$137,E118,$AK$73:$AK$137)+SUMIF($AT$73:$AT$137,E118,$AZ$73:$AZ$137)+SUMIF($BI$73:$BI$137,E118,$BN$73:$BN$137)+SUMIF($BW$73:$BW$137,E118,$CB$73:$CB$137)+SUMIF($CK$73:$CK$137,E118,$CP$73:$CP$137)</f>
        <v>0</v>
      </c>
      <c r="M118" s="221"/>
      <c r="N118" s="254" t="str">
        <f t="shared" ref="N118:N135" si="602">IF(O118="","",C118)</f>
        <v/>
      </c>
      <c r="O118" s="224"/>
      <c r="P118" s="293"/>
      <c r="Q118" s="225"/>
      <c r="R118" s="217" t="str">
        <f t="shared" ref="R118:R135" si="603">IF(S118&gt;0,S118,IF(T118&gt;0,T118,IF(U118&gt;0,U118,"")))</f>
        <v/>
      </c>
      <c r="S118" s="232"/>
      <c r="T118" s="234"/>
      <c r="U118" s="237" t="str">
        <f>IF(ISNUMBER(N118)=FALSE,"",SUM(V$118:$V136))</f>
        <v/>
      </c>
      <c r="V118" s="238" t="str">
        <f t="shared" ref="V118:V135" si="604">IF(ISNUMBER(N118)=FALSE,"",1)</f>
        <v/>
      </c>
      <c r="W118" s="249" t="str">
        <f>IF(ISNUMBER(N118)=FALSE,"",SUMIF($E$73:$E$136,O118,$D$73:$D$136))</f>
        <v/>
      </c>
      <c r="X118" s="251" t="str">
        <f>IF(ISNUMBER(N118)=FALSE,"",SUMIF($E$73:$E$136,O118,$I$73:$I$136))</f>
        <v/>
      </c>
      <c r="Y118" s="231">
        <f>SUMIF($O$22:$O$71,O118,$S$22:$S$71)</f>
        <v>0</v>
      </c>
      <c r="Z118" s="233">
        <f>SUMIF($O$22:$O$71,O118,$T$22:$T$71)</f>
        <v>0</v>
      </c>
      <c r="AA118" s="236">
        <f>SUMIF($O$22:$O$71,O118,$U$22:$U$71)</f>
        <v>0</v>
      </c>
      <c r="AB118" s="212"/>
      <c r="AC118" s="256" t="str">
        <f t="shared" ref="AC118:AC135" si="605">IF(AD118="","",C118)</f>
        <v/>
      </c>
      <c r="AD118" s="208"/>
      <c r="AE118" s="215"/>
      <c r="AF118" s="215"/>
      <c r="AG118" s="215"/>
      <c r="AH118" s="216" t="str">
        <f t="shared" ref="AH118:AH135" si="606">IF(AI118&gt;0,AI118,IF(AJ118&gt;0,AJ118,IF(AK118&gt;0,AK118,"")))</f>
        <v/>
      </c>
      <c r="AI118" s="232"/>
      <c r="AJ118" s="234"/>
      <c r="AK118" s="237" t="str">
        <f>IF(ISNUMBER(AC118)=FALSE,"",SUM(AL118:$AL$136))</f>
        <v/>
      </c>
      <c r="AL118" s="238" t="str">
        <f t="shared" ref="AL118:AL135" si="607">IF(ISNUMBER(AC118)=FALSE,"",1)</f>
        <v/>
      </c>
      <c r="AM118" s="250" t="str">
        <f>IF(ISNUMBER(AC118)=FALSE,"",SUMIF($E$73:$E$136,AD118,$D$73:$D$136))</f>
        <v/>
      </c>
      <c r="AN118" s="252" t="str">
        <f>IF(ISNUMBER(AC118)=FALSE,"",IF(SUMIF($E$73:$E$136,AD118,$I$73:$I$136)&gt;0,SUMIF($E$73:$E$136,AD118,$I$73:$I$136),IF(SUMIF($E$73:$E$136,AD118,$J$73:$J$136)&gt;0,SUMIF($E$73:$E$136,AD118,$J$73:$J$136),IF(SUMIF($E$73:$E$136,AD118,$K$73:$K$136)&gt;0,SUMIF($E$73:$E$136,AD118,$K$73:$K$136),SUMIF($E$73:$E$136,AD118,$L$73:$L$136)))))</f>
        <v/>
      </c>
      <c r="AO118" s="231">
        <f>SUMIF($O$22:$O$71,AD118,$S$22:$S$71)+SUMIF($AD$22:$AD$71,AD118,$AI$22:$AI$71)</f>
        <v>0</v>
      </c>
      <c r="AP118" s="233">
        <f>SUMIF($O$22:$O$71,AD118,$T$22:$T$71)+SUMIF($AD$22:$AD$71,AD118,$AJ$22:$AJ$71)</f>
        <v>0</v>
      </c>
      <c r="AQ118" s="236">
        <f>SUMIF($O$22:$O$71,AD118,$U$22:$U$71)+SUMIF($AD$22:$AD$71,AD118,$AK$22:$AK$71)</f>
        <v>0</v>
      </c>
      <c r="AR118" s="212"/>
      <c r="AS118" s="257">
        <f t="shared" ref="AS118:AS135" si="608">IF(AT118="","",C118)</f>
        <v>46</v>
      </c>
      <c r="AT118" s="224" t="s">
        <v>107</v>
      </c>
      <c r="AU118" s="224">
        <v>367</v>
      </c>
      <c r="AV118" s="225">
        <v>1.90625</v>
      </c>
      <c r="AW118" s="53">
        <f t="shared" ref="AW118:AW135" si="609">IF(AX118&gt;0,AX118,IF(AY118&gt;0,AY118,IF(AZ118&gt;0,AZ118,"")))</f>
        <v>5</v>
      </c>
      <c r="AX118" s="232"/>
      <c r="AY118" s="234"/>
      <c r="AZ118" s="237">
        <f>IF(ISNUMBER(AS118)=FALSE,"",SUM(BA118:BA$136))</f>
        <v>5</v>
      </c>
      <c r="BA118" s="238">
        <f t="shared" ref="BA118:BA122" si="610">IF(ISNUMBER(AS118)=FALSE,"",1)</f>
        <v>1</v>
      </c>
      <c r="BB118" s="249">
        <f>IF(ISNUMBER(AS118)=FALSE,"",SUMIF($E$73:$E$136,AT118,$D$73:$D$136))</f>
        <v>55</v>
      </c>
      <c r="BC118" s="323">
        <f>IF(ISNUMBER(AS118)=FALSE,"",IF(SUMIF($E$73:$E$136,AT118,$I$73:$I$136)&gt;0,SUMIF($E$73:$E$136,AT118,$I$73:$I$136),IF(SUMIF($E$73:$E$136,AT118,$J$73:$J$136)&gt;0,SUMIF($E$73:$E$136,AT118,$J$73:$J$136),IF(SUMIF($E$73:$E$136,AT118,$K$73:$K$136)&gt;0,SUMIF($E$73:$E$136,AT118,$K$73:$K$136),SUMIF($E$73:$E$136,AT118,$L$73:$L$136)))))</f>
        <v>5</v>
      </c>
      <c r="BD118" s="231">
        <f>SUMIF($O$22:$O$71,AT118,$S$22:$S$71)+SUMIF($AD$22:$AD$71,AT118,$AI$22:$AI$71)+SUMIF($AT$22:$AT$71,AT118,$AX$22:$AX$71)</f>
        <v>0</v>
      </c>
      <c r="BE118" s="233">
        <f>SUMIF($O$22:$O$71,AT118,$T$22:$T$71)+SUMIF($AD$22:$AD$71,AT118,$AJ$22:$AJ$71)+SUMIF($AT$22:$AT$71,AT118,$AY$22:$AY$71)</f>
        <v>4</v>
      </c>
      <c r="BF118" s="236">
        <f>SUMIF($O$22:$O$71,AT118,$U$22:$U$71)+SUMIF($AD$22:$AD$71,AT118,$AK$22:$AK$71)+SUMIF($AT$22:$AT$71,AT118,$AZ$22:$AZ$71)</f>
        <v>0</v>
      </c>
      <c r="BG118" s="212"/>
      <c r="BH118" s="256" t="str">
        <f t="shared" ref="BH118:BH135" si="611">IF(BI118="","",C118)</f>
        <v/>
      </c>
      <c r="BI118" s="228"/>
      <c r="BJ118" s="215"/>
      <c r="BK118" s="216" t="str">
        <f t="shared" ref="BK118:BK135" si="612">IF(BL118&gt;0,BL118,IF(BM118&gt;0,BM118,IF(BN118&gt;0,BN118,"")))</f>
        <v/>
      </c>
      <c r="BL118" s="232"/>
      <c r="BM118" s="234"/>
      <c r="BN118" s="237" t="str">
        <f>IF(ISNUMBER(BH118)=FALSE,"",SUM(BO118:BO$136))</f>
        <v/>
      </c>
      <c r="BO118" s="238" t="str">
        <f t="shared" ref="BO118:BO135" si="613">IF(ISNUMBER(BH118)=FALSE,"",1)</f>
        <v/>
      </c>
      <c r="BP118" s="250" t="str">
        <f>IF(ISNUMBER(BH118)=FALSE,"",SUMIF($E$73:$E$136,BI118,$D$73:$D$136))</f>
        <v/>
      </c>
      <c r="BQ118" s="252" t="str">
        <f>IF(ISNUMBER(BH118)=FALSE,"",IF(SUMIF($E$73:$E$136,BI118,$I$73:$I$136)&gt;0,SUMIF($E$73:$E$136,BI118,$I$73:$I$136),IF(SUMIF($E$73:$E$136,BI118,$J$73:$J$136)&gt;0,SUMIF($E$73:$E$136,BI118,$J$73:$J$136),IF(SUMIF($E$73:$E$136,BI118,$K$73:$K$136)&gt;0,SUMIF($E$73:$E$136,BI118,$K$73:$K$136),SUMIF($E$73:$E$136,BI118,$L$73:$L$136)))))</f>
        <v/>
      </c>
      <c r="BR118" s="231">
        <f>SUMIF($O$22:$O$71,BI118,$S$22:$S$71)+SUMIF($AD$22:$AD$71,BI118,$AI$22:$AI$71)+SUMIF($AT$22:$AT$71,BI118,$AX$22:$AX$71)+SUMIF($BI$22:$BI$71,BI118,$BL$22:$BL$71)</f>
        <v>0</v>
      </c>
      <c r="BS118" s="233">
        <f>SUMIF($O$22:$O$71,BI118,$T$22:$T$71)+SUMIF($AD$22:$AD$71,BI118,$AJ$22:$AJ$71)+SUMIF($AT$22:$AT$71,BI118,$AY$22:$AY$71)+SUMIF($BI$22:$BI$71,BI118,$BM$22:$BM$71)</f>
        <v>0</v>
      </c>
      <c r="BT118" s="236">
        <f>SUMIF($O$22:$O$71,BI118,$U$22:$U$71)+SUMIF($AD$22:$AD$71,BI118,$AK$22:$AK$71)+SUMIF($AT$22:$AT$71,BI118,$AZ$22:$AZ$71)+SUMIF($BI$22:$BI$71,BI118,$BN$22:$BN$71)</f>
        <v>0</v>
      </c>
      <c r="BU118" s="212"/>
      <c r="BV118" s="257" t="str">
        <f t="shared" ref="BV118:BV135" si="614">IF(BW118="","",C118)</f>
        <v/>
      </c>
      <c r="BW118" s="224"/>
      <c r="BX118" s="225"/>
      <c r="BY118" s="217" t="str">
        <f t="shared" ref="BY118:BY135" si="615">IF(BZ118&gt;0,BZ118,IF(CA118&gt;0,CA118,IF(CB118&gt;0,CB118,"")))</f>
        <v/>
      </c>
      <c r="BZ118" s="232"/>
      <c r="CA118" s="234"/>
      <c r="CB118" s="237" t="str">
        <f>IF(ISNUMBER(BV118)=FALSE,"",SUM(CC118:CC$136))</f>
        <v/>
      </c>
      <c r="CC118" s="238" t="str">
        <f t="shared" ref="CC118:CC135" si="616">IF(ISNUMBER(BV118)=FALSE,"",1)</f>
        <v/>
      </c>
      <c r="CD118" s="249" t="str">
        <f>IF(ISNUMBER(BV118)=FALSE,"",SUMIF($E$73:$E$136,BW118,$D$73:$D$136))</f>
        <v/>
      </c>
      <c r="CE118" s="251" t="str">
        <f>IF(ISNUMBER(BV118)=FALSE,"",IF(SUMIF($E$73:$E$136,BW118,$I$73:$I$136)&gt;0,SUMIF($E$73:$E$136,BW118,$I$73:$I$136),IF(SUMIF($E$73:$E$136,BW118,$J$73:$J$136)&gt;0,SUMIF($E$73:$E$136,BW118,$J$73:$J$136),IF(SUMIF($E$73:$E$136,BW118,$K$73:$K$136)&gt;0,SUMIF($E$73:$E$136,BW118,$K$73:$K$136),SUMIF($E$73:$E$136,BW118,$L$73:$L$136)))))</f>
        <v/>
      </c>
      <c r="CF118" s="231">
        <f>SUMIF($O$22:$O$71,BW118,$S$22:$S$71)+SUMIF($AD$22:$AD$71,BW118,$AI$22:$AI$71)+SUMIF($AT$22:$AT$71,BW118,$AX$22:$AX$71)+SUMIF($BI$22:$BI$71,BW118,$BL$22:$BL$71)+SUMIF($BW$22:$BW$71,BW118,$BZ$22:$BZ$71)</f>
        <v>0</v>
      </c>
      <c r="CG118" s="233">
        <f>SUMIF($O$22:$O$71,BW118,$T$22:$T$71)+SUMIF($AD$22:$AD$71,BW118,$AJ$22:$AJ$71)+SUMIF($AT$22:$AT$71,BW118,$AY$22:$AY$71)+SUMIF($BI$22:$BI$71,BW118,$BM$22:$BM$71)+SUMIF($BW$22:$BW$71,BW118,$CA$22:$CA$71)</f>
        <v>0</v>
      </c>
      <c r="CH118" s="236">
        <f>SUMIF($O$22:$O$71,BW118,$U$22:$U$71)+SUMIF($AD$22:$AD$71,BW118,$AK$22:$AK$71)+SUMIF($AT$22:$AT$71,BW118,$AZ$22:$AZ$71)+SUMIF($BI$22:$BI$71,BW118,$BN$22:$BN$71)+SUMIF($BW$22:$BW$71,BW118,$CB$22:$CB$71)</f>
        <v>0</v>
      </c>
      <c r="CI118" s="212"/>
      <c r="CJ118" s="258" t="str">
        <f t="shared" ref="CJ118:CJ135" si="617">IF(CK118="","",C118)</f>
        <v/>
      </c>
      <c r="CK118" s="228"/>
      <c r="CL118" s="215"/>
      <c r="CM118" s="216" t="str">
        <f t="shared" ref="CM118:CM135" si="618">IF(CN118&gt;0,CN118,IF(CO118&gt;0,CO118,IF(CP118&gt;0,CP118,"")))</f>
        <v/>
      </c>
      <c r="CN118" s="232"/>
      <c r="CO118" s="234"/>
      <c r="CP118" s="237" t="str">
        <f>IF(ISNUMBER(CJ118)=FALSE,"",SUM(CQ118:CQ$136))</f>
        <v/>
      </c>
      <c r="CQ118" s="238" t="str">
        <f t="shared" ref="CQ118:CQ135" si="619">IF(ISNUMBER(CJ118)=FALSE,"",1)</f>
        <v/>
      </c>
      <c r="CR118" s="250" t="str">
        <f>IF(ISNUMBER(CJ118)=FALSE,"",SUMIF($E$73:$E$136,CK118,$D$73:$D$136))</f>
        <v/>
      </c>
      <c r="CS118" s="252" t="str">
        <f>IF(ISNUMBER(CJ118)=FALSE,"",IF(SUMIF($E$73:$E$136,CK118,$I$73:$I$136)&gt;0,SUMIF($E$73:$E$136,CK118,$I$73:$I$136),IF(SUMIF($E$73:$E$136,CK118,$J$73:$J$136)&gt;0,SUMIF($E$73:$E$136,CK118,$J$73:$J$136),IF(SUMIF($E$73:$E$136,CK118,$K$73:$K$136)&gt;0,SUMIF($E$73:$E$136,CK118,$K$73:$K$136),SUMIF($E$73:$E$136,CK118,$L$73:$L$136)))))</f>
        <v/>
      </c>
      <c r="CT118" s="231">
        <f>SUMIF($O$22:$O$71,CK118,$S$22:$S$71)+SUMIF($AD$22:$AD$71,CK118,$AI$22:$AI$71)+SUMIF($AT$22:$AT$71,CK118,$AX$22:$AX$71)+SUMIF($BI$22:$BI$71,CK118,$BL$22:$BL$71)+SUMIF($BW$22:$BW$71,CK118,$BZ$22:$BZ$71)+SUMIF($CK$22:$CK$71,CK118,$CN$22:$CN$71)</f>
        <v>0</v>
      </c>
      <c r="CU118" s="233">
        <f>SUMIF($O$22:$O$71,CK118,$T$22:$T$71)+SUMIF($AD$22:$AD$71,CK118,$AJ$22:$AJ$71)+SUMIF($AT$22:$AT$71,CK118,$AY$22:$AY$71)+SUMIF($BI$22:$BI$71,CK118,$BM$22:$BM$71)+SUMIF($BW$22:$BW$71,CK118,$CA$22:$CA$71)+SUMIF($CK$22:$CK$71,CK118,$CO$22:$CO$71)</f>
        <v>0</v>
      </c>
      <c r="CV118" s="236">
        <f>SUMIF($O$22:$O$71,CK118,$U$22:$U$71)+SUMIF($AD$22:$AD$71,CK118,$AK$22:$AK$71)+SUMIF($AT$22:$AT$71,CK118,$AZ$22:$AZ$71)+SUMIF($BI$22:$BI$71,CK118,$BN$22:$BN$71)+SUMIF($BW$22:$BW$71,CK118,$CB$22:$CB$71)+SUMIF($CK$22:$CK$71,CK118,$CP$22:$CP$71)</f>
        <v>0</v>
      </c>
      <c r="CW118" s="212"/>
      <c r="CX118" s="203"/>
    </row>
    <row r="119" spans="1:102" s="211" customFormat="1" ht="15" customHeight="1">
      <c r="A119" s="213"/>
      <c r="B119" s="335"/>
      <c r="C119" s="284">
        <v>47</v>
      </c>
      <c r="D119" s="285">
        <f t="shared" si="199"/>
        <v>47</v>
      </c>
      <c r="E119" s="286" t="s">
        <v>102</v>
      </c>
      <c r="F119" s="284">
        <v>1963</v>
      </c>
      <c r="G119" s="284">
        <f>SUMIF($O$73:$O$137,E119,$V$73:$V$137)+SUMIF($AD$73:$AD$137,E119,$AL$73:$AL$137)+SUMIF($AT$73:$AT$137,E119,$BA$73:$BA$137)+SUMIF($BI$73:$BI$137,E119,$BO$73:$BO$137)+SUMIF($BW$73:$BW$137,E119,$CC$73:$CC$137)+SUMIF($CK$73:$CK$137,E119,$CQ$73:$CQ$137)</f>
        <v>1</v>
      </c>
      <c r="H119" s="284"/>
      <c r="I119" s="284">
        <f t="shared" si="480"/>
        <v>0</v>
      </c>
      <c r="J119" s="287">
        <f>SUMIF($O$73:$O$137,E119,$S$73:$S$137)+SUMIF($AD$73:$AD$137,E119,$AI$73:$AI$137)+SUMIF($AT$73:$AT$137,E119,$AX$73:$AX$137)+SUMIF($BI$73:$BI$137,E119,$BL$73:$BL$137)+SUMIF($BW$73:$BW$137,E119,$BZ$73:$BZ$137)+SUMIF($CK$73:$CK$137,E119,$CN$73:$CN$137)</f>
        <v>0</v>
      </c>
      <c r="K119" s="288">
        <f>SUMIF($O$73:$O$137,E119,$T$73:$T$137)+SUMIF($AD$73:$AD$137,E119,$AJ$73:$AJ$137)+SUMIF($AT$73:$AT$137,E119,$AY$73:$AY$137)+SUMIF($BI$73:$BI$137,E119,$BM$73:$BM$137)+SUMIF($BW$73:$BW$137,E119,$CA$73:$CA$137)+SUMIF($CK$73:$CK$137,E119,$CO$73:$CO$137)</f>
        <v>8</v>
      </c>
      <c r="L119" s="289">
        <f>SUMIF($O$73:$O$137,E119,$U$73:$U$137)+SUMIF($AD$73:$AD$137,E119,$AK$73:$AK$137)+SUMIF($AT$73:$AT$137,E119,$AZ$73:$AZ$137)+SUMIF($BI$73:$BI$137,E119,$BN$73:$BN$137)+SUMIF($BW$73:$BW$137,E119,$CB$73:$CB$137)+SUMIF($CK$73:$CK$137,E119,$CP$73:$CP$137)</f>
        <v>0</v>
      </c>
      <c r="M119" s="221"/>
      <c r="N119" s="254" t="str">
        <f t="shared" si="602"/>
        <v/>
      </c>
      <c r="O119" s="224"/>
      <c r="P119" s="293"/>
      <c r="Q119" s="225"/>
      <c r="R119" s="217" t="str">
        <f t="shared" si="603"/>
        <v/>
      </c>
      <c r="S119" s="232"/>
      <c r="T119" s="234"/>
      <c r="U119" s="237" t="str">
        <f>IF(ISNUMBER(N119)=FALSE,"",SUM(V$118:$V137))</f>
        <v/>
      </c>
      <c r="V119" s="238" t="str">
        <f t="shared" si="604"/>
        <v/>
      </c>
      <c r="W119" s="249" t="str">
        <f>IF(ISNUMBER(N119)=FALSE,"",SUMIF($E$73:$E$136,O119,$D$73:$D$136))</f>
        <v/>
      </c>
      <c r="X119" s="251" t="str">
        <f>IF(ISNUMBER(N119)=FALSE,"",SUMIF($E$73:$E$136,O119,$I$73:$I$136))</f>
        <v/>
      </c>
      <c r="Y119" s="231">
        <f>SUMIF($O$22:$O$71,O119,$S$22:$S$71)</f>
        <v>0</v>
      </c>
      <c r="Z119" s="233">
        <f>SUMIF($O$22:$O$71,O119,$T$22:$T$71)</f>
        <v>0</v>
      </c>
      <c r="AA119" s="236">
        <f>SUMIF($O$22:$O$71,O119,$U$22:$U$71)</f>
        <v>0</v>
      </c>
      <c r="AB119" s="212"/>
      <c r="AC119" s="256" t="str">
        <f t="shared" si="605"/>
        <v/>
      </c>
      <c r="AD119" s="208"/>
      <c r="AE119" s="215"/>
      <c r="AF119" s="215"/>
      <c r="AG119" s="215"/>
      <c r="AH119" s="216" t="str">
        <f t="shared" si="606"/>
        <v/>
      </c>
      <c r="AI119" s="232"/>
      <c r="AJ119" s="234"/>
      <c r="AK119" s="237" t="str">
        <f>IF(ISNUMBER(AC119)=FALSE,"",SUM(AL119:$AL$136))</f>
        <v/>
      </c>
      <c r="AL119" s="238" t="str">
        <f t="shared" si="607"/>
        <v/>
      </c>
      <c r="AM119" s="250" t="str">
        <f>IF(ISNUMBER(AC119)=FALSE,"",SUMIF($E$73:$E$136,AD119,$D$73:$D$136))</f>
        <v/>
      </c>
      <c r="AN119" s="252" t="str">
        <f>IF(ISNUMBER(AC119)=FALSE,"",IF(SUMIF($E$73:$E$136,AD119,$I$73:$I$136)&gt;0,SUMIF($E$73:$E$136,AD119,$I$73:$I$136),IF(SUMIF($E$73:$E$136,AD119,$J$73:$J$136)&gt;0,SUMIF($E$73:$E$136,AD119,$J$73:$J$136),IF(SUMIF($E$73:$E$136,AD119,$K$73:$K$136)&gt;0,SUMIF($E$73:$E$136,AD119,$K$73:$K$136),SUMIF($E$73:$E$136,AD119,$L$73:$L$136)))))</f>
        <v/>
      </c>
      <c r="AO119" s="231">
        <f>SUMIF($O$22:$O$71,AD119,$S$22:$S$71)+SUMIF($AD$22:$AD$71,AD119,$AI$22:$AI$71)</f>
        <v>0</v>
      </c>
      <c r="AP119" s="233">
        <f>SUMIF($O$22:$O$71,AD119,$T$22:$T$71)+SUMIF($AD$22:$AD$71,AD119,$AJ$22:$AJ$71)</f>
        <v>0</v>
      </c>
      <c r="AQ119" s="236">
        <f>SUMIF($O$22:$O$71,AD119,$U$22:$U$71)+SUMIF($AD$22:$AD$71,AD119,$AK$22:$AK$71)</f>
        <v>0</v>
      </c>
      <c r="AR119" s="212"/>
      <c r="AS119" s="257">
        <f t="shared" si="608"/>
        <v>47</v>
      </c>
      <c r="AT119" s="224" t="s">
        <v>108</v>
      </c>
      <c r="AU119" s="224">
        <v>379</v>
      </c>
      <c r="AV119" s="225">
        <v>1.9131944444444444</v>
      </c>
      <c r="AW119" s="53">
        <f t="shared" si="609"/>
        <v>4</v>
      </c>
      <c r="AX119" s="232"/>
      <c r="AY119" s="234"/>
      <c r="AZ119" s="237">
        <f>IF(ISNUMBER(AS119)=FALSE,"",SUM(BA119:BA$136))</f>
        <v>4</v>
      </c>
      <c r="BA119" s="238">
        <f t="shared" si="610"/>
        <v>1</v>
      </c>
      <c r="BB119" s="249">
        <f>IF(ISNUMBER(AS119)=FALSE,"",SUMIF($E$73:$E$136,AT119,$D$73:$D$136))</f>
        <v>56</v>
      </c>
      <c r="BC119" s="323">
        <f>IF(ISNUMBER(AS119)=FALSE,"",IF(SUMIF($E$73:$E$136,AT119,$I$73:$I$136)&gt;0,SUMIF($E$73:$E$136,AT119,$I$73:$I$136),IF(SUMIF($E$73:$E$136,AT119,$J$73:$J$136)&gt;0,SUMIF($E$73:$E$136,AT119,$J$73:$J$136),IF(SUMIF($E$73:$E$136,AT119,$K$73:$K$136)&gt;0,SUMIF($E$73:$E$136,AT119,$K$73:$K$136),SUMIF($E$73:$E$136,AT119,$L$73:$L$136)))))</f>
        <v>4</v>
      </c>
      <c r="BD119" s="231">
        <f>SUMIF($O$22:$O$71,AT119,$S$22:$S$71)+SUMIF($AD$22:$AD$71,AT119,$AI$22:$AI$71)+SUMIF($AT$22:$AT$71,AT119,$AX$22:$AX$71)</f>
        <v>0</v>
      </c>
      <c r="BE119" s="233">
        <f>SUMIF($O$22:$O$71,AT119,$T$22:$T$71)+SUMIF($AD$22:$AD$71,AT119,$AJ$22:$AJ$71)+SUMIF($AT$22:$AT$71,AT119,$AY$22:$AY$71)</f>
        <v>3</v>
      </c>
      <c r="BF119" s="236">
        <f>SUMIF($O$22:$O$71,AT119,$U$22:$U$71)+SUMIF($AD$22:$AD$71,AT119,$AK$22:$AK$71)+SUMIF($AT$22:$AT$71,AT119,$AZ$22:$AZ$71)</f>
        <v>0</v>
      </c>
      <c r="BG119" s="212"/>
      <c r="BH119" s="256" t="str">
        <f t="shared" si="611"/>
        <v/>
      </c>
      <c r="BI119" s="228"/>
      <c r="BJ119" s="215"/>
      <c r="BK119" s="216" t="str">
        <f t="shared" si="612"/>
        <v/>
      </c>
      <c r="BL119" s="232"/>
      <c r="BM119" s="234"/>
      <c r="BN119" s="237" t="str">
        <f>IF(ISNUMBER(BH119)=FALSE,"",SUM(BO119:BO$136))</f>
        <v/>
      </c>
      <c r="BO119" s="238" t="str">
        <f t="shared" si="613"/>
        <v/>
      </c>
      <c r="BP119" s="250" t="str">
        <f>IF(ISNUMBER(BH119)=FALSE,"",SUMIF($E$73:$E$136,BI119,$D$73:$D$136))</f>
        <v/>
      </c>
      <c r="BQ119" s="252" t="str">
        <f>IF(ISNUMBER(BH119)=FALSE,"",IF(SUMIF($E$73:$E$136,BI119,$I$73:$I$136)&gt;0,SUMIF($E$73:$E$136,BI119,$I$73:$I$136),IF(SUMIF($E$73:$E$136,BI119,$J$73:$J$136)&gt;0,SUMIF($E$73:$E$136,BI119,$J$73:$J$136),IF(SUMIF($E$73:$E$136,BI119,$K$73:$K$136)&gt;0,SUMIF($E$73:$E$136,BI119,$K$73:$K$136),SUMIF($E$73:$E$136,BI119,$L$73:$L$136)))))</f>
        <v/>
      </c>
      <c r="BR119" s="231">
        <f>SUMIF($O$22:$O$71,BI119,$S$22:$S$71)+SUMIF($AD$22:$AD$71,BI119,$AI$22:$AI$71)+SUMIF($AT$22:$AT$71,BI119,$AX$22:$AX$71)+SUMIF($BI$22:$BI$71,BI119,$BL$22:$BL$71)</f>
        <v>0</v>
      </c>
      <c r="BS119" s="233">
        <f>SUMIF($O$22:$O$71,BI119,$T$22:$T$71)+SUMIF($AD$22:$AD$71,BI119,$AJ$22:$AJ$71)+SUMIF($AT$22:$AT$71,BI119,$AY$22:$AY$71)+SUMIF($BI$22:$BI$71,BI119,$BM$22:$BM$71)</f>
        <v>0</v>
      </c>
      <c r="BT119" s="236">
        <f>SUMIF($O$22:$O$71,BI119,$U$22:$U$71)+SUMIF($AD$22:$AD$71,BI119,$AK$22:$AK$71)+SUMIF($AT$22:$AT$71,BI119,$AZ$22:$AZ$71)+SUMIF($BI$22:$BI$71,BI119,$BN$22:$BN$71)</f>
        <v>0</v>
      </c>
      <c r="BU119" s="212"/>
      <c r="BV119" s="257" t="str">
        <f t="shared" si="614"/>
        <v/>
      </c>
      <c r="BW119" s="224"/>
      <c r="BX119" s="225"/>
      <c r="BY119" s="217" t="str">
        <f t="shared" si="615"/>
        <v/>
      </c>
      <c r="BZ119" s="232"/>
      <c r="CA119" s="234"/>
      <c r="CB119" s="237" t="str">
        <f>IF(ISNUMBER(BV119)=FALSE,"",SUM(CC119:CC$136))</f>
        <v/>
      </c>
      <c r="CC119" s="238" t="str">
        <f t="shared" si="616"/>
        <v/>
      </c>
      <c r="CD119" s="249" t="str">
        <f>IF(ISNUMBER(BV119)=FALSE,"",SUMIF($E$73:$E$136,BW119,$D$73:$D$136))</f>
        <v/>
      </c>
      <c r="CE119" s="251" t="str">
        <f>IF(ISNUMBER(BV119)=FALSE,"",IF(SUMIF($E$73:$E$136,BW119,$I$73:$I$136)&gt;0,SUMIF($E$73:$E$136,BW119,$I$73:$I$136),IF(SUMIF($E$73:$E$136,BW119,$J$73:$J$136)&gt;0,SUMIF($E$73:$E$136,BW119,$J$73:$J$136),IF(SUMIF($E$73:$E$136,BW119,$K$73:$K$136)&gt;0,SUMIF($E$73:$E$136,BW119,$K$73:$K$136),SUMIF($E$73:$E$136,BW119,$L$73:$L$136)))))</f>
        <v/>
      </c>
      <c r="CF119" s="231">
        <f>SUMIF($O$22:$O$71,BW119,$S$22:$S$71)+SUMIF($AD$22:$AD$71,BW119,$AI$22:$AI$71)+SUMIF($AT$22:$AT$71,BW119,$AX$22:$AX$71)+SUMIF($BI$22:$BI$71,BW119,$BL$22:$BL$71)+SUMIF($BW$22:$BW$71,BW119,$BZ$22:$BZ$71)</f>
        <v>0</v>
      </c>
      <c r="CG119" s="233">
        <f>SUMIF($O$22:$O$71,BW119,$T$22:$T$71)+SUMIF($AD$22:$AD$71,BW119,$AJ$22:$AJ$71)+SUMIF($AT$22:$AT$71,BW119,$AY$22:$AY$71)+SUMIF($BI$22:$BI$71,BW119,$BM$22:$BM$71)+SUMIF($BW$22:$BW$71,BW119,$CA$22:$CA$71)</f>
        <v>0</v>
      </c>
      <c r="CH119" s="236">
        <f>SUMIF($O$22:$O$71,BW119,$U$22:$U$71)+SUMIF($AD$22:$AD$71,BW119,$AK$22:$AK$71)+SUMIF($AT$22:$AT$71,BW119,$AZ$22:$AZ$71)+SUMIF($BI$22:$BI$71,BW119,$BN$22:$BN$71)+SUMIF($BW$22:$BW$71,BW119,$CB$22:$CB$71)</f>
        <v>0</v>
      </c>
      <c r="CI119" s="212"/>
      <c r="CJ119" s="258" t="str">
        <f t="shared" si="617"/>
        <v/>
      </c>
      <c r="CK119" s="228"/>
      <c r="CL119" s="215"/>
      <c r="CM119" s="216" t="str">
        <f t="shared" si="618"/>
        <v/>
      </c>
      <c r="CN119" s="232"/>
      <c r="CO119" s="234"/>
      <c r="CP119" s="237" t="str">
        <f>IF(ISNUMBER(CJ119)=FALSE,"",SUM(CQ119:CQ$136))</f>
        <v/>
      </c>
      <c r="CQ119" s="238" t="str">
        <f t="shared" si="619"/>
        <v/>
      </c>
      <c r="CR119" s="250" t="str">
        <f>IF(ISNUMBER(CJ119)=FALSE,"",SUMIF($E$73:$E$136,CK119,$D$73:$D$136))</f>
        <v/>
      </c>
      <c r="CS119" s="252" t="str">
        <f>IF(ISNUMBER(CJ119)=FALSE,"",IF(SUMIF($E$73:$E$136,CK119,$I$73:$I$136)&gt;0,SUMIF($E$73:$E$136,CK119,$I$73:$I$136),IF(SUMIF($E$73:$E$136,CK119,$J$73:$J$136)&gt;0,SUMIF($E$73:$E$136,CK119,$J$73:$J$136),IF(SUMIF($E$73:$E$136,CK119,$K$73:$K$136)&gt;0,SUMIF($E$73:$E$136,CK119,$K$73:$K$136),SUMIF($E$73:$E$136,CK119,$L$73:$L$136)))))</f>
        <v/>
      </c>
      <c r="CT119" s="231">
        <f>SUMIF($O$22:$O$71,CK119,$S$22:$S$71)+SUMIF($AD$22:$AD$71,CK119,$AI$22:$AI$71)+SUMIF($AT$22:$AT$71,CK119,$AX$22:$AX$71)+SUMIF($BI$22:$BI$71,CK119,$BL$22:$BL$71)+SUMIF($BW$22:$BW$71,CK119,$BZ$22:$BZ$71)+SUMIF($CK$22:$CK$71,CK119,$CN$22:$CN$71)</f>
        <v>0</v>
      </c>
      <c r="CU119" s="233">
        <f>SUMIF($O$22:$O$71,CK119,$T$22:$T$71)+SUMIF($AD$22:$AD$71,CK119,$AJ$22:$AJ$71)+SUMIF($AT$22:$AT$71,CK119,$AY$22:$AY$71)+SUMIF($BI$22:$BI$71,CK119,$BM$22:$BM$71)+SUMIF($BW$22:$BW$71,CK119,$CA$22:$CA$71)+SUMIF($CK$22:$CK$71,CK119,$CO$22:$CO$71)</f>
        <v>0</v>
      </c>
      <c r="CV119" s="236">
        <f>SUMIF($O$22:$O$71,CK119,$U$22:$U$71)+SUMIF($AD$22:$AD$71,CK119,$AK$22:$AK$71)+SUMIF($AT$22:$AT$71,CK119,$AZ$22:$AZ$71)+SUMIF($BI$22:$BI$71,CK119,$BN$22:$BN$71)+SUMIF($BW$22:$BW$71,CK119,$CB$22:$CB$71)+SUMIF($CK$22:$CK$71,CK119,$CP$22:$CP$71)</f>
        <v>0</v>
      </c>
      <c r="CW119" s="212"/>
      <c r="CX119" s="203"/>
    </row>
    <row r="120" spans="1:102" s="211" customFormat="1" ht="15" customHeight="1">
      <c r="A120" s="213"/>
      <c r="B120" s="335"/>
      <c r="C120" s="284">
        <v>48</v>
      </c>
      <c r="D120" s="285">
        <f t="shared" si="199"/>
        <v>48</v>
      </c>
      <c r="E120" s="286" t="s">
        <v>103</v>
      </c>
      <c r="F120" s="284">
        <v>1969</v>
      </c>
      <c r="G120" s="284">
        <f>SUMIF($O$73:$O$137,E120,$V$73:$V$137)+SUMIF($AD$73:$AD$137,E120,$AL$73:$AL$137)+SUMIF($AT$73:$AT$137,E120,$BA$73:$BA$137)+SUMIF($BI$73:$BI$137,E120,$BO$73:$BO$137)+SUMIF($BW$73:$BW$137,E120,$CC$73:$CC$137)+SUMIF($CK$73:$CK$137,E120,$CQ$73:$CQ$137)</f>
        <v>1</v>
      </c>
      <c r="H120" s="284"/>
      <c r="I120" s="284">
        <f t="shared" si="480"/>
        <v>0</v>
      </c>
      <c r="J120" s="287">
        <f>SUMIF($O$73:$O$137,E120,$S$73:$S$137)+SUMIF($AD$73:$AD$137,E120,$AI$73:$AI$137)+SUMIF($AT$73:$AT$137,E120,$AX$73:$AX$137)+SUMIF($BI$73:$BI$137,E120,$BL$73:$BL$137)+SUMIF($BW$73:$BW$137,E120,$BZ$73:$BZ$137)+SUMIF($CK$73:$CK$137,E120,$CN$73:$CN$137)</f>
        <v>0</v>
      </c>
      <c r="K120" s="288">
        <f>SUMIF($O$73:$O$137,E120,$T$73:$T$137)+SUMIF($AD$73:$AD$137,E120,$AJ$73:$AJ$137)+SUMIF($AT$73:$AT$137,E120,$AY$73:$AY$137)+SUMIF($BI$73:$BI$137,E120,$BM$73:$BM$137)+SUMIF($BW$73:$BW$137,E120,$CA$73:$CA$137)+SUMIF($CK$73:$CK$137,E120,$CO$73:$CO$137)</f>
        <v>7</v>
      </c>
      <c r="L120" s="289">
        <f>SUMIF($O$73:$O$137,E120,$U$73:$U$137)+SUMIF($AD$73:$AD$137,E120,$AK$73:$AK$137)+SUMIF($AT$73:$AT$137,E120,$AZ$73:$AZ$137)+SUMIF($BI$73:$BI$137,E120,$BN$73:$BN$137)+SUMIF($BW$73:$BW$137,E120,$CB$73:$CB$137)+SUMIF($CK$73:$CK$137,E120,$CP$73:$CP$137)</f>
        <v>0</v>
      </c>
      <c r="M120" s="221"/>
      <c r="N120" s="254" t="str">
        <f t="shared" si="602"/>
        <v/>
      </c>
      <c r="O120" s="224"/>
      <c r="P120" s="293"/>
      <c r="Q120" s="225"/>
      <c r="R120" s="217" t="str">
        <f t="shared" si="603"/>
        <v/>
      </c>
      <c r="S120" s="232"/>
      <c r="T120" s="234"/>
      <c r="U120" s="237" t="str">
        <f>IF(ISNUMBER(N120)=FALSE,"",SUM(V$118:$V138))</f>
        <v/>
      </c>
      <c r="V120" s="238" t="str">
        <f t="shared" si="604"/>
        <v/>
      </c>
      <c r="W120" s="249" t="str">
        <f>IF(ISNUMBER(N120)=FALSE,"",SUMIF($E$73:$E$136,O120,$D$73:$D$136))</f>
        <v/>
      </c>
      <c r="X120" s="251" t="str">
        <f>IF(ISNUMBER(N120)=FALSE,"",SUMIF($E$73:$E$136,O120,$I$73:$I$136))</f>
        <v/>
      </c>
      <c r="Y120" s="231">
        <f>SUMIF($O$22:$O$71,O120,$S$22:$S$71)</f>
        <v>0</v>
      </c>
      <c r="Z120" s="233">
        <f>SUMIF($O$22:$O$71,O120,$T$22:$T$71)</f>
        <v>0</v>
      </c>
      <c r="AA120" s="236">
        <f>SUMIF($O$22:$O$71,O120,$U$22:$U$71)</f>
        <v>0</v>
      </c>
      <c r="AB120" s="212"/>
      <c r="AC120" s="256" t="str">
        <f t="shared" si="605"/>
        <v/>
      </c>
      <c r="AD120" s="208"/>
      <c r="AE120" s="215"/>
      <c r="AF120" s="215"/>
      <c r="AG120" s="215"/>
      <c r="AH120" s="216" t="str">
        <f t="shared" si="606"/>
        <v/>
      </c>
      <c r="AI120" s="232"/>
      <c r="AJ120" s="234"/>
      <c r="AK120" s="237" t="str">
        <f>IF(ISNUMBER(AC120)=FALSE,"",SUM(AL120:$AL$136))</f>
        <v/>
      </c>
      <c r="AL120" s="238" t="str">
        <f t="shared" si="607"/>
        <v/>
      </c>
      <c r="AM120" s="250" t="str">
        <f>IF(ISNUMBER(AC120)=FALSE,"",SUMIF($E$73:$E$136,AD120,$D$73:$D$136))</f>
        <v/>
      </c>
      <c r="AN120" s="252" t="str">
        <f>IF(ISNUMBER(AC120)=FALSE,"",IF(SUMIF($E$73:$E$136,AD120,$I$73:$I$136)&gt;0,SUMIF($E$73:$E$136,AD120,$I$73:$I$136),IF(SUMIF($E$73:$E$136,AD120,$J$73:$J$136)&gt;0,SUMIF($E$73:$E$136,AD120,$J$73:$J$136),IF(SUMIF($E$73:$E$136,AD120,$K$73:$K$136)&gt;0,SUMIF($E$73:$E$136,AD120,$K$73:$K$136),SUMIF($E$73:$E$136,AD120,$L$73:$L$136)))))</f>
        <v/>
      </c>
      <c r="AO120" s="231">
        <f>SUMIF($O$22:$O$71,AD120,$S$22:$S$71)+SUMIF($AD$22:$AD$71,AD120,$AI$22:$AI$71)</f>
        <v>0</v>
      </c>
      <c r="AP120" s="233">
        <f>SUMIF($O$22:$O$71,AD120,$T$22:$T$71)+SUMIF($AD$22:$AD$71,AD120,$AJ$22:$AJ$71)</f>
        <v>0</v>
      </c>
      <c r="AQ120" s="236">
        <f>SUMIF($O$22:$O$71,AD120,$U$22:$U$71)+SUMIF($AD$22:$AD$71,AD120,$AK$22:$AK$71)</f>
        <v>0</v>
      </c>
      <c r="AR120" s="212"/>
      <c r="AS120" s="257">
        <f t="shared" si="608"/>
        <v>48</v>
      </c>
      <c r="AT120" s="224" t="s">
        <v>109</v>
      </c>
      <c r="AU120" s="224">
        <v>358</v>
      </c>
      <c r="AV120" s="225">
        <v>1.9756944444444444</v>
      </c>
      <c r="AW120" s="53">
        <f t="shared" si="609"/>
        <v>3</v>
      </c>
      <c r="AX120" s="232"/>
      <c r="AY120" s="234"/>
      <c r="AZ120" s="237">
        <f>IF(ISNUMBER(AS120)=FALSE,"",SUM(BA120:BA$136))</f>
        <v>3</v>
      </c>
      <c r="BA120" s="238">
        <f t="shared" si="610"/>
        <v>1</v>
      </c>
      <c r="BB120" s="249">
        <f>IF(ISNUMBER(AS120)=FALSE,"",SUMIF($E$73:$E$136,AT120,$D$73:$D$136))</f>
        <v>57</v>
      </c>
      <c r="BC120" s="323">
        <f>IF(ISNUMBER(AS120)=FALSE,"",IF(SUMIF($E$73:$E$136,AT120,$I$73:$I$136)&gt;0,SUMIF($E$73:$E$136,AT120,$I$73:$I$136),IF(SUMIF($E$73:$E$136,AT120,$J$73:$J$136)&gt;0,SUMIF($E$73:$E$136,AT120,$J$73:$J$136),IF(SUMIF($E$73:$E$136,AT120,$K$73:$K$136)&gt;0,SUMIF($E$73:$E$136,AT120,$K$73:$K$136),SUMIF($E$73:$E$136,AT120,$L$73:$L$136)))))</f>
        <v>3</v>
      </c>
      <c r="BD120" s="231">
        <f>SUMIF($O$22:$O$71,AT120,$S$22:$S$71)+SUMIF($AD$22:$AD$71,AT120,$AI$22:$AI$71)+SUMIF($AT$22:$AT$71,AT120,$AX$22:$AX$71)</f>
        <v>0</v>
      </c>
      <c r="BE120" s="233">
        <f>SUMIF($O$22:$O$71,AT120,$T$22:$T$71)+SUMIF($AD$22:$AD$71,AT120,$AJ$22:$AJ$71)+SUMIF($AT$22:$AT$71,AT120,$AY$22:$AY$71)</f>
        <v>2</v>
      </c>
      <c r="BF120" s="236">
        <f>SUMIF($O$22:$O$71,AT120,$U$22:$U$71)+SUMIF($AD$22:$AD$71,AT120,$AK$22:$AK$71)+SUMIF($AT$22:$AT$71,AT120,$AZ$22:$AZ$71)</f>
        <v>0</v>
      </c>
      <c r="BG120" s="212"/>
      <c r="BH120" s="256" t="str">
        <f t="shared" si="611"/>
        <v/>
      </c>
      <c r="BI120" s="228"/>
      <c r="BJ120" s="215"/>
      <c r="BK120" s="216" t="str">
        <f t="shared" si="612"/>
        <v/>
      </c>
      <c r="BL120" s="232"/>
      <c r="BM120" s="234"/>
      <c r="BN120" s="237" t="str">
        <f>IF(ISNUMBER(BH120)=FALSE,"",SUM(BO120:BO$136))</f>
        <v/>
      </c>
      <c r="BO120" s="238" t="str">
        <f t="shared" si="613"/>
        <v/>
      </c>
      <c r="BP120" s="250" t="str">
        <f>IF(ISNUMBER(BH120)=FALSE,"",SUMIF($E$73:$E$136,BI120,$D$73:$D$136))</f>
        <v/>
      </c>
      <c r="BQ120" s="252" t="str">
        <f>IF(ISNUMBER(BH120)=FALSE,"",IF(SUMIF($E$73:$E$136,BI120,$I$73:$I$136)&gt;0,SUMIF($E$73:$E$136,BI120,$I$73:$I$136),IF(SUMIF($E$73:$E$136,BI120,$J$73:$J$136)&gt;0,SUMIF($E$73:$E$136,BI120,$J$73:$J$136),IF(SUMIF($E$73:$E$136,BI120,$K$73:$K$136)&gt;0,SUMIF($E$73:$E$136,BI120,$K$73:$K$136),SUMIF($E$73:$E$136,BI120,$L$73:$L$136)))))</f>
        <v/>
      </c>
      <c r="BR120" s="231">
        <f>SUMIF($O$22:$O$71,BI120,$S$22:$S$71)+SUMIF($AD$22:$AD$71,BI120,$AI$22:$AI$71)+SUMIF($AT$22:$AT$71,BI120,$AX$22:$AX$71)+SUMIF($BI$22:$BI$71,BI120,$BL$22:$BL$71)</f>
        <v>0</v>
      </c>
      <c r="BS120" s="233">
        <f>SUMIF($O$22:$O$71,BI120,$T$22:$T$71)+SUMIF($AD$22:$AD$71,BI120,$AJ$22:$AJ$71)+SUMIF($AT$22:$AT$71,BI120,$AY$22:$AY$71)+SUMIF($BI$22:$BI$71,BI120,$BM$22:$BM$71)</f>
        <v>0</v>
      </c>
      <c r="BT120" s="236">
        <f>SUMIF($O$22:$O$71,BI120,$U$22:$U$71)+SUMIF($AD$22:$AD$71,BI120,$AK$22:$AK$71)+SUMIF($AT$22:$AT$71,BI120,$AZ$22:$AZ$71)+SUMIF($BI$22:$BI$71,BI120,$BN$22:$BN$71)</f>
        <v>0</v>
      </c>
      <c r="BU120" s="212"/>
      <c r="BV120" s="257" t="str">
        <f t="shared" si="614"/>
        <v/>
      </c>
      <c r="BW120" s="224"/>
      <c r="BX120" s="225"/>
      <c r="BY120" s="217" t="str">
        <f t="shared" si="615"/>
        <v/>
      </c>
      <c r="BZ120" s="232"/>
      <c r="CA120" s="234"/>
      <c r="CB120" s="237" t="str">
        <f>IF(ISNUMBER(BV120)=FALSE,"",SUM(CC120:CC$136))</f>
        <v/>
      </c>
      <c r="CC120" s="238" t="str">
        <f t="shared" si="616"/>
        <v/>
      </c>
      <c r="CD120" s="249" t="str">
        <f>IF(ISNUMBER(BV120)=FALSE,"",SUMIF($E$73:$E$136,BW120,$D$73:$D$136))</f>
        <v/>
      </c>
      <c r="CE120" s="251" t="str">
        <f>IF(ISNUMBER(BV120)=FALSE,"",IF(SUMIF($E$73:$E$136,BW120,$I$73:$I$136)&gt;0,SUMIF($E$73:$E$136,BW120,$I$73:$I$136),IF(SUMIF($E$73:$E$136,BW120,$J$73:$J$136)&gt;0,SUMIF($E$73:$E$136,BW120,$J$73:$J$136),IF(SUMIF($E$73:$E$136,BW120,$K$73:$K$136)&gt;0,SUMIF($E$73:$E$136,BW120,$K$73:$K$136),SUMIF($E$73:$E$136,BW120,$L$73:$L$136)))))</f>
        <v/>
      </c>
      <c r="CF120" s="231">
        <f>SUMIF($O$22:$O$71,BW120,$S$22:$S$71)+SUMIF($AD$22:$AD$71,BW120,$AI$22:$AI$71)+SUMIF($AT$22:$AT$71,BW120,$AX$22:$AX$71)+SUMIF($BI$22:$BI$71,BW120,$BL$22:$BL$71)+SUMIF($BW$22:$BW$71,BW120,$BZ$22:$BZ$71)</f>
        <v>0</v>
      </c>
      <c r="CG120" s="233">
        <f>SUMIF($O$22:$O$71,BW120,$T$22:$T$71)+SUMIF($AD$22:$AD$71,BW120,$AJ$22:$AJ$71)+SUMIF($AT$22:$AT$71,BW120,$AY$22:$AY$71)+SUMIF($BI$22:$BI$71,BW120,$BM$22:$BM$71)+SUMIF($BW$22:$BW$71,BW120,$CA$22:$CA$71)</f>
        <v>0</v>
      </c>
      <c r="CH120" s="236">
        <f>SUMIF($O$22:$O$71,BW120,$U$22:$U$71)+SUMIF($AD$22:$AD$71,BW120,$AK$22:$AK$71)+SUMIF($AT$22:$AT$71,BW120,$AZ$22:$AZ$71)+SUMIF($BI$22:$BI$71,BW120,$BN$22:$BN$71)+SUMIF($BW$22:$BW$71,BW120,$CB$22:$CB$71)</f>
        <v>0</v>
      </c>
      <c r="CI120" s="212"/>
      <c r="CJ120" s="258" t="str">
        <f t="shared" si="617"/>
        <v/>
      </c>
      <c r="CK120" s="228"/>
      <c r="CL120" s="215"/>
      <c r="CM120" s="216" t="str">
        <f t="shared" si="618"/>
        <v/>
      </c>
      <c r="CN120" s="232"/>
      <c r="CO120" s="234"/>
      <c r="CP120" s="237" t="str">
        <f>IF(ISNUMBER(CJ120)=FALSE,"",SUM(CQ120:CQ$136))</f>
        <v/>
      </c>
      <c r="CQ120" s="238" t="str">
        <f t="shared" si="619"/>
        <v/>
      </c>
      <c r="CR120" s="250" t="str">
        <f>IF(ISNUMBER(CJ120)=FALSE,"",SUMIF($E$73:$E$136,CK120,$D$73:$D$136))</f>
        <v/>
      </c>
      <c r="CS120" s="252" t="str">
        <f>IF(ISNUMBER(CJ120)=FALSE,"",IF(SUMIF($E$73:$E$136,CK120,$I$73:$I$136)&gt;0,SUMIF($E$73:$E$136,CK120,$I$73:$I$136),IF(SUMIF($E$73:$E$136,CK120,$J$73:$J$136)&gt;0,SUMIF($E$73:$E$136,CK120,$J$73:$J$136),IF(SUMIF($E$73:$E$136,CK120,$K$73:$K$136)&gt;0,SUMIF($E$73:$E$136,CK120,$K$73:$K$136),SUMIF($E$73:$E$136,CK120,$L$73:$L$136)))))</f>
        <v/>
      </c>
      <c r="CT120" s="231">
        <f>SUMIF($O$22:$O$71,CK120,$S$22:$S$71)+SUMIF($AD$22:$AD$71,CK120,$AI$22:$AI$71)+SUMIF($AT$22:$AT$71,CK120,$AX$22:$AX$71)+SUMIF($BI$22:$BI$71,CK120,$BL$22:$BL$71)+SUMIF($BW$22:$BW$71,CK120,$BZ$22:$BZ$71)+SUMIF($CK$22:$CK$71,CK120,$CN$22:$CN$71)</f>
        <v>0</v>
      </c>
      <c r="CU120" s="233">
        <f>SUMIF($O$22:$O$71,CK120,$T$22:$T$71)+SUMIF($AD$22:$AD$71,CK120,$AJ$22:$AJ$71)+SUMIF($AT$22:$AT$71,CK120,$AY$22:$AY$71)+SUMIF($BI$22:$BI$71,CK120,$BM$22:$BM$71)+SUMIF($BW$22:$BW$71,CK120,$CA$22:$CA$71)+SUMIF($CK$22:$CK$71,CK120,$CO$22:$CO$71)</f>
        <v>0</v>
      </c>
      <c r="CV120" s="236">
        <f>SUMIF($O$22:$O$71,CK120,$U$22:$U$71)+SUMIF($AD$22:$AD$71,CK120,$AK$22:$AK$71)+SUMIF($AT$22:$AT$71,CK120,$AZ$22:$AZ$71)+SUMIF($BI$22:$BI$71,CK120,$BN$22:$BN$71)+SUMIF($BW$22:$BW$71,CK120,$CB$22:$CB$71)+SUMIF($CK$22:$CK$71,CK120,$CP$22:$CP$71)</f>
        <v>0</v>
      </c>
      <c r="CW120" s="212"/>
      <c r="CX120" s="203"/>
    </row>
    <row r="121" spans="1:102" s="211" customFormat="1" ht="15" customHeight="1">
      <c r="A121" s="213"/>
      <c r="B121" s="335"/>
      <c r="C121" s="284">
        <v>49</v>
      </c>
      <c r="D121" s="285">
        <f t="shared" si="199"/>
        <v>49</v>
      </c>
      <c r="E121" s="286" t="s">
        <v>77</v>
      </c>
      <c r="F121" s="284">
        <v>1980</v>
      </c>
      <c r="G121" s="284">
        <f>SUMIF($O$73:$O$137,E121,$V$73:$V$137)+SUMIF($AD$73:$AD$137,E121,$AL$73:$AL$137)+SUMIF($AT$73:$AT$137,E121,$BA$73:$BA$137)+SUMIF($BI$73:$BI$137,E121,$BO$73:$BO$137)+SUMIF($BW$73:$BW$137,E121,$CC$73:$CC$137)+SUMIF($CK$73:$CK$137,E121,$CQ$73:$CQ$137)</f>
        <v>1</v>
      </c>
      <c r="H121" s="284"/>
      <c r="I121" s="284">
        <f t="shared" si="480"/>
        <v>0</v>
      </c>
      <c r="J121" s="287">
        <f>SUMIF($O$73:$O$137,E121,$S$73:$S$137)+SUMIF($AD$73:$AD$137,E121,$AI$73:$AI$137)+SUMIF($AT$73:$AT$137,E121,$AX$73:$AX$137)+SUMIF($BI$73:$BI$137,E121,$BL$73:$BL$137)+SUMIF($BW$73:$BW$137,E121,$BZ$73:$BZ$137)+SUMIF($CK$73:$CK$137,E121,$CN$73:$CN$137)</f>
        <v>0</v>
      </c>
      <c r="K121" s="288">
        <f>SUMIF($O$73:$O$137,E121,$T$73:$T$137)+SUMIF($AD$73:$AD$137,E121,$AJ$73:$AJ$137)+SUMIF($AT$73:$AT$137,E121,$AY$73:$AY$137)+SUMIF($BI$73:$BI$137,E121,$BM$73:$BM$137)+SUMIF($BW$73:$BW$137,E121,$CA$73:$CA$137)+SUMIF($CK$73:$CK$137,E121,$CO$73:$CO$137)</f>
        <v>6</v>
      </c>
      <c r="L121" s="289">
        <f>SUMIF($O$73:$O$137,E121,$U$73:$U$137)+SUMIF($AD$73:$AD$137,E121,$AK$73:$AK$137)+SUMIF($AT$73:$AT$137,E121,$AZ$73:$AZ$137)+SUMIF($BI$73:$BI$137,E121,$BN$73:$BN$137)+SUMIF($BW$73:$BW$137,E121,$CB$73:$CB$137)+SUMIF($CK$73:$CK$137,E121,$CP$73:$CP$137)</f>
        <v>0</v>
      </c>
      <c r="M121" s="221"/>
      <c r="N121" s="254" t="str">
        <f t="shared" si="602"/>
        <v/>
      </c>
      <c r="O121" s="224"/>
      <c r="P121" s="293"/>
      <c r="Q121" s="225"/>
      <c r="R121" s="217" t="str">
        <f t="shared" si="603"/>
        <v/>
      </c>
      <c r="S121" s="232"/>
      <c r="T121" s="234"/>
      <c r="U121" s="237" t="str">
        <f>IF(ISNUMBER(N121)=FALSE,"",SUM(V$118:$V139))</f>
        <v/>
      </c>
      <c r="V121" s="238" t="str">
        <f t="shared" si="604"/>
        <v/>
      </c>
      <c r="W121" s="249" t="str">
        <f>IF(ISNUMBER(N121)=FALSE,"",SUMIF($E$73:$E$136,O121,$D$73:$D$136))</f>
        <v/>
      </c>
      <c r="X121" s="251" t="str">
        <f>IF(ISNUMBER(N121)=FALSE,"",SUMIF($E$73:$E$136,O121,$I$73:$I$136))</f>
        <v/>
      </c>
      <c r="Y121" s="231">
        <f>SUMIF($O$22:$O$71,O121,$S$22:$S$71)</f>
        <v>0</v>
      </c>
      <c r="Z121" s="233">
        <f>SUMIF($O$22:$O$71,O121,$T$22:$T$71)</f>
        <v>0</v>
      </c>
      <c r="AA121" s="236">
        <f>SUMIF($O$22:$O$71,O121,$U$22:$U$71)</f>
        <v>0</v>
      </c>
      <c r="AB121" s="212"/>
      <c r="AC121" s="256" t="str">
        <f t="shared" si="605"/>
        <v/>
      </c>
      <c r="AD121" s="208"/>
      <c r="AE121" s="215"/>
      <c r="AF121" s="215"/>
      <c r="AG121" s="215"/>
      <c r="AH121" s="216" t="str">
        <f t="shared" si="606"/>
        <v/>
      </c>
      <c r="AI121" s="232"/>
      <c r="AJ121" s="234"/>
      <c r="AK121" s="237" t="str">
        <f>IF(ISNUMBER(AC121)=FALSE,"",SUM(AL121:$AL$136))</f>
        <v/>
      </c>
      <c r="AL121" s="238" t="str">
        <f t="shared" si="607"/>
        <v/>
      </c>
      <c r="AM121" s="250" t="str">
        <f>IF(ISNUMBER(AC121)=FALSE,"",SUMIF($E$73:$E$136,AD121,$D$73:$D$136))</f>
        <v/>
      </c>
      <c r="AN121" s="252" t="str">
        <f>IF(ISNUMBER(AC121)=FALSE,"",IF(SUMIF($E$73:$E$136,AD121,$I$73:$I$136)&gt;0,SUMIF($E$73:$E$136,AD121,$I$73:$I$136),IF(SUMIF($E$73:$E$136,AD121,$J$73:$J$136)&gt;0,SUMIF($E$73:$E$136,AD121,$J$73:$J$136),IF(SUMIF($E$73:$E$136,AD121,$K$73:$K$136)&gt;0,SUMIF($E$73:$E$136,AD121,$K$73:$K$136),SUMIF($E$73:$E$136,AD121,$L$73:$L$136)))))</f>
        <v/>
      </c>
      <c r="AO121" s="231">
        <f>SUMIF($O$22:$O$71,AD121,$S$22:$S$71)+SUMIF($AD$22:$AD$71,AD121,$AI$22:$AI$71)</f>
        <v>0</v>
      </c>
      <c r="AP121" s="233">
        <f>SUMIF($O$22:$O$71,AD121,$T$22:$T$71)+SUMIF($AD$22:$AD$71,AD121,$AJ$22:$AJ$71)</f>
        <v>0</v>
      </c>
      <c r="AQ121" s="236">
        <f>SUMIF($O$22:$O$71,AD121,$U$22:$U$71)+SUMIF($AD$22:$AD$71,AD121,$AK$22:$AK$71)</f>
        <v>0</v>
      </c>
      <c r="AR121" s="212"/>
      <c r="AS121" s="257">
        <f t="shared" si="608"/>
        <v>49</v>
      </c>
      <c r="AT121" s="224" t="s">
        <v>79</v>
      </c>
      <c r="AU121" s="224">
        <v>358</v>
      </c>
      <c r="AV121" s="225">
        <v>1.9756944444444444</v>
      </c>
      <c r="AW121" s="53">
        <f t="shared" si="609"/>
        <v>2</v>
      </c>
      <c r="AX121" s="232"/>
      <c r="AY121" s="234"/>
      <c r="AZ121" s="237">
        <f>IF(ISNUMBER(AS121)=FALSE,"",SUM(BA121:BA$136))</f>
        <v>2</v>
      </c>
      <c r="BA121" s="238">
        <f t="shared" si="610"/>
        <v>1</v>
      </c>
      <c r="BB121" s="249">
        <f>IF(ISNUMBER(AS121)=FALSE,"",SUMIF($E$73:$E$136,AT121,$D$73:$D$136))</f>
        <v>58</v>
      </c>
      <c r="BC121" s="323">
        <f>IF(ISNUMBER(AS121)=FALSE,"",IF(SUMIF($E$73:$E$136,AT121,$I$73:$I$136)&gt;0,SUMIF($E$73:$E$136,AT121,$I$73:$I$136),IF(SUMIF($E$73:$E$136,AT121,$J$73:$J$136)&gt;0,SUMIF($E$73:$E$136,AT121,$J$73:$J$136),IF(SUMIF($E$73:$E$136,AT121,$K$73:$K$136)&gt;0,SUMIF($E$73:$E$136,AT121,$K$73:$K$136),SUMIF($E$73:$E$136,AT121,$L$73:$L$136)))))</f>
        <v>2</v>
      </c>
      <c r="BD121" s="231">
        <f>SUMIF($O$22:$O$71,AT121,$S$22:$S$71)+SUMIF($AD$22:$AD$71,AT121,$AI$22:$AI$71)+SUMIF($AT$22:$AT$71,AT121,$AX$22:$AX$71)</f>
        <v>0</v>
      </c>
      <c r="BE121" s="233">
        <f>SUMIF($O$22:$O$71,AT121,$T$22:$T$71)+SUMIF($AD$22:$AD$71,AT121,$AJ$22:$AJ$71)+SUMIF($AT$22:$AT$71,AT121,$AY$22:$AY$71)</f>
        <v>0</v>
      </c>
      <c r="BF121" s="236">
        <f>SUMIF($O$22:$O$71,AT121,$U$22:$U$71)+SUMIF($AD$22:$AD$71,AT121,$AK$22:$AK$71)+SUMIF($AT$22:$AT$71,AT121,$AZ$22:$AZ$71)</f>
        <v>0</v>
      </c>
      <c r="BG121" s="212"/>
      <c r="BH121" s="256" t="str">
        <f t="shared" si="611"/>
        <v/>
      </c>
      <c r="BI121" s="228"/>
      <c r="BJ121" s="215"/>
      <c r="BK121" s="216" t="str">
        <f t="shared" si="612"/>
        <v/>
      </c>
      <c r="BL121" s="232"/>
      <c r="BM121" s="234"/>
      <c r="BN121" s="237" t="str">
        <f>IF(ISNUMBER(BH121)=FALSE,"",SUM(BO121:BO$136))</f>
        <v/>
      </c>
      <c r="BO121" s="238" t="str">
        <f t="shared" si="613"/>
        <v/>
      </c>
      <c r="BP121" s="250" t="str">
        <f>IF(ISNUMBER(BH121)=FALSE,"",SUMIF($E$73:$E$136,BI121,$D$73:$D$136))</f>
        <v/>
      </c>
      <c r="BQ121" s="252" t="str">
        <f>IF(ISNUMBER(BH121)=FALSE,"",IF(SUMIF($E$73:$E$136,BI121,$I$73:$I$136)&gt;0,SUMIF($E$73:$E$136,BI121,$I$73:$I$136),IF(SUMIF($E$73:$E$136,BI121,$J$73:$J$136)&gt;0,SUMIF($E$73:$E$136,BI121,$J$73:$J$136),IF(SUMIF($E$73:$E$136,BI121,$K$73:$K$136)&gt;0,SUMIF($E$73:$E$136,BI121,$K$73:$K$136),SUMIF($E$73:$E$136,BI121,$L$73:$L$136)))))</f>
        <v/>
      </c>
      <c r="BR121" s="231">
        <f>SUMIF($O$22:$O$71,BI121,$S$22:$S$71)+SUMIF($AD$22:$AD$71,BI121,$AI$22:$AI$71)+SUMIF($AT$22:$AT$71,BI121,$AX$22:$AX$71)+SUMIF($BI$22:$BI$71,BI121,$BL$22:$BL$71)</f>
        <v>0</v>
      </c>
      <c r="BS121" s="233">
        <f>SUMIF($O$22:$O$71,BI121,$T$22:$T$71)+SUMIF($AD$22:$AD$71,BI121,$AJ$22:$AJ$71)+SUMIF($AT$22:$AT$71,BI121,$AY$22:$AY$71)+SUMIF($BI$22:$BI$71,BI121,$BM$22:$BM$71)</f>
        <v>0</v>
      </c>
      <c r="BT121" s="236">
        <f>SUMIF($O$22:$O$71,BI121,$U$22:$U$71)+SUMIF($AD$22:$AD$71,BI121,$AK$22:$AK$71)+SUMIF($AT$22:$AT$71,BI121,$AZ$22:$AZ$71)+SUMIF($BI$22:$BI$71,BI121,$BN$22:$BN$71)</f>
        <v>0</v>
      </c>
      <c r="BU121" s="212"/>
      <c r="BV121" s="257" t="str">
        <f t="shared" si="614"/>
        <v/>
      </c>
      <c r="BW121" s="224"/>
      <c r="BX121" s="225"/>
      <c r="BY121" s="217" t="str">
        <f t="shared" si="615"/>
        <v/>
      </c>
      <c r="BZ121" s="232"/>
      <c r="CA121" s="234"/>
      <c r="CB121" s="237" t="str">
        <f>IF(ISNUMBER(BV121)=FALSE,"",SUM(CC121:CC$136))</f>
        <v/>
      </c>
      <c r="CC121" s="238" t="str">
        <f t="shared" si="616"/>
        <v/>
      </c>
      <c r="CD121" s="249" t="str">
        <f>IF(ISNUMBER(BV121)=FALSE,"",SUMIF($E$73:$E$136,BW121,$D$73:$D$136))</f>
        <v/>
      </c>
      <c r="CE121" s="251" t="str">
        <f>IF(ISNUMBER(BV121)=FALSE,"",IF(SUMIF($E$73:$E$136,BW121,$I$73:$I$136)&gt;0,SUMIF($E$73:$E$136,BW121,$I$73:$I$136),IF(SUMIF($E$73:$E$136,BW121,$J$73:$J$136)&gt;0,SUMIF($E$73:$E$136,BW121,$J$73:$J$136),IF(SUMIF($E$73:$E$136,BW121,$K$73:$K$136)&gt;0,SUMIF($E$73:$E$136,BW121,$K$73:$K$136),SUMIF($E$73:$E$136,BW121,$L$73:$L$136)))))</f>
        <v/>
      </c>
      <c r="CF121" s="231">
        <f>SUMIF($O$22:$O$71,BW121,$S$22:$S$71)+SUMIF($AD$22:$AD$71,BW121,$AI$22:$AI$71)+SUMIF($AT$22:$AT$71,BW121,$AX$22:$AX$71)+SUMIF($BI$22:$BI$71,BW121,$BL$22:$BL$71)+SUMIF($BW$22:$BW$71,BW121,$BZ$22:$BZ$71)</f>
        <v>0</v>
      </c>
      <c r="CG121" s="233">
        <f>SUMIF($O$22:$O$71,BW121,$T$22:$T$71)+SUMIF($AD$22:$AD$71,BW121,$AJ$22:$AJ$71)+SUMIF($AT$22:$AT$71,BW121,$AY$22:$AY$71)+SUMIF($BI$22:$BI$71,BW121,$BM$22:$BM$71)+SUMIF($BW$22:$BW$71,BW121,$CA$22:$CA$71)</f>
        <v>0</v>
      </c>
      <c r="CH121" s="236">
        <f>SUMIF($O$22:$O$71,BW121,$U$22:$U$71)+SUMIF($AD$22:$AD$71,BW121,$AK$22:$AK$71)+SUMIF($AT$22:$AT$71,BW121,$AZ$22:$AZ$71)+SUMIF($BI$22:$BI$71,BW121,$BN$22:$BN$71)+SUMIF($BW$22:$BW$71,BW121,$CB$22:$CB$71)</f>
        <v>0</v>
      </c>
      <c r="CI121" s="212"/>
      <c r="CJ121" s="258" t="str">
        <f t="shared" si="617"/>
        <v/>
      </c>
      <c r="CK121" s="228"/>
      <c r="CL121" s="215"/>
      <c r="CM121" s="216" t="str">
        <f t="shared" si="618"/>
        <v/>
      </c>
      <c r="CN121" s="232"/>
      <c r="CO121" s="234"/>
      <c r="CP121" s="237" t="str">
        <f>IF(ISNUMBER(CJ121)=FALSE,"",SUM(CQ121:CQ$136))</f>
        <v/>
      </c>
      <c r="CQ121" s="238" t="str">
        <f t="shared" si="619"/>
        <v/>
      </c>
      <c r="CR121" s="250" t="str">
        <f>IF(ISNUMBER(CJ121)=FALSE,"",SUMIF($E$73:$E$136,CK121,$D$73:$D$136))</f>
        <v/>
      </c>
      <c r="CS121" s="252" t="str">
        <f>IF(ISNUMBER(CJ121)=FALSE,"",IF(SUMIF($E$73:$E$136,CK121,$I$73:$I$136)&gt;0,SUMIF($E$73:$E$136,CK121,$I$73:$I$136),IF(SUMIF($E$73:$E$136,CK121,$J$73:$J$136)&gt;0,SUMIF($E$73:$E$136,CK121,$J$73:$J$136),IF(SUMIF($E$73:$E$136,CK121,$K$73:$K$136)&gt;0,SUMIF($E$73:$E$136,CK121,$K$73:$K$136),SUMIF($E$73:$E$136,CK121,$L$73:$L$136)))))</f>
        <v/>
      </c>
      <c r="CT121" s="231">
        <f>SUMIF($O$22:$O$71,CK121,$S$22:$S$71)+SUMIF($AD$22:$AD$71,CK121,$AI$22:$AI$71)+SUMIF($AT$22:$AT$71,CK121,$AX$22:$AX$71)+SUMIF($BI$22:$BI$71,CK121,$BL$22:$BL$71)+SUMIF($BW$22:$BW$71,CK121,$BZ$22:$BZ$71)+SUMIF($CK$22:$CK$71,CK121,$CN$22:$CN$71)</f>
        <v>0</v>
      </c>
      <c r="CU121" s="233">
        <f>SUMIF($O$22:$O$71,CK121,$T$22:$T$71)+SUMIF($AD$22:$AD$71,CK121,$AJ$22:$AJ$71)+SUMIF($AT$22:$AT$71,CK121,$AY$22:$AY$71)+SUMIF($BI$22:$BI$71,CK121,$BM$22:$BM$71)+SUMIF($BW$22:$BW$71,CK121,$CA$22:$CA$71)+SUMIF($CK$22:$CK$71,CK121,$CO$22:$CO$71)</f>
        <v>0</v>
      </c>
      <c r="CV121" s="236">
        <f>SUMIF($O$22:$O$71,CK121,$U$22:$U$71)+SUMIF($AD$22:$AD$71,CK121,$AK$22:$AK$71)+SUMIF($AT$22:$AT$71,CK121,$AZ$22:$AZ$71)+SUMIF($BI$22:$BI$71,CK121,$BN$22:$BN$71)+SUMIF($BW$22:$BW$71,CK121,$CB$22:$CB$71)+SUMIF($CK$22:$CK$71,CK121,$CP$22:$CP$71)</f>
        <v>0</v>
      </c>
      <c r="CW121" s="212"/>
      <c r="CX121" s="203"/>
    </row>
    <row r="122" spans="1:102" s="211" customFormat="1" ht="15" customHeight="1">
      <c r="A122" s="213"/>
      <c r="B122" s="335"/>
      <c r="C122" s="284">
        <v>50</v>
      </c>
      <c r="D122" s="285">
        <f t="shared" si="199"/>
        <v>50</v>
      </c>
      <c r="E122" s="286" t="s">
        <v>104</v>
      </c>
      <c r="F122" s="284">
        <v>1973</v>
      </c>
      <c r="G122" s="284">
        <f>SUMIF($O$73:$O$137,E122,$V$73:$V$137)+SUMIF($AD$73:$AD$137,E122,$AL$73:$AL$137)+SUMIF($AT$73:$AT$137,E122,$BA$73:$BA$137)+SUMIF($BI$73:$BI$137,E122,$BO$73:$BO$137)+SUMIF($BW$73:$BW$137,E122,$CC$73:$CC$137)+SUMIF($CK$73:$CK$137,E122,$CQ$73:$CQ$137)</f>
        <v>1</v>
      </c>
      <c r="H122" s="284"/>
      <c r="I122" s="284">
        <f t="shared" si="480"/>
        <v>0</v>
      </c>
      <c r="J122" s="287">
        <f>SUMIF($O$73:$O$137,E122,$S$73:$S$137)+SUMIF($AD$73:$AD$137,E122,$AI$73:$AI$137)+SUMIF($AT$73:$AT$137,E122,$AX$73:$AX$137)+SUMIF($BI$73:$BI$137,E122,$BL$73:$BL$137)+SUMIF($BW$73:$BW$137,E122,$BZ$73:$BZ$137)+SUMIF($CK$73:$CK$137,E122,$CN$73:$CN$137)</f>
        <v>0</v>
      </c>
      <c r="K122" s="288">
        <f>SUMIF($O$73:$O$137,E122,$T$73:$T$137)+SUMIF($AD$73:$AD$137,E122,$AJ$73:$AJ$137)+SUMIF($AT$73:$AT$137,E122,$AY$73:$AY$137)+SUMIF($BI$73:$BI$137,E122,$BM$73:$BM$137)+SUMIF($BW$73:$BW$137,E122,$CA$73:$CA$137)+SUMIF($CK$73:$CK$137,E122,$CO$73:$CO$137)</f>
        <v>5</v>
      </c>
      <c r="L122" s="289">
        <f>SUMIF($O$73:$O$137,E122,$U$73:$U$137)+SUMIF($AD$73:$AD$137,E122,$AK$73:$AK$137)+SUMIF($AT$73:$AT$137,E122,$AZ$73:$AZ$137)+SUMIF($BI$73:$BI$137,E122,$BN$73:$BN$137)+SUMIF($BW$73:$BW$137,E122,$CB$73:$CB$137)+SUMIF($CK$73:$CK$137,E122,$CP$73:$CP$137)</f>
        <v>0</v>
      </c>
      <c r="M122" s="221"/>
      <c r="N122" s="254" t="str">
        <f t="shared" si="602"/>
        <v/>
      </c>
      <c r="O122" s="224"/>
      <c r="P122" s="293"/>
      <c r="Q122" s="225"/>
      <c r="R122" s="217" t="str">
        <f t="shared" si="603"/>
        <v/>
      </c>
      <c r="S122" s="232"/>
      <c r="T122" s="234"/>
      <c r="U122" s="237" t="str">
        <f>IF(ISNUMBER(N122)=FALSE,"",SUM(V$118:$V140))</f>
        <v/>
      </c>
      <c r="V122" s="238" t="str">
        <f t="shared" si="604"/>
        <v/>
      </c>
      <c r="W122" s="249" t="str">
        <f>IF(ISNUMBER(N122)=FALSE,"",SUMIF($E$73:$E$136,O122,$D$73:$D$136))</f>
        <v/>
      </c>
      <c r="X122" s="251" t="str">
        <f>IF(ISNUMBER(N122)=FALSE,"",SUMIF($E$73:$E$136,O122,$I$73:$I$136))</f>
        <v/>
      </c>
      <c r="Y122" s="231">
        <f>SUMIF($O$22:$O$71,O122,$S$22:$S$71)</f>
        <v>0</v>
      </c>
      <c r="Z122" s="233">
        <f>SUMIF($O$22:$O$71,O122,$T$22:$T$71)</f>
        <v>0</v>
      </c>
      <c r="AA122" s="236">
        <f>SUMIF($O$22:$O$71,O122,$U$22:$U$71)</f>
        <v>0</v>
      </c>
      <c r="AB122" s="212"/>
      <c r="AC122" s="256" t="str">
        <f t="shared" si="605"/>
        <v/>
      </c>
      <c r="AD122" s="208"/>
      <c r="AE122" s="215"/>
      <c r="AF122" s="215"/>
      <c r="AG122" s="215"/>
      <c r="AH122" s="216" t="str">
        <f t="shared" si="606"/>
        <v/>
      </c>
      <c r="AI122" s="232"/>
      <c r="AJ122" s="234"/>
      <c r="AK122" s="237" t="str">
        <f>IF(ISNUMBER(AC122)=FALSE,"",SUM(AL122:$AL$136))</f>
        <v/>
      </c>
      <c r="AL122" s="238" t="str">
        <f t="shared" si="607"/>
        <v/>
      </c>
      <c r="AM122" s="250" t="str">
        <f>IF(ISNUMBER(AC122)=FALSE,"",SUMIF($E$73:$E$136,AD122,$D$73:$D$136))</f>
        <v/>
      </c>
      <c r="AN122" s="252" t="str">
        <f>IF(ISNUMBER(AC122)=FALSE,"",IF(SUMIF($E$73:$E$136,AD122,$I$73:$I$136)&gt;0,SUMIF($E$73:$E$136,AD122,$I$73:$I$136),IF(SUMIF($E$73:$E$136,AD122,$J$73:$J$136)&gt;0,SUMIF($E$73:$E$136,AD122,$J$73:$J$136),IF(SUMIF($E$73:$E$136,AD122,$K$73:$K$136)&gt;0,SUMIF($E$73:$E$136,AD122,$K$73:$K$136),SUMIF($E$73:$E$136,AD122,$L$73:$L$136)))))</f>
        <v/>
      </c>
      <c r="AO122" s="231">
        <f>SUMIF($O$22:$O$71,AD122,$S$22:$S$71)+SUMIF($AD$22:$AD$71,AD122,$AI$22:$AI$71)</f>
        <v>0</v>
      </c>
      <c r="AP122" s="233">
        <f>SUMIF($O$22:$O$71,AD122,$T$22:$T$71)+SUMIF($AD$22:$AD$71,AD122,$AJ$22:$AJ$71)</f>
        <v>0</v>
      </c>
      <c r="AQ122" s="236">
        <f>SUMIF($O$22:$O$71,AD122,$U$22:$U$71)+SUMIF($AD$22:$AD$71,AD122,$AK$22:$AK$71)</f>
        <v>0</v>
      </c>
      <c r="AR122" s="212"/>
      <c r="AS122" s="257">
        <f t="shared" si="608"/>
        <v>50</v>
      </c>
      <c r="AT122" s="224" t="s">
        <v>66</v>
      </c>
      <c r="AU122" s="224">
        <v>350</v>
      </c>
      <c r="AV122" s="225">
        <v>2.0680555555555555</v>
      </c>
      <c r="AW122" s="53">
        <f t="shared" si="609"/>
        <v>1</v>
      </c>
      <c r="AX122" s="232"/>
      <c r="AY122" s="234"/>
      <c r="AZ122" s="237">
        <f>IF(ISNUMBER(AS122)=FALSE,"",SUM(BA122:BA$136))</f>
        <v>1</v>
      </c>
      <c r="BA122" s="238">
        <f t="shared" si="610"/>
        <v>1</v>
      </c>
      <c r="BB122" s="249">
        <f>IF(ISNUMBER(AS122)=FALSE,"",SUMIF($E$73:$E$136,AT122,$D$73:$D$136))</f>
        <v>59</v>
      </c>
      <c r="BC122" s="323">
        <f>IF(ISNUMBER(AS122)=FALSE,"",IF(SUMIF($E$73:$E$136,AT122,$I$73:$I$136)&gt;0,SUMIF($E$73:$E$136,AT122,$I$73:$I$136),IF(SUMIF($E$73:$E$136,AT122,$J$73:$J$136)&gt;0,SUMIF($E$73:$E$136,AT122,$J$73:$J$136),IF(SUMIF($E$73:$E$136,AT122,$K$73:$K$136)&gt;0,SUMIF($E$73:$E$136,AT122,$K$73:$K$136),SUMIF($E$73:$E$136,AT122,$L$73:$L$136)))))</f>
        <v>1</v>
      </c>
      <c r="BD122" s="231">
        <f>SUMIF($O$22:$O$71,AT122,$S$22:$S$71)+SUMIF($AD$22:$AD$71,AT122,$AI$22:$AI$71)+SUMIF($AT$22:$AT$71,AT122,$AX$22:$AX$71)</f>
        <v>0</v>
      </c>
      <c r="BE122" s="233">
        <f>SUMIF($O$22:$O$71,AT122,$T$22:$T$71)+SUMIF($AD$22:$AD$71,AT122,$AJ$22:$AJ$71)+SUMIF($AT$22:$AT$71,AT122,$AY$22:$AY$71)</f>
        <v>1</v>
      </c>
      <c r="BF122" s="236">
        <f>SUMIF($O$22:$O$71,AT122,$U$22:$U$71)+SUMIF($AD$22:$AD$71,AT122,$AK$22:$AK$71)+SUMIF($AT$22:$AT$71,AT122,$AZ$22:$AZ$71)</f>
        <v>0</v>
      </c>
      <c r="BG122" s="212"/>
      <c r="BH122" s="256" t="str">
        <f t="shared" si="611"/>
        <v/>
      </c>
      <c r="BI122" s="228"/>
      <c r="BJ122" s="215"/>
      <c r="BK122" s="216" t="str">
        <f t="shared" si="612"/>
        <v/>
      </c>
      <c r="BL122" s="232"/>
      <c r="BM122" s="234"/>
      <c r="BN122" s="237" t="str">
        <f>IF(ISNUMBER(BH122)=FALSE,"",SUM(BO122:BO$136))</f>
        <v/>
      </c>
      <c r="BO122" s="238" t="str">
        <f t="shared" si="613"/>
        <v/>
      </c>
      <c r="BP122" s="250" t="str">
        <f>IF(ISNUMBER(BH122)=FALSE,"",SUMIF($E$73:$E$136,BI122,$D$73:$D$136))</f>
        <v/>
      </c>
      <c r="BQ122" s="252" t="str">
        <f>IF(ISNUMBER(BH122)=FALSE,"",IF(SUMIF($E$73:$E$136,BI122,$I$73:$I$136)&gt;0,SUMIF($E$73:$E$136,BI122,$I$73:$I$136),IF(SUMIF($E$73:$E$136,BI122,$J$73:$J$136)&gt;0,SUMIF($E$73:$E$136,BI122,$J$73:$J$136),IF(SUMIF($E$73:$E$136,BI122,$K$73:$K$136)&gt;0,SUMIF($E$73:$E$136,BI122,$K$73:$K$136),SUMIF($E$73:$E$136,BI122,$L$73:$L$136)))))</f>
        <v/>
      </c>
      <c r="BR122" s="231">
        <f>SUMIF($O$22:$O$71,BI122,$S$22:$S$71)+SUMIF($AD$22:$AD$71,BI122,$AI$22:$AI$71)+SUMIF($AT$22:$AT$71,BI122,$AX$22:$AX$71)+SUMIF($BI$22:$BI$71,BI122,$BL$22:$BL$71)</f>
        <v>0</v>
      </c>
      <c r="BS122" s="233">
        <f>SUMIF($O$22:$O$71,BI122,$T$22:$T$71)+SUMIF($AD$22:$AD$71,BI122,$AJ$22:$AJ$71)+SUMIF($AT$22:$AT$71,BI122,$AY$22:$AY$71)+SUMIF($BI$22:$BI$71,BI122,$BM$22:$BM$71)</f>
        <v>0</v>
      </c>
      <c r="BT122" s="236">
        <f>SUMIF($O$22:$O$71,BI122,$U$22:$U$71)+SUMIF($AD$22:$AD$71,BI122,$AK$22:$AK$71)+SUMIF($AT$22:$AT$71,BI122,$AZ$22:$AZ$71)+SUMIF($BI$22:$BI$71,BI122,$BN$22:$BN$71)</f>
        <v>0</v>
      </c>
      <c r="BU122" s="212"/>
      <c r="BV122" s="257" t="str">
        <f t="shared" si="614"/>
        <v/>
      </c>
      <c r="BW122" s="224"/>
      <c r="BX122" s="225"/>
      <c r="BY122" s="217" t="str">
        <f t="shared" si="615"/>
        <v/>
      </c>
      <c r="BZ122" s="232"/>
      <c r="CA122" s="234"/>
      <c r="CB122" s="237" t="str">
        <f>IF(ISNUMBER(BV122)=FALSE,"",SUM(CC122:CC$136))</f>
        <v/>
      </c>
      <c r="CC122" s="238" t="str">
        <f t="shared" si="616"/>
        <v/>
      </c>
      <c r="CD122" s="249" t="str">
        <f>IF(ISNUMBER(BV122)=FALSE,"",SUMIF($E$73:$E$136,BW122,$D$73:$D$136))</f>
        <v/>
      </c>
      <c r="CE122" s="251" t="str">
        <f>IF(ISNUMBER(BV122)=FALSE,"",IF(SUMIF($E$73:$E$136,BW122,$I$73:$I$136)&gt;0,SUMIF($E$73:$E$136,BW122,$I$73:$I$136),IF(SUMIF($E$73:$E$136,BW122,$J$73:$J$136)&gt;0,SUMIF($E$73:$E$136,BW122,$J$73:$J$136),IF(SUMIF($E$73:$E$136,BW122,$K$73:$K$136)&gt;0,SUMIF($E$73:$E$136,BW122,$K$73:$K$136),SUMIF($E$73:$E$136,BW122,$L$73:$L$136)))))</f>
        <v/>
      </c>
      <c r="CF122" s="231">
        <f>SUMIF($O$22:$O$71,BW122,$S$22:$S$71)+SUMIF($AD$22:$AD$71,BW122,$AI$22:$AI$71)+SUMIF($AT$22:$AT$71,BW122,$AX$22:$AX$71)+SUMIF($BI$22:$BI$71,BW122,$BL$22:$BL$71)+SUMIF($BW$22:$BW$71,BW122,$BZ$22:$BZ$71)</f>
        <v>0</v>
      </c>
      <c r="CG122" s="233">
        <f>SUMIF($O$22:$O$71,BW122,$T$22:$T$71)+SUMIF($AD$22:$AD$71,BW122,$AJ$22:$AJ$71)+SUMIF($AT$22:$AT$71,BW122,$AY$22:$AY$71)+SUMIF($BI$22:$BI$71,BW122,$BM$22:$BM$71)+SUMIF($BW$22:$BW$71,BW122,$CA$22:$CA$71)</f>
        <v>0</v>
      </c>
      <c r="CH122" s="236">
        <f>SUMIF($O$22:$O$71,BW122,$U$22:$U$71)+SUMIF($AD$22:$AD$71,BW122,$AK$22:$AK$71)+SUMIF($AT$22:$AT$71,BW122,$AZ$22:$AZ$71)+SUMIF($BI$22:$BI$71,BW122,$BN$22:$BN$71)+SUMIF($BW$22:$BW$71,BW122,$CB$22:$CB$71)</f>
        <v>0</v>
      </c>
      <c r="CI122" s="212"/>
      <c r="CJ122" s="258" t="str">
        <f t="shared" si="617"/>
        <v/>
      </c>
      <c r="CK122" s="228"/>
      <c r="CL122" s="215"/>
      <c r="CM122" s="216" t="str">
        <f t="shared" si="618"/>
        <v/>
      </c>
      <c r="CN122" s="232"/>
      <c r="CO122" s="234"/>
      <c r="CP122" s="237" t="str">
        <f>IF(ISNUMBER(CJ122)=FALSE,"",SUM(CQ122:CQ$136))</f>
        <v/>
      </c>
      <c r="CQ122" s="238" t="str">
        <f t="shared" si="619"/>
        <v/>
      </c>
      <c r="CR122" s="250" t="str">
        <f>IF(ISNUMBER(CJ122)=FALSE,"",SUMIF($E$73:$E$136,CK122,$D$73:$D$136))</f>
        <v/>
      </c>
      <c r="CS122" s="252" t="str">
        <f>IF(ISNUMBER(CJ122)=FALSE,"",IF(SUMIF($E$73:$E$136,CK122,$I$73:$I$136)&gt;0,SUMIF($E$73:$E$136,CK122,$I$73:$I$136),IF(SUMIF($E$73:$E$136,CK122,$J$73:$J$136)&gt;0,SUMIF($E$73:$E$136,CK122,$J$73:$J$136),IF(SUMIF($E$73:$E$136,CK122,$K$73:$K$136)&gt;0,SUMIF($E$73:$E$136,CK122,$K$73:$K$136),SUMIF($E$73:$E$136,CK122,$L$73:$L$136)))))</f>
        <v/>
      </c>
      <c r="CT122" s="231">
        <f>SUMIF($O$22:$O$71,CK122,$S$22:$S$71)+SUMIF($AD$22:$AD$71,CK122,$AI$22:$AI$71)+SUMIF($AT$22:$AT$71,CK122,$AX$22:$AX$71)+SUMIF($BI$22:$BI$71,CK122,$BL$22:$BL$71)+SUMIF($BW$22:$BW$71,CK122,$BZ$22:$BZ$71)+SUMIF($CK$22:$CK$71,CK122,$CN$22:$CN$71)</f>
        <v>0</v>
      </c>
      <c r="CU122" s="233">
        <f>SUMIF($O$22:$O$71,CK122,$T$22:$T$71)+SUMIF($AD$22:$AD$71,CK122,$AJ$22:$AJ$71)+SUMIF($AT$22:$AT$71,CK122,$AY$22:$AY$71)+SUMIF($BI$22:$BI$71,CK122,$BM$22:$BM$71)+SUMIF($BW$22:$BW$71,CK122,$CA$22:$CA$71)+SUMIF($CK$22:$CK$71,CK122,$CO$22:$CO$71)</f>
        <v>0</v>
      </c>
      <c r="CV122" s="236">
        <f>SUMIF($O$22:$O$71,CK122,$U$22:$U$71)+SUMIF($AD$22:$AD$71,CK122,$AK$22:$AK$71)+SUMIF($AT$22:$AT$71,CK122,$AZ$22:$AZ$71)+SUMIF($BI$22:$BI$71,CK122,$BN$22:$BN$71)+SUMIF($BW$22:$BW$71,CK122,$CB$22:$CB$71)+SUMIF($CK$22:$CK$71,CK122,$CP$22:$CP$71)</f>
        <v>0</v>
      </c>
      <c r="CW122" s="212"/>
      <c r="CX122" s="203"/>
    </row>
    <row r="123" spans="1:102" s="211" customFormat="1" ht="15" customHeight="1">
      <c r="A123" s="213"/>
      <c r="B123" s="335"/>
      <c r="C123" s="284">
        <v>51</v>
      </c>
      <c r="D123" s="285">
        <f t="shared" si="199"/>
        <v>51</v>
      </c>
      <c r="E123" s="286" t="s">
        <v>78</v>
      </c>
      <c r="F123" s="284">
        <v>1987</v>
      </c>
      <c r="G123" s="284">
        <f>SUMIF($O$73:$O$137,E123,$V$73:$V$137)+SUMIF($AD$73:$AD$137,E123,$AL$73:$AL$137)+SUMIF($AT$73:$AT$137,E123,$BA$73:$BA$137)+SUMIF($BI$73:$BI$137,E123,$BO$73:$BO$137)+SUMIF($BW$73:$BW$137,E123,$CC$73:$CC$137)+SUMIF($CK$73:$CK$137,E123,$CQ$73:$CQ$137)</f>
        <v>1</v>
      </c>
      <c r="H123" s="284"/>
      <c r="I123" s="284">
        <f t="shared" si="480"/>
        <v>0</v>
      </c>
      <c r="J123" s="287">
        <f>SUMIF($O$73:$O$137,E123,$S$73:$S$137)+SUMIF($AD$73:$AD$137,E123,$AI$73:$AI$137)+SUMIF($AT$73:$AT$137,E123,$AX$73:$AX$137)+SUMIF($BI$73:$BI$137,E123,$BL$73:$BL$137)+SUMIF($BW$73:$BW$137,E123,$BZ$73:$BZ$137)+SUMIF($CK$73:$CK$137,E123,$CN$73:$CN$137)</f>
        <v>0</v>
      </c>
      <c r="K123" s="288">
        <f>SUMIF($O$73:$O$137,E123,$T$73:$T$137)+SUMIF($AD$73:$AD$137,E123,$AJ$73:$AJ$137)+SUMIF($AT$73:$AT$137,E123,$AY$73:$AY$137)+SUMIF($BI$73:$BI$137,E123,$BM$73:$BM$137)+SUMIF($BW$73:$BW$137,E123,$CA$73:$CA$137)+SUMIF($CK$73:$CK$137,E123,$CO$73:$CO$137)</f>
        <v>4</v>
      </c>
      <c r="L123" s="289">
        <f>SUMIF($O$73:$O$137,E123,$U$73:$U$137)+SUMIF($AD$73:$AD$137,E123,$AK$73:$AK$137)+SUMIF($AT$73:$AT$137,E123,$AZ$73:$AZ$137)+SUMIF($BI$73:$BI$137,E123,$BN$73:$BN$137)+SUMIF($BW$73:$BW$137,E123,$CB$73:$CB$137)+SUMIF($CK$73:$CK$137,E123,$CP$73:$CP$137)</f>
        <v>0</v>
      </c>
      <c r="M123" s="221"/>
      <c r="N123" s="254" t="str">
        <f t="shared" si="602"/>
        <v/>
      </c>
      <c r="O123" s="224"/>
      <c r="P123" s="293"/>
      <c r="Q123" s="225"/>
      <c r="R123" s="217" t="str">
        <f t="shared" si="603"/>
        <v/>
      </c>
      <c r="S123" s="232"/>
      <c r="T123" s="234"/>
      <c r="U123" s="237" t="str">
        <f>IF(ISNUMBER(N123)=FALSE,"",SUM(V$118:$V141))</f>
        <v/>
      </c>
      <c r="V123" s="238" t="str">
        <f t="shared" si="604"/>
        <v/>
      </c>
      <c r="W123" s="249" t="str">
        <f>IF(ISNUMBER(N123)=FALSE,"",SUMIF($E$73:$E$136,O123,$D$73:$D$136))</f>
        <v/>
      </c>
      <c r="X123" s="251" t="str">
        <f>IF(ISNUMBER(N123)=FALSE,"",SUMIF($E$73:$E$136,O123,$I$73:$I$136))</f>
        <v/>
      </c>
      <c r="Y123" s="231">
        <f>SUMIF($O$22:$O$71,O123,$S$22:$S$71)</f>
        <v>0</v>
      </c>
      <c r="Z123" s="233">
        <f>SUMIF($O$22:$O$71,O123,$T$22:$T$71)</f>
        <v>0</v>
      </c>
      <c r="AA123" s="236">
        <f>SUMIF($O$22:$O$71,O123,$U$22:$U$71)</f>
        <v>0</v>
      </c>
      <c r="AB123" s="212"/>
      <c r="AC123" s="256" t="str">
        <f t="shared" si="605"/>
        <v/>
      </c>
      <c r="AD123" s="208"/>
      <c r="AE123" s="215"/>
      <c r="AF123" s="215"/>
      <c r="AG123" s="215"/>
      <c r="AH123" s="216" t="str">
        <f t="shared" si="606"/>
        <v/>
      </c>
      <c r="AI123" s="232"/>
      <c r="AJ123" s="234"/>
      <c r="AK123" s="237" t="str">
        <f>IF(ISNUMBER(AC123)=FALSE,"",SUM(AL123:$AL$136))</f>
        <v/>
      </c>
      <c r="AL123" s="238" t="str">
        <f t="shared" si="607"/>
        <v/>
      </c>
      <c r="AM123" s="250" t="str">
        <f>IF(ISNUMBER(AC123)=FALSE,"",SUMIF($E$73:$E$136,AD123,$D$73:$D$136))</f>
        <v/>
      </c>
      <c r="AN123" s="252" t="str">
        <f>IF(ISNUMBER(AC123)=FALSE,"",IF(SUMIF($E$73:$E$136,AD123,$I$73:$I$136)&gt;0,SUMIF($E$73:$E$136,AD123,$I$73:$I$136),IF(SUMIF($E$73:$E$136,AD123,$J$73:$J$136)&gt;0,SUMIF($E$73:$E$136,AD123,$J$73:$J$136),IF(SUMIF($E$73:$E$136,AD123,$K$73:$K$136)&gt;0,SUMIF($E$73:$E$136,AD123,$K$73:$K$136),SUMIF($E$73:$E$136,AD123,$L$73:$L$136)))))</f>
        <v/>
      </c>
      <c r="AO123" s="231">
        <f>SUMIF($O$22:$O$71,AD123,$S$22:$S$71)+SUMIF($AD$22:$AD$71,AD123,$AI$22:$AI$71)</f>
        <v>0</v>
      </c>
      <c r="AP123" s="233">
        <f>SUMIF($O$22:$O$71,AD123,$T$22:$T$71)+SUMIF($AD$22:$AD$71,AD123,$AJ$22:$AJ$71)</f>
        <v>0</v>
      </c>
      <c r="AQ123" s="236">
        <f>SUMIF($O$22:$O$71,AD123,$U$22:$U$71)+SUMIF($AD$22:$AD$71,AD123,$AK$22:$AK$71)</f>
        <v>0</v>
      </c>
      <c r="AR123" s="212"/>
      <c r="AS123" s="257">
        <f t="shared" si="608"/>
        <v>51</v>
      </c>
      <c r="AT123" s="224" t="s">
        <v>110</v>
      </c>
      <c r="AU123" s="224">
        <v>276</v>
      </c>
      <c r="AV123" s="225" t="s">
        <v>70</v>
      </c>
      <c r="AW123" s="217" t="str">
        <f t="shared" si="609"/>
        <v/>
      </c>
      <c r="AX123" s="232"/>
      <c r="AY123" s="234"/>
      <c r="AZ123" s="237">
        <f>IF(ISNUMBER(AS123)=FALSE,"",SUM(BA123:BA$136))</f>
        <v>0</v>
      </c>
      <c r="BA123" s="238"/>
      <c r="BB123" s="249"/>
      <c r="BC123" s="251"/>
      <c r="BD123" s="231">
        <f>SUMIF($O$22:$O$71,AT123,$S$22:$S$71)+SUMIF($AD$22:$AD$71,AT123,$AI$22:$AI$71)+SUMIF($AT$22:$AT$71,AT123,$AX$22:$AX$71)</f>
        <v>0</v>
      </c>
      <c r="BE123" s="233">
        <f>SUMIF($O$22:$O$71,AT123,$T$22:$T$71)+SUMIF($AD$22:$AD$71,AT123,$AJ$22:$AJ$71)+SUMIF($AT$22:$AT$71,AT123,$AY$22:$AY$71)</f>
        <v>0</v>
      </c>
      <c r="BF123" s="236">
        <f>SUMIF($O$22:$O$71,AT123,$U$22:$U$71)+SUMIF($AD$22:$AD$71,AT123,$AK$22:$AK$71)+SUMIF($AT$22:$AT$71,AT123,$AZ$22:$AZ$71)</f>
        <v>0</v>
      </c>
      <c r="BG123" s="212"/>
      <c r="BH123" s="256" t="str">
        <f t="shared" si="611"/>
        <v/>
      </c>
      <c r="BI123" s="228"/>
      <c r="BJ123" s="215"/>
      <c r="BK123" s="216" t="str">
        <f t="shared" si="612"/>
        <v/>
      </c>
      <c r="BL123" s="232"/>
      <c r="BM123" s="234"/>
      <c r="BN123" s="237" t="str">
        <f>IF(ISNUMBER(BH123)=FALSE,"",SUM(BO123:BO$136))</f>
        <v/>
      </c>
      <c r="BO123" s="238" t="str">
        <f t="shared" si="613"/>
        <v/>
      </c>
      <c r="BP123" s="250" t="str">
        <f>IF(ISNUMBER(BH123)=FALSE,"",SUMIF($E$73:$E$136,BI123,$D$73:$D$136))</f>
        <v/>
      </c>
      <c r="BQ123" s="252" t="str">
        <f>IF(ISNUMBER(BH123)=FALSE,"",IF(SUMIF($E$73:$E$136,BI123,$I$73:$I$136)&gt;0,SUMIF($E$73:$E$136,BI123,$I$73:$I$136),IF(SUMIF($E$73:$E$136,BI123,$J$73:$J$136)&gt;0,SUMIF($E$73:$E$136,BI123,$J$73:$J$136),IF(SUMIF($E$73:$E$136,BI123,$K$73:$K$136)&gt;0,SUMIF($E$73:$E$136,BI123,$K$73:$K$136),SUMIF($E$73:$E$136,BI123,$L$73:$L$136)))))</f>
        <v/>
      </c>
      <c r="BR123" s="231">
        <f>SUMIF($O$22:$O$71,BI123,$S$22:$S$71)+SUMIF($AD$22:$AD$71,BI123,$AI$22:$AI$71)+SUMIF($AT$22:$AT$71,BI123,$AX$22:$AX$71)+SUMIF($BI$22:$BI$71,BI123,$BL$22:$BL$71)</f>
        <v>0</v>
      </c>
      <c r="BS123" s="233">
        <f>SUMIF($O$22:$O$71,BI123,$T$22:$T$71)+SUMIF($AD$22:$AD$71,BI123,$AJ$22:$AJ$71)+SUMIF($AT$22:$AT$71,BI123,$AY$22:$AY$71)+SUMIF($BI$22:$BI$71,BI123,$BM$22:$BM$71)</f>
        <v>0</v>
      </c>
      <c r="BT123" s="236">
        <f>SUMIF($O$22:$O$71,BI123,$U$22:$U$71)+SUMIF($AD$22:$AD$71,BI123,$AK$22:$AK$71)+SUMIF($AT$22:$AT$71,BI123,$AZ$22:$AZ$71)+SUMIF($BI$22:$BI$71,BI123,$BN$22:$BN$71)</f>
        <v>0</v>
      </c>
      <c r="BU123" s="212"/>
      <c r="BV123" s="257" t="str">
        <f t="shared" si="614"/>
        <v/>
      </c>
      <c r="BW123" s="224"/>
      <c r="BX123" s="225"/>
      <c r="BY123" s="217" t="str">
        <f t="shared" si="615"/>
        <v/>
      </c>
      <c r="BZ123" s="232"/>
      <c r="CA123" s="234"/>
      <c r="CB123" s="237" t="str">
        <f>IF(ISNUMBER(BV123)=FALSE,"",SUM(CC123:CC$136))</f>
        <v/>
      </c>
      <c r="CC123" s="238" t="str">
        <f t="shared" si="616"/>
        <v/>
      </c>
      <c r="CD123" s="249" t="str">
        <f>IF(ISNUMBER(BV123)=FALSE,"",SUMIF($E$73:$E$136,BW123,$D$73:$D$136))</f>
        <v/>
      </c>
      <c r="CE123" s="251" t="str">
        <f>IF(ISNUMBER(BV123)=FALSE,"",IF(SUMIF($E$73:$E$136,BW123,$I$73:$I$136)&gt;0,SUMIF($E$73:$E$136,BW123,$I$73:$I$136),IF(SUMIF($E$73:$E$136,BW123,$J$73:$J$136)&gt;0,SUMIF($E$73:$E$136,BW123,$J$73:$J$136),IF(SUMIF($E$73:$E$136,BW123,$K$73:$K$136)&gt;0,SUMIF($E$73:$E$136,BW123,$K$73:$K$136),SUMIF($E$73:$E$136,BW123,$L$73:$L$136)))))</f>
        <v/>
      </c>
      <c r="CF123" s="231">
        <f>SUMIF($O$22:$O$71,BW123,$S$22:$S$71)+SUMIF($AD$22:$AD$71,BW123,$AI$22:$AI$71)+SUMIF($AT$22:$AT$71,BW123,$AX$22:$AX$71)+SUMIF($BI$22:$BI$71,BW123,$BL$22:$BL$71)+SUMIF($BW$22:$BW$71,BW123,$BZ$22:$BZ$71)</f>
        <v>0</v>
      </c>
      <c r="CG123" s="233">
        <f>SUMIF($O$22:$O$71,BW123,$T$22:$T$71)+SUMIF($AD$22:$AD$71,BW123,$AJ$22:$AJ$71)+SUMIF($AT$22:$AT$71,BW123,$AY$22:$AY$71)+SUMIF($BI$22:$BI$71,BW123,$BM$22:$BM$71)+SUMIF($BW$22:$BW$71,BW123,$CA$22:$CA$71)</f>
        <v>0</v>
      </c>
      <c r="CH123" s="236">
        <f>SUMIF($O$22:$O$71,BW123,$U$22:$U$71)+SUMIF($AD$22:$AD$71,BW123,$AK$22:$AK$71)+SUMIF($AT$22:$AT$71,BW123,$AZ$22:$AZ$71)+SUMIF($BI$22:$BI$71,BW123,$BN$22:$BN$71)+SUMIF($BW$22:$BW$71,BW123,$CB$22:$CB$71)</f>
        <v>0</v>
      </c>
      <c r="CI123" s="212"/>
      <c r="CJ123" s="258" t="str">
        <f t="shared" si="617"/>
        <v/>
      </c>
      <c r="CK123" s="228"/>
      <c r="CL123" s="215"/>
      <c r="CM123" s="216" t="str">
        <f t="shared" si="618"/>
        <v/>
      </c>
      <c r="CN123" s="232"/>
      <c r="CO123" s="234"/>
      <c r="CP123" s="237" t="str">
        <f>IF(ISNUMBER(CJ123)=FALSE,"",SUM(CQ123:CQ$136))</f>
        <v/>
      </c>
      <c r="CQ123" s="238" t="str">
        <f t="shared" si="619"/>
        <v/>
      </c>
      <c r="CR123" s="250" t="str">
        <f>IF(ISNUMBER(CJ123)=FALSE,"",SUMIF($E$73:$E$136,CK123,$D$73:$D$136))</f>
        <v/>
      </c>
      <c r="CS123" s="252" t="str">
        <f>IF(ISNUMBER(CJ123)=FALSE,"",IF(SUMIF($E$73:$E$136,CK123,$I$73:$I$136)&gt;0,SUMIF($E$73:$E$136,CK123,$I$73:$I$136),IF(SUMIF($E$73:$E$136,CK123,$J$73:$J$136)&gt;0,SUMIF($E$73:$E$136,CK123,$J$73:$J$136),IF(SUMIF($E$73:$E$136,CK123,$K$73:$K$136)&gt;0,SUMIF($E$73:$E$136,CK123,$K$73:$K$136),SUMIF($E$73:$E$136,CK123,$L$73:$L$136)))))</f>
        <v/>
      </c>
      <c r="CT123" s="231">
        <f>SUMIF($O$22:$O$71,CK123,$S$22:$S$71)+SUMIF($AD$22:$AD$71,CK123,$AI$22:$AI$71)+SUMIF($AT$22:$AT$71,CK123,$AX$22:$AX$71)+SUMIF($BI$22:$BI$71,CK123,$BL$22:$BL$71)+SUMIF($BW$22:$BW$71,CK123,$BZ$22:$BZ$71)+SUMIF($CK$22:$CK$71,CK123,$CN$22:$CN$71)</f>
        <v>0</v>
      </c>
      <c r="CU123" s="233">
        <f>SUMIF($O$22:$O$71,CK123,$T$22:$T$71)+SUMIF($AD$22:$AD$71,CK123,$AJ$22:$AJ$71)+SUMIF($AT$22:$AT$71,CK123,$AY$22:$AY$71)+SUMIF($BI$22:$BI$71,CK123,$BM$22:$BM$71)+SUMIF($BW$22:$BW$71,CK123,$CA$22:$CA$71)+SUMIF($CK$22:$CK$71,CK123,$CO$22:$CO$71)</f>
        <v>0</v>
      </c>
      <c r="CV123" s="236">
        <f>SUMIF($O$22:$O$71,CK123,$U$22:$U$71)+SUMIF($AD$22:$AD$71,CK123,$AK$22:$AK$71)+SUMIF($AT$22:$AT$71,CK123,$AZ$22:$AZ$71)+SUMIF($BI$22:$BI$71,CK123,$BN$22:$BN$71)+SUMIF($BW$22:$BW$71,CK123,$CB$22:$CB$71)+SUMIF($CK$22:$CK$71,CK123,$CP$22:$CP$71)</f>
        <v>0</v>
      </c>
      <c r="CW123" s="212"/>
      <c r="CX123" s="203"/>
    </row>
    <row r="124" spans="1:102" s="211" customFormat="1" ht="15" customHeight="1">
      <c r="A124" s="213"/>
      <c r="B124" s="335"/>
      <c r="C124" s="284">
        <v>52</v>
      </c>
      <c r="D124" s="285">
        <f t="shared" si="199"/>
        <v>52</v>
      </c>
      <c r="E124" s="286" t="s">
        <v>105</v>
      </c>
      <c r="F124" s="284">
        <v>1976</v>
      </c>
      <c r="G124" s="284">
        <f>SUMIF($O$73:$O$137,E124,$V$73:$V$137)+SUMIF($AD$73:$AD$137,E124,$AL$73:$AL$137)+SUMIF($AT$73:$AT$137,E124,$BA$73:$BA$137)+SUMIF($BI$73:$BI$137,E124,$BO$73:$BO$137)+SUMIF($BW$73:$BW$137,E124,$CC$73:$CC$137)+SUMIF($CK$73:$CK$137,E124,$CQ$73:$CQ$137)</f>
        <v>1</v>
      </c>
      <c r="H124" s="284"/>
      <c r="I124" s="284">
        <f t="shared" si="480"/>
        <v>0</v>
      </c>
      <c r="J124" s="287">
        <f>SUMIF($O$73:$O$137,E124,$S$73:$S$137)+SUMIF($AD$73:$AD$137,E124,$AI$73:$AI$137)+SUMIF($AT$73:$AT$137,E124,$AX$73:$AX$137)+SUMIF($BI$73:$BI$137,E124,$BL$73:$BL$137)+SUMIF($BW$73:$BW$137,E124,$BZ$73:$BZ$137)+SUMIF($CK$73:$CK$137,E124,$CN$73:$CN$137)</f>
        <v>0</v>
      </c>
      <c r="K124" s="288">
        <f>SUMIF($O$73:$O$137,E124,$T$73:$T$137)+SUMIF($AD$73:$AD$137,E124,$AJ$73:$AJ$137)+SUMIF($AT$73:$AT$137,E124,$AY$73:$AY$137)+SUMIF($BI$73:$BI$137,E124,$BM$73:$BM$137)+SUMIF($BW$73:$BW$137,E124,$CA$73:$CA$137)+SUMIF($CK$73:$CK$137,E124,$CO$73:$CO$137)</f>
        <v>3</v>
      </c>
      <c r="L124" s="289">
        <f>SUMIF($O$73:$O$137,E124,$U$73:$U$137)+SUMIF($AD$73:$AD$137,E124,$AK$73:$AK$137)+SUMIF($AT$73:$AT$137,E124,$AZ$73:$AZ$137)+SUMIF($BI$73:$BI$137,E124,$BN$73:$BN$137)+SUMIF($BW$73:$BW$137,E124,$CB$73:$CB$137)+SUMIF($CK$73:$CK$137,E124,$CP$73:$CP$137)</f>
        <v>0</v>
      </c>
      <c r="M124" s="221"/>
      <c r="N124" s="254" t="str">
        <f t="shared" si="602"/>
        <v/>
      </c>
      <c r="O124" s="224"/>
      <c r="P124" s="293"/>
      <c r="Q124" s="225"/>
      <c r="R124" s="217" t="str">
        <f t="shared" si="603"/>
        <v/>
      </c>
      <c r="S124" s="232"/>
      <c r="T124" s="234"/>
      <c r="U124" s="237" t="str">
        <f>IF(ISNUMBER(N124)=FALSE,"",SUM(V$118:$V142))</f>
        <v/>
      </c>
      <c r="V124" s="238" t="str">
        <f t="shared" si="604"/>
        <v/>
      </c>
      <c r="W124" s="249" t="str">
        <f>IF(ISNUMBER(N124)=FALSE,"",SUMIF($E$73:$E$136,O124,$D$73:$D$136))</f>
        <v/>
      </c>
      <c r="X124" s="251" t="str">
        <f>IF(ISNUMBER(N124)=FALSE,"",SUMIF($E$73:$E$136,O124,$I$73:$I$136))</f>
        <v/>
      </c>
      <c r="Y124" s="231">
        <f>SUMIF($O$22:$O$71,O124,$S$22:$S$71)</f>
        <v>0</v>
      </c>
      <c r="Z124" s="233">
        <f>SUMIF($O$22:$O$71,O124,$T$22:$T$71)</f>
        <v>0</v>
      </c>
      <c r="AA124" s="236">
        <f>SUMIF($O$22:$O$71,O124,$U$22:$U$71)</f>
        <v>0</v>
      </c>
      <c r="AB124" s="212"/>
      <c r="AC124" s="256" t="str">
        <f t="shared" si="605"/>
        <v/>
      </c>
      <c r="AD124" s="208"/>
      <c r="AE124" s="215"/>
      <c r="AF124" s="215"/>
      <c r="AG124" s="215"/>
      <c r="AH124" s="216" t="str">
        <f t="shared" si="606"/>
        <v/>
      </c>
      <c r="AI124" s="232"/>
      <c r="AJ124" s="234"/>
      <c r="AK124" s="237" t="str">
        <f>IF(ISNUMBER(AC124)=FALSE,"",SUM(AL124:$AL$136))</f>
        <v/>
      </c>
      <c r="AL124" s="238" t="str">
        <f t="shared" si="607"/>
        <v/>
      </c>
      <c r="AM124" s="250" t="str">
        <f>IF(ISNUMBER(AC124)=FALSE,"",SUMIF($E$73:$E$136,AD124,$D$73:$D$136))</f>
        <v/>
      </c>
      <c r="AN124" s="252" t="str">
        <f>IF(ISNUMBER(AC124)=FALSE,"",IF(SUMIF($E$73:$E$136,AD124,$I$73:$I$136)&gt;0,SUMIF($E$73:$E$136,AD124,$I$73:$I$136),IF(SUMIF($E$73:$E$136,AD124,$J$73:$J$136)&gt;0,SUMIF($E$73:$E$136,AD124,$J$73:$J$136),IF(SUMIF($E$73:$E$136,AD124,$K$73:$K$136)&gt;0,SUMIF($E$73:$E$136,AD124,$K$73:$K$136),SUMIF($E$73:$E$136,AD124,$L$73:$L$136)))))</f>
        <v/>
      </c>
      <c r="AO124" s="231">
        <f>SUMIF($O$22:$O$71,AD124,$S$22:$S$71)+SUMIF($AD$22:$AD$71,AD124,$AI$22:$AI$71)</f>
        <v>0</v>
      </c>
      <c r="AP124" s="233">
        <f>SUMIF($O$22:$O$71,AD124,$T$22:$T$71)+SUMIF($AD$22:$AD$71,AD124,$AJ$22:$AJ$71)</f>
        <v>0</v>
      </c>
      <c r="AQ124" s="236">
        <f>SUMIF($O$22:$O$71,AD124,$U$22:$U$71)+SUMIF($AD$22:$AD$71,AD124,$AK$22:$AK$71)</f>
        <v>0</v>
      </c>
      <c r="AR124" s="212"/>
      <c r="AS124" s="257">
        <f t="shared" si="608"/>
        <v>52</v>
      </c>
      <c r="AT124" s="224" t="s">
        <v>111</v>
      </c>
      <c r="AU124" s="224">
        <v>267</v>
      </c>
      <c r="AV124" s="225" t="s">
        <v>70</v>
      </c>
      <c r="AW124" s="217" t="str">
        <f t="shared" si="609"/>
        <v/>
      </c>
      <c r="AX124" s="232"/>
      <c r="AY124" s="234"/>
      <c r="AZ124" s="237">
        <f>IF(ISNUMBER(AS124)=FALSE,"",SUM(BA124:BA$136))</f>
        <v>0</v>
      </c>
      <c r="BA124" s="238"/>
      <c r="BB124" s="249"/>
      <c r="BC124" s="251"/>
      <c r="BD124" s="231">
        <f>SUMIF($O$22:$O$71,AT124,$S$22:$S$71)+SUMIF($AD$22:$AD$71,AT124,$AI$22:$AI$71)+SUMIF($AT$22:$AT$71,AT124,$AX$22:$AX$71)</f>
        <v>0</v>
      </c>
      <c r="BE124" s="233">
        <f>SUMIF($O$22:$O$71,AT124,$T$22:$T$71)+SUMIF($AD$22:$AD$71,AT124,$AJ$22:$AJ$71)+SUMIF($AT$22:$AT$71,AT124,$AY$22:$AY$71)</f>
        <v>0</v>
      </c>
      <c r="BF124" s="236">
        <f>SUMIF($O$22:$O$71,AT124,$U$22:$U$71)+SUMIF($AD$22:$AD$71,AT124,$AK$22:$AK$71)+SUMIF($AT$22:$AT$71,AT124,$AZ$22:$AZ$71)</f>
        <v>0</v>
      </c>
      <c r="BG124" s="212"/>
      <c r="BH124" s="256" t="str">
        <f t="shared" si="611"/>
        <v/>
      </c>
      <c r="BI124" s="228"/>
      <c r="BJ124" s="215"/>
      <c r="BK124" s="216" t="str">
        <f t="shared" si="612"/>
        <v/>
      </c>
      <c r="BL124" s="232"/>
      <c r="BM124" s="234"/>
      <c r="BN124" s="237" t="str">
        <f>IF(ISNUMBER(BH124)=FALSE,"",SUM(BO124:BO$136))</f>
        <v/>
      </c>
      <c r="BO124" s="238" t="str">
        <f t="shared" si="613"/>
        <v/>
      </c>
      <c r="BP124" s="250" t="str">
        <f>IF(ISNUMBER(BH124)=FALSE,"",SUMIF($E$73:$E$136,BI124,$D$73:$D$136))</f>
        <v/>
      </c>
      <c r="BQ124" s="252" t="str">
        <f>IF(ISNUMBER(BH124)=FALSE,"",IF(SUMIF($E$73:$E$136,BI124,$I$73:$I$136)&gt;0,SUMIF($E$73:$E$136,BI124,$I$73:$I$136),IF(SUMIF($E$73:$E$136,BI124,$J$73:$J$136)&gt;0,SUMIF($E$73:$E$136,BI124,$J$73:$J$136),IF(SUMIF($E$73:$E$136,BI124,$K$73:$K$136)&gt;0,SUMIF($E$73:$E$136,BI124,$K$73:$K$136),SUMIF($E$73:$E$136,BI124,$L$73:$L$136)))))</f>
        <v/>
      </c>
      <c r="BR124" s="231">
        <f>SUMIF($O$22:$O$71,BI124,$S$22:$S$71)+SUMIF($AD$22:$AD$71,BI124,$AI$22:$AI$71)+SUMIF($AT$22:$AT$71,BI124,$AX$22:$AX$71)+SUMIF($BI$22:$BI$71,BI124,$BL$22:$BL$71)</f>
        <v>0</v>
      </c>
      <c r="BS124" s="233">
        <f>SUMIF($O$22:$O$71,BI124,$T$22:$T$71)+SUMIF($AD$22:$AD$71,BI124,$AJ$22:$AJ$71)+SUMIF($AT$22:$AT$71,BI124,$AY$22:$AY$71)+SUMIF($BI$22:$BI$71,BI124,$BM$22:$BM$71)</f>
        <v>0</v>
      </c>
      <c r="BT124" s="236">
        <f>SUMIF($O$22:$O$71,BI124,$U$22:$U$71)+SUMIF($AD$22:$AD$71,BI124,$AK$22:$AK$71)+SUMIF($AT$22:$AT$71,BI124,$AZ$22:$AZ$71)+SUMIF($BI$22:$BI$71,BI124,$BN$22:$BN$71)</f>
        <v>0</v>
      </c>
      <c r="BU124" s="212"/>
      <c r="BV124" s="257" t="str">
        <f t="shared" si="614"/>
        <v/>
      </c>
      <c r="BW124" s="224"/>
      <c r="BX124" s="225"/>
      <c r="BY124" s="217" t="str">
        <f t="shared" si="615"/>
        <v/>
      </c>
      <c r="BZ124" s="232"/>
      <c r="CA124" s="234"/>
      <c r="CB124" s="237" t="str">
        <f>IF(ISNUMBER(BV124)=FALSE,"",SUM(CC124:CC$136))</f>
        <v/>
      </c>
      <c r="CC124" s="238" t="str">
        <f t="shared" si="616"/>
        <v/>
      </c>
      <c r="CD124" s="249" t="str">
        <f>IF(ISNUMBER(BV124)=FALSE,"",SUMIF($E$73:$E$136,BW124,$D$73:$D$136))</f>
        <v/>
      </c>
      <c r="CE124" s="251" t="str">
        <f>IF(ISNUMBER(BV124)=FALSE,"",IF(SUMIF($E$73:$E$136,BW124,$I$73:$I$136)&gt;0,SUMIF($E$73:$E$136,BW124,$I$73:$I$136),IF(SUMIF($E$73:$E$136,BW124,$J$73:$J$136)&gt;0,SUMIF($E$73:$E$136,BW124,$J$73:$J$136),IF(SUMIF($E$73:$E$136,BW124,$K$73:$K$136)&gt;0,SUMIF($E$73:$E$136,BW124,$K$73:$K$136),SUMIF($E$73:$E$136,BW124,$L$73:$L$136)))))</f>
        <v/>
      </c>
      <c r="CF124" s="231">
        <f>SUMIF($O$22:$O$71,BW124,$S$22:$S$71)+SUMIF($AD$22:$AD$71,BW124,$AI$22:$AI$71)+SUMIF($AT$22:$AT$71,BW124,$AX$22:$AX$71)+SUMIF($BI$22:$BI$71,BW124,$BL$22:$BL$71)+SUMIF($BW$22:$BW$71,BW124,$BZ$22:$BZ$71)</f>
        <v>0</v>
      </c>
      <c r="CG124" s="233">
        <f>SUMIF($O$22:$O$71,BW124,$T$22:$T$71)+SUMIF($AD$22:$AD$71,BW124,$AJ$22:$AJ$71)+SUMIF($AT$22:$AT$71,BW124,$AY$22:$AY$71)+SUMIF($BI$22:$BI$71,BW124,$BM$22:$BM$71)+SUMIF($BW$22:$BW$71,BW124,$CA$22:$CA$71)</f>
        <v>0</v>
      </c>
      <c r="CH124" s="236">
        <f>SUMIF($O$22:$O$71,BW124,$U$22:$U$71)+SUMIF($AD$22:$AD$71,BW124,$AK$22:$AK$71)+SUMIF($AT$22:$AT$71,BW124,$AZ$22:$AZ$71)+SUMIF($BI$22:$BI$71,BW124,$BN$22:$BN$71)+SUMIF($BW$22:$BW$71,BW124,$CB$22:$CB$71)</f>
        <v>0</v>
      </c>
      <c r="CI124" s="212"/>
      <c r="CJ124" s="258" t="str">
        <f t="shared" si="617"/>
        <v/>
      </c>
      <c r="CK124" s="228"/>
      <c r="CL124" s="215"/>
      <c r="CM124" s="216" t="str">
        <f t="shared" si="618"/>
        <v/>
      </c>
      <c r="CN124" s="232"/>
      <c r="CO124" s="234"/>
      <c r="CP124" s="237" t="str">
        <f>IF(ISNUMBER(CJ124)=FALSE,"",SUM(CQ124:CQ$136))</f>
        <v/>
      </c>
      <c r="CQ124" s="238" t="str">
        <f t="shared" si="619"/>
        <v/>
      </c>
      <c r="CR124" s="250" t="str">
        <f>IF(ISNUMBER(CJ124)=FALSE,"",SUMIF($E$73:$E$136,CK124,$D$73:$D$136))</f>
        <v/>
      </c>
      <c r="CS124" s="252" t="str">
        <f>IF(ISNUMBER(CJ124)=FALSE,"",IF(SUMIF($E$73:$E$136,CK124,$I$73:$I$136)&gt;0,SUMIF($E$73:$E$136,CK124,$I$73:$I$136),IF(SUMIF($E$73:$E$136,CK124,$J$73:$J$136)&gt;0,SUMIF($E$73:$E$136,CK124,$J$73:$J$136),IF(SUMIF($E$73:$E$136,CK124,$K$73:$K$136)&gt;0,SUMIF($E$73:$E$136,CK124,$K$73:$K$136),SUMIF($E$73:$E$136,CK124,$L$73:$L$136)))))</f>
        <v/>
      </c>
      <c r="CT124" s="231">
        <f>SUMIF($O$22:$O$71,CK124,$S$22:$S$71)+SUMIF($AD$22:$AD$71,CK124,$AI$22:$AI$71)+SUMIF($AT$22:$AT$71,CK124,$AX$22:$AX$71)+SUMIF($BI$22:$BI$71,CK124,$BL$22:$BL$71)+SUMIF($BW$22:$BW$71,CK124,$BZ$22:$BZ$71)+SUMIF($CK$22:$CK$71,CK124,$CN$22:$CN$71)</f>
        <v>0</v>
      </c>
      <c r="CU124" s="233">
        <f>SUMIF($O$22:$O$71,CK124,$T$22:$T$71)+SUMIF($AD$22:$AD$71,CK124,$AJ$22:$AJ$71)+SUMIF($AT$22:$AT$71,CK124,$AY$22:$AY$71)+SUMIF($BI$22:$BI$71,CK124,$BM$22:$BM$71)+SUMIF($BW$22:$BW$71,CK124,$CA$22:$CA$71)+SUMIF($CK$22:$CK$71,CK124,$CO$22:$CO$71)</f>
        <v>0</v>
      </c>
      <c r="CV124" s="236">
        <f>SUMIF($O$22:$O$71,CK124,$U$22:$U$71)+SUMIF($AD$22:$AD$71,CK124,$AK$22:$AK$71)+SUMIF($AT$22:$AT$71,CK124,$AZ$22:$AZ$71)+SUMIF($BI$22:$BI$71,CK124,$BN$22:$BN$71)+SUMIF($BW$22:$BW$71,CK124,$CB$22:$CB$71)+SUMIF($CK$22:$CK$71,CK124,$CP$22:$CP$71)</f>
        <v>0</v>
      </c>
      <c r="CW124" s="212"/>
      <c r="CX124" s="203"/>
    </row>
    <row r="125" spans="1:102" s="211" customFormat="1" ht="15" customHeight="1">
      <c r="A125" s="213"/>
      <c r="B125" s="335"/>
      <c r="C125" s="284">
        <v>53</v>
      </c>
      <c r="D125" s="285">
        <f t="shared" si="199"/>
        <v>53</v>
      </c>
      <c r="E125" s="286" t="s">
        <v>106</v>
      </c>
      <c r="F125" s="284">
        <v>1981</v>
      </c>
      <c r="G125" s="284">
        <f>SUMIF($O$73:$O$137,E125,$V$73:$V$137)+SUMIF($AD$73:$AD$137,E125,$AL$73:$AL$137)+SUMIF($AT$73:$AT$137,E125,$BA$73:$BA$137)+SUMIF($BI$73:$BI$137,E125,$BO$73:$BO$137)+SUMIF($BW$73:$BW$137,E125,$CC$73:$CC$137)+SUMIF($CK$73:$CK$137,E125,$CQ$73:$CQ$137)</f>
        <v>1</v>
      </c>
      <c r="H125" s="284"/>
      <c r="I125" s="284">
        <f t="shared" si="480"/>
        <v>0</v>
      </c>
      <c r="J125" s="287">
        <f>SUMIF($O$73:$O$137,E125,$S$73:$S$137)+SUMIF($AD$73:$AD$137,E125,$AI$73:$AI$137)+SUMIF($AT$73:$AT$137,E125,$AX$73:$AX$137)+SUMIF($BI$73:$BI$137,E125,$BL$73:$BL$137)+SUMIF($BW$73:$BW$137,E125,$BZ$73:$BZ$137)+SUMIF($CK$73:$CK$137,E125,$CN$73:$CN$137)</f>
        <v>0</v>
      </c>
      <c r="K125" s="288">
        <f>SUMIF($O$73:$O$137,E125,$T$73:$T$137)+SUMIF($AD$73:$AD$137,E125,$AJ$73:$AJ$137)+SUMIF($AT$73:$AT$137,E125,$AY$73:$AY$137)+SUMIF($BI$73:$BI$137,E125,$BM$73:$BM$137)+SUMIF($BW$73:$BW$137,E125,$CA$73:$CA$137)+SUMIF($CK$73:$CK$137,E125,$CO$73:$CO$137)</f>
        <v>2</v>
      </c>
      <c r="L125" s="289">
        <f>SUMIF($O$73:$O$137,E125,$U$73:$U$137)+SUMIF($AD$73:$AD$137,E125,$AK$73:$AK$137)+SUMIF($AT$73:$AT$137,E125,$AZ$73:$AZ$137)+SUMIF($BI$73:$BI$137,E125,$BN$73:$BN$137)+SUMIF($BW$73:$BW$137,E125,$CB$73:$CB$137)+SUMIF($CK$73:$CK$137,E125,$CP$73:$CP$137)</f>
        <v>0</v>
      </c>
      <c r="M125" s="221"/>
      <c r="N125" s="254" t="str">
        <f t="shared" si="602"/>
        <v/>
      </c>
      <c r="O125" s="224"/>
      <c r="P125" s="293"/>
      <c r="Q125" s="225"/>
      <c r="R125" s="217" t="str">
        <f t="shared" si="603"/>
        <v/>
      </c>
      <c r="S125" s="232"/>
      <c r="T125" s="234"/>
      <c r="U125" s="237" t="str">
        <f>IF(ISNUMBER(N125)=FALSE,"",SUM(V$118:$V143))</f>
        <v/>
      </c>
      <c r="V125" s="238" t="str">
        <f t="shared" si="604"/>
        <v/>
      </c>
      <c r="W125" s="249" t="str">
        <f>IF(ISNUMBER(N125)=FALSE,"",SUMIF($E$73:$E$136,O125,$D$73:$D$136))</f>
        <v/>
      </c>
      <c r="X125" s="251" t="str">
        <f>IF(ISNUMBER(N125)=FALSE,"",SUMIF($E$73:$E$136,O125,$I$73:$I$136))</f>
        <v/>
      </c>
      <c r="Y125" s="231">
        <f>SUMIF($O$22:$O$71,O125,$S$22:$S$71)</f>
        <v>0</v>
      </c>
      <c r="Z125" s="233">
        <f>SUMIF($O$22:$O$71,O125,$T$22:$T$71)</f>
        <v>0</v>
      </c>
      <c r="AA125" s="236">
        <f>SUMIF($O$22:$O$71,O125,$U$22:$U$71)</f>
        <v>0</v>
      </c>
      <c r="AB125" s="212"/>
      <c r="AC125" s="256" t="str">
        <f t="shared" si="605"/>
        <v/>
      </c>
      <c r="AD125" s="208"/>
      <c r="AE125" s="215"/>
      <c r="AF125" s="215"/>
      <c r="AG125" s="215"/>
      <c r="AH125" s="216" t="str">
        <f t="shared" si="606"/>
        <v/>
      </c>
      <c r="AI125" s="232"/>
      <c r="AJ125" s="234"/>
      <c r="AK125" s="237" t="str">
        <f>IF(ISNUMBER(AC125)=FALSE,"",SUM(AL125:$AL$136))</f>
        <v/>
      </c>
      <c r="AL125" s="238" t="str">
        <f t="shared" si="607"/>
        <v/>
      </c>
      <c r="AM125" s="250" t="str">
        <f>IF(ISNUMBER(AC125)=FALSE,"",SUMIF($E$73:$E$136,AD125,$D$73:$D$136))</f>
        <v/>
      </c>
      <c r="AN125" s="252" t="str">
        <f>IF(ISNUMBER(AC125)=FALSE,"",IF(SUMIF($E$73:$E$136,AD125,$I$73:$I$136)&gt;0,SUMIF($E$73:$E$136,AD125,$I$73:$I$136),IF(SUMIF($E$73:$E$136,AD125,$J$73:$J$136)&gt;0,SUMIF($E$73:$E$136,AD125,$J$73:$J$136),IF(SUMIF($E$73:$E$136,AD125,$K$73:$K$136)&gt;0,SUMIF($E$73:$E$136,AD125,$K$73:$K$136),SUMIF($E$73:$E$136,AD125,$L$73:$L$136)))))</f>
        <v/>
      </c>
      <c r="AO125" s="231">
        <f>SUMIF($O$22:$O$71,AD125,$S$22:$S$71)+SUMIF($AD$22:$AD$71,AD125,$AI$22:$AI$71)</f>
        <v>0</v>
      </c>
      <c r="AP125" s="233">
        <f>SUMIF($O$22:$O$71,AD125,$T$22:$T$71)+SUMIF($AD$22:$AD$71,AD125,$AJ$22:$AJ$71)</f>
        <v>0</v>
      </c>
      <c r="AQ125" s="236">
        <f>SUMIF($O$22:$O$71,AD125,$U$22:$U$71)+SUMIF($AD$22:$AD$71,AD125,$AK$22:$AK$71)</f>
        <v>0</v>
      </c>
      <c r="AR125" s="212"/>
      <c r="AS125" s="257">
        <f t="shared" si="608"/>
        <v>53</v>
      </c>
      <c r="AT125" s="224" t="s">
        <v>112</v>
      </c>
      <c r="AU125" s="224">
        <v>246</v>
      </c>
      <c r="AV125" s="225" t="s">
        <v>70</v>
      </c>
      <c r="AW125" s="217" t="str">
        <f t="shared" si="609"/>
        <v/>
      </c>
      <c r="AX125" s="232"/>
      <c r="AY125" s="234"/>
      <c r="AZ125" s="237">
        <f>IF(ISNUMBER(AS125)=FALSE,"",SUM(BA125:BA$136))</f>
        <v>0</v>
      </c>
      <c r="BA125" s="238"/>
      <c r="BB125" s="249"/>
      <c r="BC125" s="251"/>
      <c r="BD125" s="231">
        <f>SUMIF($O$22:$O$71,AT125,$S$22:$S$71)+SUMIF($AD$22:$AD$71,AT125,$AI$22:$AI$71)+SUMIF($AT$22:$AT$71,AT125,$AX$22:$AX$71)</f>
        <v>0</v>
      </c>
      <c r="BE125" s="233">
        <f>SUMIF($O$22:$O$71,AT125,$T$22:$T$71)+SUMIF($AD$22:$AD$71,AT125,$AJ$22:$AJ$71)+SUMIF($AT$22:$AT$71,AT125,$AY$22:$AY$71)</f>
        <v>0</v>
      </c>
      <c r="BF125" s="236">
        <f>SUMIF($O$22:$O$71,AT125,$U$22:$U$71)+SUMIF($AD$22:$AD$71,AT125,$AK$22:$AK$71)+SUMIF($AT$22:$AT$71,AT125,$AZ$22:$AZ$71)</f>
        <v>0</v>
      </c>
      <c r="BG125" s="212"/>
      <c r="BH125" s="256" t="str">
        <f t="shared" si="611"/>
        <v/>
      </c>
      <c r="BI125" s="228"/>
      <c r="BJ125" s="215"/>
      <c r="BK125" s="216" t="str">
        <f t="shared" si="612"/>
        <v/>
      </c>
      <c r="BL125" s="232"/>
      <c r="BM125" s="234"/>
      <c r="BN125" s="237" t="str">
        <f>IF(ISNUMBER(BH125)=FALSE,"",SUM(BO125:BO$136))</f>
        <v/>
      </c>
      <c r="BO125" s="238" t="str">
        <f t="shared" si="613"/>
        <v/>
      </c>
      <c r="BP125" s="250" t="str">
        <f>IF(ISNUMBER(BH125)=FALSE,"",SUMIF($E$73:$E$136,BI125,$D$73:$D$136))</f>
        <v/>
      </c>
      <c r="BQ125" s="252" t="str">
        <f>IF(ISNUMBER(BH125)=FALSE,"",IF(SUMIF($E$73:$E$136,BI125,$I$73:$I$136)&gt;0,SUMIF($E$73:$E$136,BI125,$I$73:$I$136),IF(SUMIF($E$73:$E$136,BI125,$J$73:$J$136)&gt;0,SUMIF($E$73:$E$136,BI125,$J$73:$J$136),IF(SUMIF($E$73:$E$136,BI125,$K$73:$K$136)&gt;0,SUMIF($E$73:$E$136,BI125,$K$73:$K$136),SUMIF($E$73:$E$136,BI125,$L$73:$L$136)))))</f>
        <v/>
      </c>
      <c r="BR125" s="231">
        <f>SUMIF($O$22:$O$71,BI125,$S$22:$S$71)+SUMIF($AD$22:$AD$71,BI125,$AI$22:$AI$71)+SUMIF($AT$22:$AT$71,BI125,$AX$22:$AX$71)+SUMIF($BI$22:$BI$71,BI125,$BL$22:$BL$71)</f>
        <v>0</v>
      </c>
      <c r="BS125" s="233">
        <f>SUMIF($O$22:$O$71,BI125,$T$22:$T$71)+SUMIF($AD$22:$AD$71,BI125,$AJ$22:$AJ$71)+SUMIF($AT$22:$AT$71,BI125,$AY$22:$AY$71)+SUMIF($BI$22:$BI$71,BI125,$BM$22:$BM$71)</f>
        <v>0</v>
      </c>
      <c r="BT125" s="236">
        <f>SUMIF($O$22:$O$71,BI125,$U$22:$U$71)+SUMIF($AD$22:$AD$71,BI125,$AK$22:$AK$71)+SUMIF($AT$22:$AT$71,BI125,$AZ$22:$AZ$71)+SUMIF($BI$22:$BI$71,BI125,$BN$22:$BN$71)</f>
        <v>0</v>
      </c>
      <c r="BU125" s="212"/>
      <c r="BV125" s="257" t="str">
        <f t="shared" si="614"/>
        <v/>
      </c>
      <c r="BW125" s="224"/>
      <c r="BX125" s="225"/>
      <c r="BY125" s="217" t="str">
        <f t="shared" si="615"/>
        <v/>
      </c>
      <c r="BZ125" s="232"/>
      <c r="CA125" s="234"/>
      <c r="CB125" s="237" t="str">
        <f>IF(ISNUMBER(BV125)=FALSE,"",SUM(CC125:CC$136))</f>
        <v/>
      </c>
      <c r="CC125" s="238" t="str">
        <f t="shared" si="616"/>
        <v/>
      </c>
      <c r="CD125" s="249" t="str">
        <f>IF(ISNUMBER(BV125)=FALSE,"",SUMIF($E$73:$E$136,BW125,$D$73:$D$136))</f>
        <v/>
      </c>
      <c r="CE125" s="251" t="str">
        <f>IF(ISNUMBER(BV125)=FALSE,"",IF(SUMIF($E$73:$E$136,BW125,$I$73:$I$136)&gt;0,SUMIF($E$73:$E$136,BW125,$I$73:$I$136),IF(SUMIF($E$73:$E$136,BW125,$J$73:$J$136)&gt;0,SUMIF($E$73:$E$136,BW125,$J$73:$J$136),IF(SUMIF($E$73:$E$136,BW125,$K$73:$K$136)&gt;0,SUMIF($E$73:$E$136,BW125,$K$73:$K$136),SUMIF($E$73:$E$136,BW125,$L$73:$L$136)))))</f>
        <v/>
      </c>
      <c r="CF125" s="231">
        <f>SUMIF($O$22:$O$71,BW125,$S$22:$S$71)+SUMIF($AD$22:$AD$71,BW125,$AI$22:$AI$71)+SUMIF($AT$22:$AT$71,BW125,$AX$22:$AX$71)+SUMIF($BI$22:$BI$71,BW125,$BL$22:$BL$71)+SUMIF($BW$22:$BW$71,BW125,$BZ$22:$BZ$71)</f>
        <v>0</v>
      </c>
      <c r="CG125" s="233">
        <f>SUMIF($O$22:$O$71,BW125,$T$22:$T$71)+SUMIF($AD$22:$AD$71,BW125,$AJ$22:$AJ$71)+SUMIF($AT$22:$AT$71,BW125,$AY$22:$AY$71)+SUMIF($BI$22:$BI$71,BW125,$BM$22:$BM$71)+SUMIF($BW$22:$BW$71,BW125,$CA$22:$CA$71)</f>
        <v>0</v>
      </c>
      <c r="CH125" s="236">
        <f>SUMIF($O$22:$O$71,BW125,$U$22:$U$71)+SUMIF($AD$22:$AD$71,BW125,$AK$22:$AK$71)+SUMIF($AT$22:$AT$71,BW125,$AZ$22:$AZ$71)+SUMIF($BI$22:$BI$71,BW125,$BN$22:$BN$71)+SUMIF($BW$22:$BW$71,BW125,$CB$22:$CB$71)</f>
        <v>0</v>
      </c>
      <c r="CI125" s="212"/>
      <c r="CJ125" s="258" t="str">
        <f t="shared" si="617"/>
        <v/>
      </c>
      <c r="CK125" s="228"/>
      <c r="CL125" s="215"/>
      <c r="CM125" s="216" t="str">
        <f t="shared" si="618"/>
        <v/>
      </c>
      <c r="CN125" s="232"/>
      <c r="CO125" s="234"/>
      <c r="CP125" s="237" t="str">
        <f>IF(ISNUMBER(CJ125)=FALSE,"",SUM(CQ125:CQ$136))</f>
        <v/>
      </c>
      <c r="CQ125" s="238" t="str">
        <f t="shared" si="619"/>
        <v/>
      </c>
      <c r="CR125" s="250" t="str">
        <f>IF(ISNUMBER(CJ125)=FALSE,"",SUMIF($E$73:$E$136,CK125,$D$73:$D$136))</f>
        <v/>
      </c>
      <c r="CS125" s="252" t="str">
        <f>IF(ISNUMBER(CJ125)=FALSE,"",IF(SUMIF($E$73:$E$136,CK125,$I$73:$I$136)&gt;0,SUMIF($E$73:$E$136,CK125,$I$73:$I$136),IF(SUMIF($E$73:$E$136,CK125,$J$73:$J$136)&gt;0,SUMIF($E$73:$E$136,CK125,$J$73:$J$136),IF(SUMIF($E$73:$E$136,CK125,$K$73:$K$136)&gt;0,SUMIF($E$73:$E$136,CK125,$K$73:$K$136),SUMIF($E$73:$E$136,CK125,$L$73:$L$136)))))</f>
        <v/>
      </c>
      <c r="CT125" s="231">
        <f>SUMIF($O$22:$O$71,CK125,$S$22:$S$71)+SUMIF($AD$22:$AD$71,CK125,$AI$22:$AI$71)+SUMIF($AT$22:$AT$71,CK125,$AX$22:$AX$71)+SUMIF($BI$22:$BI$71,CK125,$BL$22:$BL$71)+SUMIF($BW$22:$BW$71,CK125,$BZ$22:$BZ$71)+SUMIF($CK$22:$CK$71,CK125,$CN$22:$CN$71)</f>
        <v>0</v>
      </c>
      <c r="CU125" s="233">
        <f>SUMIF($O$22:$O$71,CK125,$T$22:$T$71)+SUMIF($AD$22:$AD$71,CK125,$AJ$22:$AJ$71)+SUMIF($AT$22:$AT$71,CK125,$AY$22:$AY$71)+SUMIF($BI$22:$BI$71,CK125,$BM$22:$BM$71)+SUMIF($BW$22:$BW$71,CK125,$CA$22:$CA$71)+SUMIF($CK$22:$CK$71,CK125,$CO$22:$CO$71)</f>
        <v>0</v>
      </c>
      <c r="CV125" s="236">
        <f>SUMIF($O$22:$O$71,CK125,$U$22:$U$71)+SUMIF($AD$22:$AD$71,CK125,$AK$22:$AK$71)+SUMIF($AT$22:$AT$71,CK125,$AZ$22:$AZ$71)+SUMIF($BI$22:$BI$71,CK125,$BN$22:$BN$71)+SUMIF($BW$22:$BW$71,CK125,$CB$22:$CB$71)+SUMIF($CK$22:$CK$71,CK125,$CP$22:$CP$71)</f>
        <v>0</v>
      </c>
      <c r="CW125" s="212"/>
      <c r="CX125" s="203"/>
    </row>
    <row r="126" spans="1:102" s="211" customFormat="1" ht="15" customHeight="1">
      <c r="A126" s="213"/>
      <c r="B126" s="335"/>
      <c r="C126" s="284">
        <v>54</v>
      </c>
      <c r="D126" s="285">
        <f t="shared" si="199"/>
        <v>54</v>
      </c>
      <c r="E126" s="286" t="s">
        <v>36</v>
      </c>
      <c r="F126" s="284">
        <v>1993</v>
      </c>
      <c r="G126" s="284">
        <f>SUMIF($O$73:$O$137,E126,$V$73:$V$137)+SUMIF($AD$73:$AD$137,E126,$AL$73:$AL$137)+SUMIF($AT$73:$AT$137,E126,$BA$73:$BA$137)+SUMIF($BI$73:$BI$137,E126,$BO$73:$BO$137)+SUMIF($BW$73:$BW$137,E126,$CC$73:$CC$137)+SUMIF($CK$73:$CK$137,E126,$CQ$73:$CQ$137)</f>
        <v>1</v>
      </c>
      <c r="H126" s="284"/>
      <c r="I126" s="284">
        <f t="shared" si="480"/>
        <v>0</v>
      </c>
      <c r="J126" s="287">
        <f>SUMIF($O$73:$O$137,E126,$S$73:$S$137)+SUMIF($AD$73:$AD$137,E126,$AI$73:$AI$137)+SUMIF($AT$73:$AT$137,E126,$AX$73:$AX$137)+SUMIF($BI$73:$BI$137,E126,$BL$73:$BL$137)+SUMIF($BW$73:$BW$137,E126,$BZ$73:$BZ$137)+SUMIF($CK$73:$CK$137,E126,$CN$73:$CN$137)</f>
        <v>0</v>
      </c>
      <c r="K126" s="288">
        <f>SUMIF($O$73:$O$137,E126,$T$73:$T$137)+SUMIF($AD$73:$AD$137,E126,$AJ$73:$AJ$137)+SUMIF($AT$73:$AT$137,E126,$AY$73:$AY$137)+SUMIF($BI$73:$BI$137,E126,$BM$73:$BM$137)+SUMIF($BW$73:$BW$137,E126,$CA$73:$CA$137)+SUMIF($CK$73:$CK$137,E126,$CO$73:$CO$137)</f>
        <v>1</v>
      </c>
      <c r="L126" s="289">
        <f>SUMIF($O$73:$O$137,E126,$U$73:$U$137)+SUMIF($AD$73:$AD$137,E126,$AK$73:$AK$137)+SUMIF($AT$73:$AT$137,E126,$AZ$73:$AZ$137)+SUMIF($BI$73:$BI$137,E126,$BN$73:$BN$137)+SUMIF($BW$73:$BW$137,E126,$CB$73:$CB$137)+SUMIF($CK$73:$CK$137,E126,$CP$73:$CP$137)</f>
        <v>0</v>
      </c>
      <c r="M126" s="221"/>
      <c r="N126" s="254" t="str">
        <f t="shared" si="602"/>
        <v/>
      </c>
      <c r="O126" s="224"/>
      <c r="P126" s="293"/>
      <c r="Q126" s="225"/>
      <c r="R126" s="217" t="str">
        <f t="shared" si="603"/>
        <v/>
      </c>
      <c r="S126" s="232"/>
      <c r="T126" s="234"/>
      <c r="U126" s="237" t="str">
        <f>IF(ISNUMBER(N126)=FALSE,"",SUM(V$118:$V144))</f>
        <v/>
      </c>
      <c r="V126" s="238" t="str">
        <f t="shared" si="604"/>
        <v/>
      </c>
      <c r="W126" s="249" t="str">
        <f>IF(ISNUMBER(N126)=FALSE,"",SUMIF($E$73:$E$136,O126,$D$73:$D$136))</f>
        <v/>
      </c>
      <c r="X126" s="251" t="str">
        <f>IF(ISNUMBER(N126)=FALSE,"",SUMIF($E$73:$E$136,O126,$I$73:$I$136))</f>
        <v/>
      </c>
      <c r="Y126" s="231">
        <f>SUMIF($O$22:$O$71,O126,$S$22:$S$71)</f>
        <v>0</v>
      </c>
      <c r="Z126" s="233">
        <f>SUMIF($O$22:$O$71,O126,$T$22:$T$71)</f>
        <v>0</v>
      </c>
      <c r="AA126" s="236">
        <f>SUMIF($O$22:$O$71,O126,$U$22:$U$71)</f>
        <v>0</v>
      </c>
      <c r="AB126" s="212"/>
      <c r="AC126" s="256" t="str">
        <f t="shared" si="605"/>
        <v/>
      </c>
      <c r="AD126" s="208"/>
      <c r="AE126" s="215"/>
      <c r="AF126" s="215"/>
      <c r="AG126" s="215"/>
      <c r="AH126" s="216" t="str">
        <f t="shared" si="606"/>
        <v/>
      </c>
      <c r="AI126" s="232"/>
      <c r="AJ126" s="234"/>
      <c r="AK126" s="237" t="str">
        <f>IF(ISNUMBER(AC126)=FALSE,"",SUM(AL126:$AL$136))</f>
        <v/>
      </c>
      <c r="AL126" s="238" t="str">
        <f t="shared" si="607"/>
        <v/>
      </c>
      <c r="AM126" s="250" t="str">
        <f>IF(ISNUMBER(AC126)=FALSE,"",SUMIF($E$73:$E$136,AD126,$D$73:$D$136))</f>
        <v/>
      </c>
      <c r="AN126" s="252" t="str">
        <f>IF(ISNUMBER(AC126)=FALSE,"",IF(SUMIF($E$73:$E$136,AD126,$I$73:$I$136)&gt;0,SUMIF($E$73:$E$136,AD126,$I$73:$I$136),IF(SUMIF($E$73:$E$136,AD126,$J$73:$J$136)&gt;0,SUMIF($E$73:$E$136,AD126,$J$73:$J$136),IF(SUMIF($E$73:$E$136,AD126,$K$73:$K$136)&gt;0,SUMIF($E$73:$E$136,AD126,$K$73:$K$136),SUMIF($E$73:$E$136,AD126,$L$73:$L$136)))))</f>
        <v/>
      </c>
      <c r="AO126" s="231">
        <f>SUMIF($O$22:$O$71,AD126,$S$22:$S$71)+SUMIF($AD$22:$AD$71,AD126,$AI$22:$AI$71)</f>
        <v>0</v>
      </c>
      <c r="AP126" s="233">
        <f>SUMIF($O$22:$O$71,AD126,$T$22:$T$71)+SUMIF($AD$22:$AD$71,AD126,$AJ$22:$AJ$71)</f>
        <v>0</v>
      </c>
      <c r="AQ126" s="236">
        <f>SUMIF($O$22:$O$71,AD126,$U$22:$U$71)+SUMIF($AD$22:$AD$71,AD126,$AK$22:$AK$71)</f>
        <v>0</v>
      </c>
      <c r="AR126" s="212"/>
      <c r="AS126" s="257">
        <f t="shared" si="608"/>
        <v>54</v>
      </c>
      <c r="AT126" s="224" t="s">
        <v>113</v>
      </c>
      <c r="AU126" s="224">
        <v>243</v>
      </c>
      <c r="AV126" s="225" t="s">
        <v>70</v>
      </c>
      <c r="AW126" s="217" t="str">
        <f t="shared" si="609"/>
        <v/>
      </c>
      <c r="AX126" s="232"/>
      <c r="AY126" s="234"/>
      <c r="AZ126" s="237">
        <f>IF(ISNUMBER(AS126)=FALSE,"",SUM(BA126:BA$136))</f>
        <v>0</v>
      </c>
      <c r="BA126" s="238"/>
      <c r="BB126" s="249"/>
      <c r="BC126" s="251"/>
      <c r="BD126" s="231">
        <f>SUMIF($O$22:$O$71,AT126,$S$22:$S$71)+SUMIF($AD$22:$AD$71,AT126,$AI$22:$AI$71)+SUMIF($AT$22:$AT$71,AT126,$AX$22:$AX$71)</f>
        <v>0</v>
      </c>
      <c r="BE126" s="233">
        <f>SUMIF($O$22:$O$71,AT126,$T$22:$T$71)+SUMIF($AD$22:$AD$71,AT126,$AJ$22:$AJ$71)+SUMIF($AT$22:$AT$71,AT126,$AY$22:$AY$71)</f>
        <v>0</v>
      </c>
      <c r="BF126" s="236">
        <f>SUMIF($O$22:$O$71,AT126,$U$22:$U$71)+SUMIF($AD$22:$AD$71,AT126,$AK$22:$AK$71)+SUMIF($AT$22:$AT$71,AT126,$AZ$22:$AZ$71)</f>
        <v>0</v>
      </c>
      <c r="BG126" s="212"/>
      <c r="BH126" s="256" t="str">
        <f t="shared" si="611"/>
        <v/>
      </c>
      <c r="BI126" s="228"/>
      <c r="BJ126" s="215"/>
      <c r="BK126" s="216" t="str">
        <f t="shared" si="612"/>
        <v/>
      </c>
      <c r="BL126" s="232"/>
      <c r="BM126" s="234"/>
      <c r="BN126" s="237" t="str">
        <f>IF(ISNUMBER(BH126)=FALSE,"",SUM(BO126:BO$136))</f>
        <v/>
      </c>
      <c r="BO126" s="238" t="str">
        <f t="shared" si="613"/>
        <v/>
      </c>
      <c r="BP126" s="250" t="str">
        <f>IF(ISNUMBER(BH126)=FALSE,"",SUMIF($E$73:$E$136,BI126,$D$73:$D$136))</f>
        <v/>
      </c>
      <c r="BQ126" s="252" t="str">
        <f>IF(ISNUMBER(BH126)=FALSE,"",IF(SUMIF($E$73:$E$136,BI126,$I$73:$I$136)&gt;0,SUMIF($E$73:$E$136,BI126,$I$73:$I$136),IF(SUMIF($E$73:$E$136,BI126,$J$73:$J$136)&gt;0,SUMIF($E$73:$E$136,BI126,$J$73:$J$136),IF(SUMIF($E$73:$E$136,BI126,$K$73:$K$136)&gt;0,SUMIF($E$73:$E$136,BI126,$K$73:$K$136),SUMIF($E$73:$E$136,BI126,$L$73:$L$136)))))</f>
        <v/>
      </c>
      <c r="BR126" s="231">
        <f>SUMIF($O$22:$O$71,BI126,$S$22:$S$71)+SUMIF($AD$22:$AD$71,BI126,$AI$22:$AI$71)+SUMIF($AT$22:$AT$71,BI126,$AX$22:$AX$71)+SUMIF($BI$22:$BI$71,BI126,$BL$22:$BL$71)</f>
        <v>0</v>
      </c>
      <c r="BS126" s="233">
        <f>SUMIF($O$22:$O$71,BI126,$T$22:$T$71)+SUMIF($AD$22:$AD$71,BI126,$AJ$22:$AJ$71)+SUMIF($AT$22:$AT$71,BI126,$AY$22:$AY$71)+SUMIF($BI$22:$BI$71,BI126,$BM$22:$BM$71)</f>
        <v>0</v>
      </c>
      <c r="BT126" s="236">
        <f>SUMIF($O$22:$O$71,BI126,$U$22:$U$71)+SUMIF($AD$22:$AD$71,BI126,$AK$22:$AK$71)+SUMIF($AT$22:$AT$71,BI126,$AZ$22:$AZ$71)+SUMIF($BI$22:$BI$71,BI126,$BN$22:$BN$71)</f>
        <v>0</v>
      </c>
      <c r="BU126" s="212"/>
      <c r="BV126" s="257" t="str">
        <f t="shared" si="614"/>
        <v/>
      </c>
      <c r="BW126" s="224"/>
      <c r="BX126" s="225"/>
      <c r="BY126" s="217" t="str">
        <f t="shared" si="615"/>
        <v/>
      </c>
      <c r="BZ126" s="232"/>
      <c r="CA126" s="234"/>
      <c r="CB126" s="237" t="str">
        <f>IF(ISNUMBER(BV126)=FALSE,"",SUM(CC126:CC$136))</f>
        <v/>
      </c>
      <c r="CC126" s="238" t="str">
        <f t="shared" si="616"/>
        <v/>
      </c>
      <c r="CD126" s="249" t="str">
        <f>IF(ISNUMBER(BV126)=FALSE,"",SUMIF($E$73:$E$136,BW126,$D$73:$D$136))</f>
        <v/>
      </c>
      <c r="CE126" s="251" t="str">
        <f>IF(ISNUMBER(BV126)=FALSE,"",IF(SUMIF($E$73:$E$136,BW126,$I$73:$I$136)&gt;0,SUMIF($E$73:$E$136,BW126,$I$73:$I$136),IF(SUMIF($E$73:$E$136,BW126,$J$73:$J$136)&gt;0,SUMIF($E$73:$E$136,BW126,$J$73:$J$136),IF(SUMIF($E$73:$E$136,BW126,$K$73:$K$136)&gt;0,SUMIF($E$73:$E$136,BW126,$K$73:$K$136),SUMIF($E$73:$E$136,BW126,$L$73:$L$136)))))</f>
        <v/>
      </c>
      <c r="CF126" s="231">
        <f>SUMIF($O$22:$O$71,BW126,$S$22:$S$71)+SUMIF($AD$22:$AD$71,BW126,$AI$22:$AI$71)+SUMIF($AT$22:$AT$71,BW126,$AX$22:$AX$71)+SUMIF($BI$22:$BI$71,BW126,$BL$22:$BL$71)+SUMIF($BW$22:$BW$71,BW126,$BZ$22:$BZ$71)</f>
        <v>0</v>
      </c>
      <c r="CG126" s="233">
        <f>SUMIF($O$22:$O$71,BW126,$T$22:$T$71)+SUMIF($AD$22:$AD$71,BW126,$AJ$22:$AJ$71)+SUMIF($AT$22:$AT$71,BW126,$AY$22:$AY$71)+SUMIF($BI$22:$BI$71,BW126,$BM$22:$BM$71)+SUMIF($BW$22:$BW$71,BW126,$CA$22:$CA$71)</f>
        <v>0</v>
      </c>
      <c r="CH126" s="236">
        <f>SUMIF($O$22:$O$71,BW126,$U$22:$U$71)+SUMIF($AD$22:$AD$71,BW126,$AK$22:$AK$71)+SUMIF($AT$22:$AT$71,BW126,$AZ$22:$AZ$71)+SUMIF($BI$22:$BI$71,BW126,$BN$22:$BN$71)+SUMIF($BW$22:$BW$71,BW126,$CB$22:$CB$71)</f>
        <v>0</v>
      </c>
      <c r="CI126" s="212"/>
      <c r="CJ126" s="258" t="str">
        <f t="shared" si="617"/>
        <v/>
      </c>
      <c r="CK126" s="228"/>
      <c r="CL126" s="215"/>
      <c r="CM126" s="216" t="str">
        <f t="shared" si="618"/>
        <v/>
      </c>
      <c r="CN126" s="232"/>
      <c r="CO126" s="234"/>
      <c r="CP126" s="237" t="str">
        <f>IF(ISNUMBER(CJ126)=FALSE,"",SUM(CQ126:CQ$136))</f>
        <v/>
      </c>
      <c r="CQ126" s="238" t="str">
        <f t="shared" si="619"/>
        <v/>
      </c>
      <c r="CR126" s="250" t="str">
        <f>IF(ISNUMBER(CJ126)=FALSE,"",SUMIF($E$73:$E$136,CK126,$D$73:$D$136))</f>
        <v/>
      </c>
      <c r="CS126" s="252" t="str">
        <f>IF(ISNUMBER(CJ126)=FALSE,"",IF(SUMIF($E$73:$E$136,CK126,$I$73:$I$136)&gt;0,SUMIF($E$73:$E$136,CK126,$I$73:$I$136),IF(SUMIF($E$73:$E$136,CK126,$J$73:$J$136)&gt;0,SUMIF($E$73:$E$136,CK126,$J$73:$J$136),IF(SUMIF($E$73:$E$136,CK126,$K$73:$K$136)&gt;0,SUMIF($E$73:$E$136,CK126,$K$73:$K$136),SUMIF($E$73:$E$136,CK126,$L$73:$L$136)))))</f>
        <v/>
      </c>
      <c r="CT126" s="231">
        <f>SUMIF($O$22:$O$71,CK126,$S$22:$S$71)+SUMIF($AD$22:$AD$71,CK126,$AI$22:$AI$71)+SUMIF($AT$22:$AT$71,CK126,$AX$22:$AX$71)+SUMIF($BI$22:$BI$71,CK126,$BL$22:$BL$71)+SUMIF($BW$22:$BW$71,CK126,$BZ$22:$BZ$71)+SUMIF($CK$22:$CK$71,CK126,$CN$22:$CN$71)</f>
        <v>0</v>
      </c>
      <c r="CU126" s="233">
        <f>SUMIF($O$22:$O$71,CK126,$T$22:$T$71)+SUMIF($AD$22:$AD$71,CK126,$AJ$22:$AJ$71)+SUMIF($AT$22:$AT$71,CK126,$AY$22:$AY$71)+SUMIF($BI$22:$BI$71,CK126,$BM$22:$BM$71)+SUMIF($BW$22:$BW$71,CK126,$CA$22:$CA$71)+SUMIF($CK$22:$CK$71,CK126,$CO$22:$CO$71)</f>
        <v>0</v>
      </c>
      <c r="CV126" s="236">
        <f>SUMIF($O$22:$O$71,CK126,$U$22:$U$71)+SUMIF($AD$22:$AD$71,CK126,$AK$22:$AK$71)+SUMIF($AT$22:$AT$71,CK126,$AZ$22:$AZ$71)+SUMIF($BI$22:$BI$71,CK126,$BN$22:$BN$71)+SUMIF($BW$22:$BW$71,CK126,$CB$22:$CB$71)+SUMIF($CK$22:$CK$71,CK126,$CP$22:$CP$71)</f>
        <v>0</v>
      </c>
      <c r="CW126" s="212"/>
      <c r="CX126" s="203"/>
    </row>
    <row r="127" spans="1:102" s="211" customFormat="1" ht="15" customHeight="1">
      <c r="A127" s="213"/>
      <c r="B127" s="335"/>
      <c r="C127" s="284">
        <v>55</v>
      </c>
      <c r="D127" s="285">
        <f t="shared" si="199"/>
        <v>55</v>
      </c>
      <c r="E127" s="286" t="s">
        <v>107</v>
      </c>
      <c r="F127" s="284">
        <v>1971</v>
      </c>
      <c r="G127" s="284">
        <f>SUMIF($O$73:$O$137,E127,$V$73:$V$137)+SUMIF($AD$73:$AD$137,E127,$AL$73:$AL$137)+SUMIF($AT$73:$AT$137,E127,$BA$73:$BA$137)+SUMIF($BI$73:$BI$137,E127,$BO$73:$BO$137)+SUMIF($BW$73:$BW$137,E127,$CC$73:$CC$137)+SUMIF($CK$73:$CK$137,E127,$CQ$73:$CQ$137)</f>
        <v>1</v>
      </c>
      <c r="H127" s="284"/>
      <c r="I127" s="284">
        <f t="shared" si="480"/>
        <v>0</v>
      </c>
      <c r="J127" s="287">
        <f>SUMIF($O$73:$O$137,E127,$S$73:$S$137)+SUMIF($AD$73:$AD$137,E127,$AI$73:$AI$137)+SUMIF($AT$73:$AT$137,E127,$AX$73:$AX$137)+SUMIF($BI$73:$BI$137,E127,$BL$73:$BL$137)+SUMIF($BW$73:$BW$137,E127,$BZ$73:$BZ$137)+SUMIF($CK$73:$CK$137,E127,$CN$73:$CN$137)</f>
        <v>0</v>
      </c>
      <c r="K127" s="288">
        <f>SUMIF($O$73:$O$137,E127,$T$73:$T$137)+SUMIF($AD$73:$AD$137,E127,$AJ$73:$AJ$137)+SUMIF($AT$73:$AT$137,E127,$AY$73:$AY$137)+SUMIF($BI$73:$BI$137,E127,$BM$73:$BM$137)+SUMIF($BW$73:$BW$137,E127,$CA$73:$CA$137)+SUMIF($CK$73:$CK$137,E127,$CO$73:$CO$137)</f>
        <v>0</v>
      </c>
      <c r="L127" s="289">
        <f>SUMIF($O$73:$O$137,E127,$U$73:$U$137)+SUMIF($AD$73:$AD$137,E127,$AK$73:$AK$137)+SUMIF($AT$73:$AT$137,E127,$AZ$73:$AZ$137)+SUMIF($BI$73:$BI$137,E127,$BN$73:$BN$137)+SUMIF($BW$73:$BW$137,E127,$CB$73:$CB$137)+SUMIF($CK$73:$CK$137,E127,$CP$73:$CP$137)</f>
        <v>5</v>
      </c>
      <c r="M127" s="221"/>
      <c r="N127" s="254" t="str">
        <f t="shared" si="602"/>
        <v/>
      </c>
      <c r="O127" s="224"/>
      <c r="P127" s="293"/>
      <c r="Q127" s="225"/>
      <c r="R127" s="217" t="str">
        <f t="shared" si="603"/>
        <v/>
      </c>
      <c r="S127" s="232"/>
      <c r="T127" s="234"/>
      <c r="U127" s="237" t="str">
        <f>IF(ISNUMBER(N127)=FALSE,"",SUM(V$118:$V145))</f>
        <v/>
      </c>
      <c r="V127" s="238" t="str">
        <f t="shared" si="604"/>
        <v/>
      </c>
      <c r="W127" s="249" t="str">
        <f>IF(ISNUMBER(N127)=FALSE,"",SUMIF($E$73:$E$136,O127,$D$73:$D$136))</f>
        <v/>
      </c>
      <c r="X127" s="251" t="str">
        <f>IF(ISNUMBER(N127)=FALSE,"",SUMIF($E$73:$E$136,O127,$I$73:$I$136))</f>
        <v/>
      </c>
      <c r="Y127" s="231">
        <f>SUMIF($O$22:$O$71,O127,$S$22:$S$71)</f>
        <v>0</v>
      </c>
      <c r="Z127" s="233">
        <f>SUMIF($O$22:$O$71,O127,$T$22:$T$71)</f>
        <v>0</v>
      </c>
      <c r="AA127" s="236">
        <f>SUMIF($O$22:$O$71,O127,$U$22:$U$71)</f>
        <v>0</v>
      </c>
      <c r="AB127" s="212"/>
      <c r="AC127" s="256" t="str">
        <f t="shared" si="605"/>
        <v/>
      </c>
      <c r="AD127" s="208"/>
      <c r="AE127" s="215"/>
      <c r="AF127" s="215"/>
      <c r="AG127" s="215"/>
      <c r="AH127" s="216" t="str">
        <f t="shared" si="606"/>
        <v/>
      </c>
      <c r="AI127" s="232"/>
      <c r="AJ127" s="234"/>
      <c r="AK127" s="237" t="str">
        <f>IF(ISNUMBER(AC127)=FALSE,"",SUM(AL127:$AL$136))</f>
        <v/>
      </c>
      <c r="AL127" s="238" t="str">
        <f t="shared" si="607"/>
        <v/>
      </c>
      <c r="AM127" s="250" t="str">
        <f>IF(ISNUMBER(AC127)=FALSE,"",SUMIF($E$73:$E$136,AD127,$D$73:$D$136))</f>
        <v/>
      </c>
      <c r="AN127" s="252" t="str">
        <f>IF(ISNUMBER(AC127)=FALSE,"",IF(SUMIF($E$73:$E$136,AD127,$I$73:$I$136)&gt;0,SUMIF($E$73:$E$136,AD127,$I$73:$I$136),IF(SUMIF($E$73:$E$136,AD127,$J$73:$J$136)&gt;0,SUMIF($E$73:$E$136,AD127,$J$73:$J$136),IF(SUMIF($E$73:$E$136,AD127,$K$73:$K$136)&gt;0,SUMIF($E$73:$E$136,AD127,$K$73:$K$136),SUMIF($E$73:$E$136,AD127,$L$73:$L$136)))))</f>
        <v/>
      </c>
      <c r="AO127" s="231">
        <f>SUMIF($O$22:$O$71,AD127,$S$22:$S$71)+SUMIF($AD$22:$AD$71,AD127,$AI$22:$AI$71)</f>
        <v>0</v>
      </c>
      <c r="AP127" s="233">
        <f>SUMIF($O$22:$O$71,AD127,$T$22:$T$71)+SUMIF($AD$22:$AD$71,AD127,$AJ$22:$AJ$71)</f>
        <v>0</v>
      </c>
      <c r="AQ127" s="236">
        <f>SUMIF($O$22:$O$71,AD127,$U$22:$U$71)+SUMIF($AD$22:$AD$71,AD127,$AK$22:$AK$71)</f>
        <v>0</v>
      </c>
      <c r="AR127" s="212"/>
      <c r="AS127" s="257">
        <f t="shared" si="608"/>
        <v>55</v>
      </c>
      <c r="AT127" s="224" t="s">
        <v>114</v>
      </c>
      <c r="AU127" s="224">
        <v>193</v>
      </c>
      <c r="AV127" s="225" t="s">
        <v>70</v>
      </c>
      <c r="AW127" s="217" t="str">
        <f t="shared" si="609"/>
        <v/>
      </c>
      <c r="AX127" s="232"/>
      <c r="AY127" s="234"/>
      <c r="AZ127" s="237">
        <f>IF(ISNUMBER(AS127)=FALSE,"",SUM(BA127:BA$136))</f>
        <v>0</v>
      </c>
      <c r="BA127" s="238"/>
      <c r="BB127" s="249"/>
      <c r="BC127" s="251"/>
      <c r="BD127" s="231">
        <f>SUMIF($O$22:$O$71,AT127,$S$22:$S$71)+SUMIF($AD$22:$AD$71,AT127,$AI$22:$AI$71)+SUMIF($AT$22:$AT$71,AT127,$AX$22:$AX$71)</f>
        <v>0</v>
      </c>
      <c r="BE127" s="233">
        <f>SUMIF($O$22:$O$71,AT127,$T$22:$T$71)+SUMIF($AD$22:$AD$71,AT127,$AJ$22:$AJ$71)+SUMIF($AT$22:$AT$71,AT127,$AY$22:$AY$71)</f>
        <v>0</v>
      </c>
      <c r="BF127" s="236">
        <f>SUMIF($O$22:$O$71,AT127,$U$22:$U$71)+SUMIF($AD$22:$AD$71,AT127,$AK$22:$AK$71)+SUMIF($AT$22:$AT$71,AT127,$AZ$22:$AZ$71)</f>
        <v>0</v>
      </c>
      <c r="BG127" s="212"/>
      <c r="BH127" s="256" t="str">
        <f t="shared" si="611"/>
        <v/>
      </c>
      <c r="BI127" s="228"/>
      <c r="BJ127" s="215"/>
      <c r="BK127" s="216" t="str">
        <f t="shared" si="612"/>
        <v/>
      </c>
      <c r="BL127" s="232"/>
      <c r="BM127" s="234"/>
      <c r="BN127" s="237" t="str">
        <f>IF(ISNUMBER(BH127)=FALSE,"",SUM(BO127:BO$136))</f>
        <v/>
      </c>
      <c r="BO127" s="238" t="str">
        <f t="shared" si="613"/>
        <v/>
      </c>
      <c r="BP127" s="250" t="str">
        <f>IF(ISNUMBER(BH127)=FALSE,"",SUMIF($E$73:$E$136,BI127,$D$73:$D$136))</f>
        <v/>
      </c>
      <c r="BQ127" s="252" t="str">
        <f>IF(ISNUMBER(BH127)=FALSE,"",IF(SUMIF($E$73:$E$136,BI127,$I$73:$I$136)&gt;0,SUMIF($E$73:$E$136,BI127,$I$73:$I$136),IF(SUMIF($E$73:$E$136,BI127,$J$73:$J$136)&gt;0,SUMIF($E$73:$E$136,BI127,$J$73:$J$136),IF(SUMIF($E$73:$E$136,BI127,$K$73:$K$136)&gt;0,SUMIF($E$73:$E$136,BI127,$K$73:$K$136),SUMIF($E$73:$E$136,BI127,$L$73:$L$136)))))</f>
        <v/>
      </c>
      <c r="BR127" s="231">
        <f>SUMIF($O$22:$O$71,BI127,$S$22:$S$71)+SUMIF($AD$22:$AD$71,BI127,$AI$22:$AI$71)+SUMIF($AT$22:$AT$71,BI127,$AX$22:$AX$71)+SUMIF($BI$22:$BI$71,BI127,$BL$22:$BL$71)</f>
        <v>0</v>
      </c>
      <c r="BS127" s="233">
        <f>SUMIF($O$22:$O$71,BI127,$T$22:$T$71)+SUMIF($AD$22:$AD$71,BI127,$AJ$22:$AJ$71)+SUMIF($AT$22:$AT$71,BI127,$AY$22:$AY$71)+SUMIF($BI$22:$BI$71,BI127,$BM$22:$BM$71)</f>
        <v>0</v>
      </c>
      <c r="BT127" s="236">
        <f>SUMIF($O$22:$O$71,BI127,$U$22:$U$71)+SUMIF($AD$22:$AD$71,BI127,$AK$22:$AK$71)+SUMIF($AT$22:$AT$71,BI127,$AZ$22:$AZ$71)+SUMIF($BI$22:$BI$71,BI127,$BN$22:$BN$71)</f>
        <v>0</v>
      </c>
      <c r="BU127" s="212"/>
      <c r="BV127" s="257" t="str">
        <f t="shared" si="614"/>
        <v/>
      </c>
      <c r="BW127" s="224"/>
      <c r="BX127" s="225"/>
      <c r="BY127" s="217" t="str">
        <f t="shared" si="615"/>
        <v/>
      </c>
      <c r="BZ127" s="232"/>
      <c r="CA127" s="234"/>
      <c r="CB127" s="237" t="str">
        <f>IF(ISNUMBER(BV127)=FALSE,"",SUM(CC127:CC$136))</f>
        <v/>
      </c>
      <c r="CC127" s="238" t="str">
        <f t="shared" si="616"/>
        <v/>
      </c>
      <c r="CD127" s="249" t="str">
        <f>IF(ISNUMBER(BV127)=FALSE,"",SUMIF($E$73:$E$136,BW127,$D$73:$D$136))</f>
        <v/>
      </c>
      <c r="CE127" s="251" t="str">
        <f>IF(ISNUMBER(BV127)=FALSE,"",IF(SUMIF($E$73:$E$136,BW127,$I$73:$I$136)&gt;0,SUMIF($E$73:$E$136,BW127,$I$73:$I$136),IF(SUMIF($E$73:$E$136,BW127,$J$73:$J$136)&gt;0,SUMIF($E$73:$E$136,BW127,$J$73:$J$136),IF(SUMIF($E$73:$E$136,BW127,$K$73:$K$136)&gt;0,SUMIF($E$73:$E$136,BW127,$K$73:$K$136),SUMIF($E$73:$E$136,BW127,$L$73:$L$136)))))</f>
        <v/>
      </c>
      <c r="CF127" s="231">
        <f>SUMIF($O$22:$O$71,BW127,$S$22:$S$71)+SUMIF($AD$22:$AD$71,BW127,$AI$22:$AI$71)+SUMIF($AT$22:$AT$71,BW127,$AX$22:$AX$71)+SUMIF($BI$22:$BI$71,BW127,$BL$22:$BL$71)+SUMIF($BW$22:$BW$71,BW127,$BZ$22:$BZ$71)</f>
        <v>0</v>
      </c>
      <c r="CG127" s="233">
        <f>SUMIF($O$22:$O$71,BW127,$T$22:$T$71)+SUMIF($AD$22:$AD$71,BW127,$AJ$22:$AJ$71)+SUMIF($AT$22:$AT$71,BW127,$AY$22:$AY$71)+SUMIF($BI$22:$BI$71,BW127,$BM$22:$BM$71)+SUMIF($BW$22:$BW$71,BW127,$CA$22:$CA$71)</f>
        <v>0</v>
      </c>
      <c r="CH127" s="236">
        <f>SUMIF($O$22:$O$71,BW127,$U$22:$U$71)+SUMIF($AD$22:$AD$71,BW127,$AK$22:$AK$71)+SUMIF($AT$22:$AT$71,BW127,$AZ$22:$AZ$71)+SUMIF($BI$22:$BI$71,BW127,$BN$22:$BN$71)+SUMIF($BW$22:$BW$71,BW127,$CB$22:$CB$71)</f>
        <v>0</v>
      </c>
      <c r="CI127" s="212"/>
      <c r="CJ127" s="258" t="str">
        <f t="shared" si="617"/>
        <v/>
      </c>
      <c r="CK127" s="228"/>
      <c r="CL127" s="215"/>
      <c r="CM127" s="216" t="str">
        <f t="shared" si="618"/>
        <v/>
      </c>
      <c r="CN127" s="232"/>
      <c r="CO127" s="234"/>
      <c r="CP127" s="237" t="str">
        <f>IF(ISNUMBER(CJ127)=FALSE,"",SUM(CQ127:CQ$136))</f>
        <v/>
      </c>
      <c r="CQ127" s="238" t="str">
        <f t="shared" si="619"/>
        <v/>
      </c>
      <c r="CR127" s="250" t="str">
        <f>IF(ISNUMBER(CJ127)=FALSE,"",SUMIF($E$73:$E$136,CK127,$D$73:$D$136))</f>
        <v/>
      </c>
      <c r="CS127" s="252" t="str">
        <f>IF(ISNUMBER(CJ127)=FALSE,"",IF(SUMIF($E$73:$E$136,CK127,$I$73:$I$136)&gt;0,SUMIF($E$73:$E$136,CK127,$I$73:$I$136),IF(SUMIF($E$73:$E$136,CK127,$J$73:$J$136)&gt;0,SUMIF($E$73:$E$136,CK127,$J$73:$J$136),IF(SUMIF($E$73:$E$136,CK127,$K$73:$K$136)&gt;0,SUMIF($E$73:$E$136,CK127,$K$73:$K$136),SUMIF($E$73:$E$136,CK127,$L$73:$L$136)))))</f>
        <v/>
      </c>
      <c r="CT127" s="231">
        <f>SUMIF($O$22:$O$71,CK127,$S$22:$S$71)+SUMIF($AD$22:$AD$71,CK127,$AI$22:$AI$71)+SUMIF($AT$22:$AT$71,CK127,$AX$22:$AX$71)+SUMIF($BI$22:$BI$71,CK127,$BL$22:$BL$71)+SUMIF($BW$22:$BW$71,CK127,$BZ$22:$BZ$71)+SUMIF($CK$22:$CK$71,CK127,$CN$22:$CN$71)</f>
        <v>0</v>
      </c>
      <c r="CU127" s="233">
        <f>SUMIF($O$22:$O$71,CK127,$T$22:$T$71)+SUMIF($AD$22:$AD$71,CK127,$AJ$22:$AJ$71)+SUMIF($AT$22:$AT$71,CK127,$AY$22:$AY$71)+SUMIF($BI$22:$BI$71,CK127,$BM$22:$BM$71)+SUMIF($BW$22:$BW$71,CK127,$CA$22:$CA$71)+SUMIF($CK$22:$CK$71,CK127,$CO$22:$CO$71)</f>
        <v>0</v>
      </c>
      <c r="CV127" s="236">
        <f>SUMIF($O$22:$O$71,CK127,$U$22:$U$71)+SUMIF($AD$22:$AD$71,CK127,$AK$22:$AK$71)+SUMIF($AT$22:$AT$71,CK127,$AZ$22:$AZ$71)+SUMIF($BI$22:$BI$71,CK127,$BN$22:$BN$71)+SUMIF($BW$22:$BW$71,CK127,$CB$22:$CB$71)+SUMIF($CK$22:$CK$71,CK127,$CP$22:$CP$71)</f>
        <v>0</v>
      </c>
      <c r="CW127" s="212"/>
      <c r="CX127" s="203"/>
    </row>
    <row r="128" spans="1:102" s="211" customFormat="1" ht="15" customHeight="1">
      <c r="A128" s="213"/>
      <c r="B128" s="335"/>
      <c r="C128" s="284">
        <v>56</v>
      </c>
      <c r="D128" s="285">
        <f t="shared" si="199"/>
        <v>56</v>
      </c>
      <c r="E128" s="286" t="s">
        <v>108</v>
      </c>
      <c r="F128" s="284">
        <v>1977</v>
      </c>
      <c r="G128" s="284">
        <f>SUMIF($O$73:$O$137,E128,$V$73:$V$137)+SUMIF($AD$73:$AD$137,E128,$AL$73:$AL$137)+SUMIF($AT$73:$AT$137,E128,$BA$73:$BA$137)+SUMIF($BI$73:$BI$137,E128,$BO$73:$BO$137)+SUMIF($BW$73:$BW$137,E128,$CC$73:$CC$137)+SUMIF($CK$73:$CK$137,E128,$CQ$73:$CQ$137)</f>
        <v>1</v>
      </c>
      <c r="H128" s="284"/>
      <c r="I128" s="284">
        <f t="shared" si="480"/>
        <v>0</v>
      </c>
      <c r="J128" s="287">
        <f>SUMIF($O$73:$O$137,E128,$S$73:$S$137)+SUMIF($AD$73:$AD$137,E128,$AI$73:$AI$137)+SUMIF($AT$73:$AT$137,E128,$AX$73:$AX$137)+SUMIF($BI$73:$BI$137,E128,$BL$73:$BL$137)+SUMIF($BW$73:$BW$137,E128,$BZ$73:$BZ$137)+SUMIF($CK$73:$CK$137,E128,$CN$73:$CN$137)</f>
        <v>0</v>
      </c>
      <c r="K128" s="288">
        <f>SUMIF($O$73:$O$137,E128,$T$73:$T$137)+SUMIF($AD$73:$AD$137,E128,$AJ$73:$AJ$137)+SUMIF($AT$73:$AT$137,E128,$AY$73:$AY$137)+SUMIF($BI$73:$BI$137,E128,$BM$73:$BM$137)+SUMIF($BW$73:$BW$137,E128,$CA$73:$CA$137)+SUMIF($CK$73:$CK$137,E128,$CO$73:$CO$137)</f>
        <v>0</v>
      </c>
      <c r="L128" s="289">
        <f>SUMIF($O$73:$O$137,E128,$U$73:$U$137)+SUMIF($AD$73:$AD$137,E128,$AK$73:$AK$137)+SUMIF($AT$73:$AT$137,E128,$AZ$73:$AZ$137)+SUMIF($BI$73:$BI$137,E128,$BN$73:$BN$137)+SUMIF($BW$73:$BW$137,E128,$CB$73:$CB$137)+SUMIF($CK$73:$CK$137,E128,$CP$73:$CP$137)</f>
        <v>4</v>
      </c>
      <c r="M128" s="221"/>
      <c r="N128" s="254" t="str">
        <f t="shared" si="602"/>
        <v/>
      </c>
      <c r="O128" s="224"/>
      <c r="P128" s="293"/>
      <c r="Q128" s="225"/>
      <c r="R128" s="217" t="str">
        <f t="shared" si="603"/>
        <v/>
      </c>
      <c r="S128" s="232"/>
      <c r="T128" s="234"/>
      <c r="U128" s="237" t="str">
        <f>IF(ISNUMBER(N128)=FALSE,"",SUM(V$118:$V146))</f>
        <v/>
      </c>
      <c r="V128" s="238" t="str">
        <f t="shared" si="604"/>
        <v/>
      </c>
      <c r="W128" s="249" t="str">
        <f>IF(ISNUMBER(N128)=FALSE,"",SUMIF($E$73:$E$136,O128,$D$73:$D$136))</f>
        <v/>
      </c>
      <c r="X128" s="251" t="str">
        <f>IF(ISNUMBER(N128)=FALSE,"",SUMIF($E$73:$E$136,O128,$I$73:$I$136))</f>
        <v/>
      </c>
      <c r="Y128" s="231">
        <f>SUMIF($O$22:$O$71,O128,$S$22:$S$71)</f>
        <v>0</v>
      </c>
      <c r="Z128" s="233">
        <f>SUMIF($O$22:$O$71,O128,$T$22:$T$71)</f>
        <v>0</v>
      </c>
      <c r="AA128" s="236">
        <f>SUMIF($O$22:$O$71,O128,$U$22:$U$71)</f>
        <v>0</v>
      </c>
      <c r="AB128" s="212"/>
      <c r="AC128" s="256" t="str">
        <f t="shared" si="605"/>
        <v/>
      </c>
      <c r="AD128" s="208"/>
      <c r="AE128" s="215"/>
      <c r="AF128" s="215"/>
      <c r="AG128" s="215"/>
      <c r="AH128" s="216" t="str">
        <f t="shared" si="606"/>
        <v/>
      </c>
      <c r="AI128" s="232"/>
      <c r="AJ128" s="234"/>
      <c r="AK128" s="237" t="str">
        <f>IF(ISNUMBER(AC128)=FALSE,"",SUM(AL128:$AL$136))</f>
        <v/>
      </c>
      <c r="AL128" s="238" t="str">
        <f t="shared" si="607"/>
        <v/>
      </c>
      <c r="AM128" s="250" t="str">
        <f>IF(ISNUMBER(AC128)=FALSE,"",SUMIF($E$73:$E$136,AD128,$D$73:$D$136))</f>
        <v/>
      </c>
      <c r="AN128" s="252" t="str">
        <f>IF(ISNUMBER(AC128)=FALSE,"",IF(SUMIF($E$73:$E$136,AD128,$I$73:$I$136)&gt;0,SUMIF($E$73:$E$136,AD128,$I$73:$I$136),IF(SUMIF($E$73:$E$136,AD128,$J$73:$J$136)&gt;0,SUMIF($E$73:$E$136,AD128,$J$73:$J$136),IF(SUMIF($E$73:$E$136,AD128,$K$73:$K$136)&gt;0,SUMIF($E$73:$E$136,AD128,$K$73:$K$136),SUMIF($E$73:$E$136,AD128,$L$73:$L$136)))))</f>
        <v/>
      </c>
      <c r="AO128" s="231">
        <f>SUMIF($O$22:$O$71,AD128,$S$22:$S$71)+SUMIF($AD$22:$AD$71,AD128,$AI$22:$AI$71)</f>
        <v>0</v>
      </c>
      <c r="AP128" s="233">
        <f>SUMIF($O$22:$O$71,AD128,$T$22:$T$71)+SUMIF($AD$22:$AD$71,AD128,$AJ$22:$AJ$71)</f>
        <v>0</v>
      </c>
      <c r="AQ128" s="236">
        <f>SUMIF($O$22:$O$71,AD128,$U$22:$U$71)+SUMIF($AD$22:$AD$71,AD128,$AK$22:$AK$71)</f>
        <v>0</v>
      </c>
      <c r="AR128" s="212"/>
      <c r="AS128" s="257">
        <f t="shared" si="608"/>
        <v>56</v>
      </c>
      <c r="AT128" s="224" t="s">
        <v>115</v>
      </c>
      <c r="AU128" s="224">
        <v>173</v>
      </c>
      <c r="AV128" s="225" t="s">
        <v>70</v>
      </c>
      <c r="AW128" s="217" t="str">
        <f t="shared" si="609"/>
        <v/>
      </c>
      <c r="AX128" s="232"/>
      <c r="AY128" s="234"/>
      <c r="AZ128" s="237">
        <f>IF(ISNUMBER(AS128)=FALSE,"",SUM(BA128:BA$136))</f>
        <v>0</v>
      </c>
      <c r="BA128" s="238"/>
      <c r="BB128" s="249"/>
      <c r="BC128" s="251"/>
      <c r="BD128" s="231">
        <f>SUMIF($O$22:$O$71,AT128,$S$22:$S$71)+SUMIF($AD$22:$AD$71,AT128,$AI$22:$AI$71)+SUMIF($AT$22:$AT$71,AT128,$AX$22:$AX$71)</f>
        <v>0</v>
      </c>
      <c r="BE128" s="233">
        <f>SUMIF($O$22:$O$71,AT128,$T$22:$T$71)+SUMIF($AD$22:$AD$71,AT128,$AJ$22:$AJ$71)+SUMIF($AT$22:$AT$71,AT128,$AY$22:$AY$71)</f>
        <v>0</v>
      </c>
      <c r="BF128" s="236">
        <f>SUMIF($O$22:$O$71,AT128,$U$22:$U$71)+SUMIF($AD$22:$AD$71,AT128,$AK$22:$AK$71)+SUMIF($AT$22:$AT$71,AT128,$AZ$22:$AZ$71)</f>
        <v>0</v>
      </c>
      <c r="BG128" s="212"/>
      <c r="BH128" s="256" t="str">
        <f t="shared" si="611"/>
        <v/>
      </c>
      <c r="BI128" s="228"/>
      <c r="BJ128" s="215"/>
      <c r="BK128" s="216" t="str">
        <f t="shared" si="612"/>
        <v/>
      </c>
      <c r="BL128" s="232"/>
      <c r="BM128" s="234"/>
      <c r="BN128" s="237" t="str">
        <f>IF(ISNUMBER(BH128)=FALSE,"",SUM(BO128:BO$136))</f>
        <v/>
      </c>
      <c r="BO128" s="238" t="str">
        <f t="shared" si="613"/>
        <v/>
      </c>
      <c r="BP128" s="250" t="str">
        <f>IF(ISNUMBER(BH128)=FALSE,"",SUMIF($E$73:$E$136,BI128,$D$73:$D$136))</f>
        <v/>
      </c>
      <c r="BQ128" s="252" t="str">
        <f>IF(ISNUMBER(BH128)=FALSE,"",IF(SUMIF($E$73:$E$136,BI128,$I$73:$I$136)&gt;0,SUMIF($E$73:$E$136,BI128,$I$73:$I$136),IF(SUMIF($E$73:$E$136,BI128,$J$73:$J$136)&gt;0,SUMIF($E$73:$E$136,BI128,$J$73:$J$136),IF(SUMIF($E$73:$E$136,BI128,$K$73:$K$136)&gt;0,SUMIF($E$73:$E$136,BI128,$K$73:$K$136),SUMIF($E$73:$E$136,BI128,$L$73:$L$136)))))</f>
        <v/>
      </c>
      <c r="BR128" s="231">
        <f>SUMIF($O$22:$O$71,BI128,$S$22:$S$71)+SUMIF($AD$22:$AD$71,BI128,$AI$22:$AI$71)+SUMIF($AT$22:$AT$71,BI128,$AX$22:$AX$71)+SUMIF($BI$22:$BI$71,BI128,$BL$22:$BL$71)</f>
        <v>0</v>
      </c>
      <c r="BS128" s="233">
        <f>SUMIF($O$22:$O$71,BI128,$T$22:$T$71)+SUMIF($AD$22:$AD$71,BI128,$AJ$22:$AJ$71)+SUMIF($AT$22:$AT$71,BI128,$AY$22:$AY$71)+SUMIF($BI$22:$BI$71,BI128,$BM$22:$BM$71)</f>
        <v>0</v>
      </c>
      <c r="BT128" s="236">
        <f>SUMIF($O$22:$O$71,BI128,$U$22:$U$71)+SUMIF($AD$22:$AD$71,BI128,$AK$22:$AK$71)+SUMIF($AT$22:$AT$71,BI128,$AZ$22:$AZ$71)+SUMIF($BI$22:$BI$71,BI128,$BN$22:$BN$71)</f>
        <v>0</v>
      </c>
      <c r="BU128" s="212"/>
      <c r="BV128" s="257" t="str">
        <f t="shared" si="614"/>
        <v/>
      </c>
      <c r="BW128" s="224"/>
      <c r="BX128" s="225"/>
      <c r="BY128" s="217" t="str">
        <f t="shared" si="615"/>
        <v/>
      </c>
      <c r="BZ128" s="232"/>
      <c r="CA128" s="234"/>
      <c r="CB128" s="237" t="str">
        <f>IF(ISNUMBER(BV128)=FALSE,"",SUM(CC128:CC$136))</f>
        <v/>
      </c>
      <c r="CC128" s="238" t="str">
        <f t="shared" si="616"/>
        <v/>
      </c>
      <c r="CD128" s="249" t="str">
        <f>IF(ISNUMBER(BV128)=FALSE,"",SUMIF($E$73:$E$136,BW128,$D$73:$D$136))</f>
        <v/>
      </c>
      <c r="CE128" s="251" t="str">
        <f>IF(ISNUMBER(BV128)=FALSE,"",IF(SUMIF($E$73:$E$136,BW128,$I$73:$I$136)&gt;0,SUMIF($E$73:$E$136,BW128,$I$73:$I$136),IF(SUMIF($E$73:$E$136,BW128,$J$73:$J$136)&gt;0,SUMIF($E$73:$E$136,BW128,$J$73:$J$136),IF(SUMIF($E$73:$E$136,BW128,$K$73:$K$136)&gt;0,SUMIF($E$73:$E$136,BW128,$K$73:$K$136),SUMIF($E$73:$E$136,BW128,$L$73:$L$136)))))</f>
        <v/>
      </c>
      <c r="CF128" s="231">
        <f>SUMIF($O$22:$O$71,BW128,$S$22:$S$71)+SUMIF($AD$22:$AD$71,BW128,$AI$22:$AI$71)+SUMIF($AT$22:$AT$71,BW128,$AX$22:$AX$71)+SUMIF($BI$22:$BI$71,BW128,$BL$22:$BL$71)+SUMIF($BW$22:$BW$71,BW128,$BZ$22:$BZ$71)</f>
        <v>0</v>
      </c>
      <c r="CG128" s="233">
        <f>SUMIF($O$22:$O$71,BW128,$T$22:$T$71)+SUMIF($AD$22:$AD$71,BW128,$AJ$22:$AJ$71)+SUMIF($AT$22:$AT$71,BW128,$AY$22:$AY$71)+SUMIF($BI$22:$BI$71,BW128,$BM$22:$BM$71)+SUMIF($BW$22:$BW$71,BW128,$CA$22:$CA$71)</f>
        <v>0</v>
      </c>
      <c r="CH128" s="236">
        <f>SUMIF($O$22:$O$71,BW128,$U$22:$U$71)+SUMIF($AD$22:$AD$71,BW128,$AK$22:$AK$71)+SUMIF($AT$22:$AT$71,BW128,$AZ$22:$AZ$71)+SUMIF($BI$22:$BI$71,BW128,$BN$22:$BN$71)+SUMIF($BW$22:$BW$71,BW128,$CB$22:$CB$71)</f>
        <v>0</v>
      </c>
      <c r="CI128" s="212"/>
      <c r="CJ128" s="258" t="str">
        <f t="shared" si="617"/>
        <v/>
      </c>
      <c r="CK128" s="228"/>
      <c r="CL128" s="215"/>
      <c r="CM128" s="216" t="str">
        <f t="shared" si="618"/>
        <v/>
      </c>
      <c r="CN128" s="232"/>
      <c r="CO128" s="234"/>
      <c r="CP128" s="237" t="str">
        <f>IF(ISNUMBER(CJ128)=FALSE,"",SUM(CQ128:CQ$136))</f>
        <v/>
      </c>
      <c r="CQ128" s="238" t="str">
        <f t="shared" si="619"/>
        <v/>
      </c>
      <c r="CR128" s="250" t="str">
        <f>IF(ISNUMBER(CJ128)=FALSE,"",SUMIF($E$73:$E$136,CK128,$D$73:$D$136))</f>
        <v/>
      </c>
      <c r="CS128" s="252" t="str">
        <f>IF(ISNUMBER(CJ128)=FALSE,"",IF(SUMIF($E$73:$E$136,CK128,$I$73:$I$136)&gt;0,SUMIF($E$73:$E$136,CK128,$I$73:$I$136),IF(SUMIF($E$73:$E$136,CK128,$J$73:$J$136)&gt;0,SUMIF($E$73:$E$136,CK128,$J$73:$J$136),IF(SUMIF($E$73:$E$136,CK128,$K$73:$K$136)&gt;0,SUMIF($E$73:$E$136,CK128,$K$73:$K$136),SUMIF($E$73:$E$136,CK128,$L$73:$L$136)))))</f>
        <v/>
      </c>
      <c r="CT128" s="231">
        <f>SUMIF($O$22:$O$71,CK128,$S$22:$S$71)+SUMIF($AD$22:$AD$71,CK128,$AI$22:$AI$71)+SUMIF($AT$22:$AT$71,CK128,$AX$22:$AX$71)+SUMIF($BI$22:$BI$71,CK128,$BL$22:$BL$71)+SUMIF($BW$22:$BW$71,CK128,$BZ$22:$BZ$71)+SUMIF($CK$22:$CK$71,CK128,$CN$22:$CN$71)</f>
        <v>0</v>
      </c>
      <c r="CU128" s="233">
        <f>SUMIF($O$22:$O$71,CK128,$T$22:$T$71)+SUMIF($AD$22:$AD$71,CK128,$AJ$22:$AJ$71)+SUMIF($AT$22:$AT$71,CK128,$AY$22:$AY$71)+SUMIF($BI$22:$BI$71,CK128,$BM$22:$BM$71)+SUMIF($BW$22:$BW$71,CK128,$CA$22:$CA$71)+SUMIF($CK$22:$CK$71,CK128,$CO$22:$CO$71)</f>
        <v>0</v>
      </c>
      <c r="CV128" s="236">
        <f>SUMIF($O$22:$O$71,CK128,$U$22:$U$71)+SUMIF($AD$22:$AD$71,CK128,$AK$22:$AK$71)+SUMIF($AT$22:$AT$71,CK128,$AZ$22:$AZ$71)+SUMIF($BI$22:$BI$71,CK128,$BN$22:$BN$71)+SUMIF($BW$22:$BW$71,CK128,$CB$22:$CB$71)+SUMIF($CK$22:$CK$71,CK128,$CP$22:$CP$71)</f>
        <v>0</v>
      </c>
      <c r="CW128" s="212"/>
      <c r="CX128" s="203"/>
    </row>
    <row r="129" spans="1:102" s="211" customFormat="1" ht="15" customHeight="1">
      <c r="A129" s="213"/>
      <c r="B129" s="335"/>
      <c r="C129" s="284">
        <v>57</v>
      </c>
      <c r="D129" s="285">
        <f t="shared" si="199"/>
        <v>57</v>
      </c>
      <c r="E129" s="286" t="s">
        <v>109</v>
      </c>
      <c r="F129" s="284">
        <v>1975</v>
      </c>
      <c r="G129" s="284">
        <f>SUMIF($O$73:$O$137,E129,$V$73:$V$137)+SUMIF($AD$73:$AD$137,E129,$AL$73:$AL$137)+SUMIF($AT$73:$AT$137,E129,$BA$73:$BA$137)+SUMIF($BI$73:$BI$137,E129,$BO$73:$BO$137)+SUMIF($BW$73:$BW$137,E129,$CC$73:$CC$137)+SUMIF($CK$73:$CK$137,E129,$CQ$73:$CQ$137)</f>
        <v>1</v>
      </c>
      <c r="H129" s="284"/>
      <c r="I129" s="284">
        <f t="shared" si="480"/>
        <v>0</v>
      </c>
      <c r="J129" s="287">
        <f>SUMIF($O$73:$O$137,E129,$S$73:$S$137)+SUMIF($AD$73:$AD$137,E129,$AI$73:$AI$137)+SUMIF($AT$73:$AT$137,E129,$AX$73:$AX$137)+SUMIF($BI$73:$BI$137,E129,$BL$73:$BL$137)+SUMIF($BW$73:$BW$137,E129,$BZ$73:$BZ$137)+SUMIF($CK$73:$CK$137,E129,$CN$73:$CN$137)</f>
        <v>0</v>
      </c>
      <c r="K129" s="288">
        <f>SUMIF($O$73:$O$137,E129,$T$73:$T$137)+SUMIF($AD$73:$AD$137,E129,$AJ$73:$AJ$137)+SUMIF($AT$73:$AT$137,E129,$AY$73:$AY$137)+SUMIF($BI$73:$BI$137,E129,$BM$73:$BM$137)+SUMIF($BW$73:$BW$137,E129,$CA$73:$CA$137)+SUMIF($CK$73:$CK$137,E129,$CO$73:$CO$137)</f>
        <v>0</v>
      </c>
      <c r="L129" s="289">
        <f>SUMIF($O$73:$O$137,E129,$U$73:$U$137)+SUMIF($AD$73:$AD$137,E129,$AK$73:$AK$137)+SUMIF($AT$73:$AT$137,E129,$AZ$73:$AZ$137)+SUMIF($BI$73:$BI$137,E129,$BN$73:$BN$137)+SUMIF($BW$73:$BW$137,E129,$CB$73:$CB$137)+SUMIF($CK$73:$CK$137,E129,$CP$73:$CP$137)</f>
        <v>3</v>
      </c>
      <c r="M129" s="221"/>
      <c r="N129" s="254" t="str">
        <f t="shared" si="602"/>
        <v/>
      </c>
      <c r="O129" s="224"/>
      <c r="P129" s="293"/>
      <c r="Q129" s="225"/>
      <c r="R129" s="217" t="str">
        <f t="shared" si="603"/>
        <v/>
      </c>
      <c r="S129" s="232"/>
      <c r="T129" s="234"/>
      <c r="U129" s="237" t="str">
        <f>IF(ISNUMBER(N129)=FALSE,"",SUM(V$118:$V147))</f>
        <v/>
      </c>
      <c r="V129" s="238" t="str">
        <f t="shared" si="604"/>
        <v/>
      </c>
      <c r="W129" s="249" t="str">
        <f>IF(ISNUMBER(N129)=FALSE,"",SUMIF($E$73:$E$136,O129,$D$73:$D$136))</f>
        <v/>
      </c>
      <c r="X129" s="251" t="str">
        <f>IF(ISNUMBER(N129)=FALSE,"",SUMIF($E$73:$E$136,O129,$I$73:$I$136))</f>
        <v/>
      </c>
      <c r="Y129" s="231">
        <f>SUMIF($O$22:$O$71,O129,$S$22:$S$71)</f>
        <v>0</v>
      </c>
      <c r="Z129" s="233">
        <f>SUMIF($O$22:$O$71,O129,$T$22:$T$71)</f>
        <v>0</v>
      </c>
      <c r="AA129" s="236">
        <f>SUMIF($O$22:$O$71,O129,$U$22:$U$71)</f>
        <v>0</v>
      </c>
      <c r="AB129" s="212"/>
      <c r="AC129" s="256" t="str">
        <f t="shared" si="605"/>
        <v/>
      </c>
      <c r="AD129" s="208"/>
      <c r="AE129" s="215"/>
      <c r="AF129" s="215"/>
      <c r="AG129" s="215"/>
      <c r="AH129" s="216" t="str">
        <f t="shared" si="606"/>
        <v/>
      </c>
      <c r="AI129" s="232"/>
      <c r="AJ129" s="234"/>
      <c r="AK129" s="237" t="str">
        <f>IF(ISNUMBER(AC129)=FALSE,"",SUM(AL129:$AL$136))</f>
        <v/>
      </c>
      <c r="AL129" s="238" t="str">
        <f t="shared" si="607"/>
        <v/>
      </c>
      <c r="AM129" s="250" t="str">
        <f>IF(ISNUMBER(AC129)=FALSE,"",SUMIF($E$73:$E$136,AD129,$D$73:$D$136))</f>
        <v/>
      </c>
      <c r="AN129" s="252" t="str">
        <f>IF(ISNUMBER(AC129)=FALSE,"",IF(SUMIF($E$73:$E$136,AD129,$I$73:$I$136)&gt;0,SUMIF($E$73:$E$136,AD129,$I$73:$I$136),IF(SUMIF($E$73:$E$136,AD129,$J$73:$J$136)&gt;0,SUMIF($E$73:$E$136,AD129,$J$73:$J$136),IF(SUMIF($E$73:$E$136,AD129,$K$73:$K$136)&gt;0,SUMIF($E$73:$E$136,AD129,$K$73:$K$136),SUMIF($E$73:$E$136,AD129,$L$73:$L$136)))))</f>
        <v/>
      </c>
      <c r="AO129" s="231">
        <f>SUMIF($O$22:$O$71,AD129,$S$22:$S$71)+SUMIF($AD$22:$AD$71,AD129,$AI$22:$AI$71)</f>
        <v>0</v>
      </c>
      <c r="AP129" s="233">
        <f>SUMIF($O$22:$O$71,AD129,$T$22:$T$71)+SUMIF($AD$22:$AD$71,AD129,$AJ$22:$AJ$71)</f>
        <v>0</v>
      </c>
      <c r="AQ129" s="236">
        <f>SUMIF($O$22:$O$71,AD129,$U$22:$U$71)+SUMIF($AD$22:$AD$71,AD129,$AK$22:$AK$71)</f>
        <v>0</v>
      </c>
      <c r="AR129" s="212"/>
      <c r="AS129" s="257">
        <f t="shared" si="608"/>
        <v>57</v>
      </c>
      <c r="AT129" s="224" t="s">
        <v>38</v>
      </c>
      <c r="AU129" s="224">
        <v>172</v>
      </c>
      <c r="AV129" s="225" t="s">
        <v>70</v>
      </c>
      <c r="AW129" s="217" t="str">
        <f t="shared" si="609"/>
        <v/>
      </c>
      <c r="AX129" s="232"/>
      <c r="AY129" s="234"/>
      <c r="AZ129" s="237">
        <f>IF(ISNUMBER(AS129)=FALSE,"",SUM(BA129:BA$136))</f>
        <v>0</v>
      </c>
      <c r="BA129" s="238"/>
      <c r="BB129" s="249"/>
      <c r="BC129" s="251"/>
      <c r="BD129" s="231">
        <f>SUMIF($O$22:$O$71,AT129,$S$22:$S$71)+SUMIF($AD$22:$AD$71,AT129,$AI$22:$AI$71)+SUMIF($AT$22:$AT$71,AT129,$AX$22:$AX$71)</f>
        <v>0</v>
      </c>
      <c r="BE129" s="233">
        <f>SUMIF($O$22:$O$71,AT129,$T$22:$T$71)+SUMIF($AD$22:$AD$71,AT129,$AJ$22:$AJ$71)+SUMIF($AT$22:$AT$71,AT129,$AY$22:$AY$71)</f>
        <v>0</v>
      </c>
      <c r="BF129" s="236">
        <f>SUMIF($O$22:$O$71,AT129,$U$22:$U$71)+SUMIF($AD$22:$AD$71,AT129,$AK$22:$AK$71)+SUMIF($AT$22:$AT$71,AT129,$AZ$22:$AZ$71)</f>
        <v>0</v>
      </c>
      <c r="BG129" s="212"/>
      <c r="BH129" s="256" t="str">
        <f t="shared" si="611"/>
        <v/>
      </c>
      <c r="BI129" s="228"/>
      <c r="BJ129" s="215"/>
      <c r="BK129" s="216" t="str">
        <f t="shared" si="612"/>
        <v/>
      </c>
      <c r="BL129" s="232"/>
      <c r="BM129" s="234"/>
      <c r="BN129" s="237" t="str">
        <f>IF(ISNUMBER(BH129)=FALSE,"",SUM(BO129:BO$136))</f>
        <v/>
      </c>
      <c r="BO129" s="238" t="str">
        <f t="shared" si="613"/>
        <v/>
      </c>
      <c r="BP129" s="250" t="str">
        <f>IF(ISNUMBER(BH129)=FALSE,"",SUMIF($E$73:$E$136,BI129,$D$73:$D$136))</f>
        <v/>
      </c>
      <c r="BQ129" s="252" t="str">
        <f>IF(ISNUMBER(BH129)=FALSE,"",IF(SUMIF($E$73:$E$136,BI129,$I$73:$I$136)&gt;0,SUMIF($E$73:$E$136,BI129,$I$73:$I$136),IF(SUMIF($E$73:$E$136,BI129,$J$73:$J$136)&gt;0,SUMIF($E$73:$E$136,BI129,$J$73:$J$136),IF(SUMIF($E$73:$E$136,BI129,$K$73:$K$136)&gt;0,SUMIF($E$73:$E$136,BI129,$K$73:$K$136),SUMIF($E$73:$E$136,BI129,$L$73:$L$136)))))</f>
        <v/>
      </c>
      <c r="BR129" s="231">
        <f>SUMIF($O$22:$O$71,BI129,$S$22:$S$71)+SUMIF($AD$22:$AD$71,BI129,$AI$22:$AI$71)+SUMIF($AT$22:$AT$71,BI129,$AX$22:$AX$71)+SUMIF($BI$22:$BI$71,BI129,$BL$22:$BL$71)</f>
        <v>0</v>
      </c>
      <c r="BS129" s="233">
        <f>SUMIF($O$22:$O$71,BI129,$T$22:$T$71)+SUMIF($AD$22:$AD$71,BI129,$AJ$22:$AJ$71)+SUMIF($AT$22:$AT$71,BI129,$AY$22:$AY$71)+SUMIF($BI$22:$BI$71,BI129,$BM$22:$BM$71)</f>
        <v>0</v>
      </c>
      <c r="BT129" s="236">
        <f>SUMIF($O$22:$O$71,BI129,$U$22:$U$71)+SUMIF($AD$22:$AD$71,BI129,$AK$22:$AK$71)+SUMIF($AT$22:$AT$71,BI129,$AZ$22:$AZ$71)+SUMIF($BI$22:$BI$71,BI129,$BN$22:$BN$71)</f>
        <v>0</v>
      </c>
      <c r="BU129" s="212"/>
      <c r="BV129" s="257" t="str">
        <f t="shared" si="614"/>
        <v/>
      </c>
      <c r="BW129" s="224"/>
      <c r="BX129" s="225"/>
      <c r="BY129" s="217" t="str">
        <f t="shared" si="615"/>
        <v/>
      </c>
      <c r="BZ129" s="232"/>
      <c r="CA129" s="234"/>
      <c r="CB129" s="237" t="str">
        <f>IF(ISNUMBER(BV129)=FALSE,"",SUM(CC129:CC$136))</f>
        <v/>
      </c>
      <c r="CC129" s="238" t="str">
        <f t="shared" si="616"/>
        <v/>
      </c>
      <c r="CD129" s="249" t="str">
        <f>IF(ISNUMBER(BV129)=FALSE,"",SUMIF($E$73:$E$136,BW129,$D$73:$D$136))</f>
        <v/>
      </c>
      <c r="CE129" s="251" t="str">
        <f>IF(ISNUMBER(BV129)=FALSE,"",IF(SUMIF($E$73:$E$136,BW129,$I$73:$I$136)&gt;0,SUMIF($E$73:$E$136,BW129,$I$73:$I$136),IF(SUMIF($E$73:$E$136,BW129,$J$73:$J$136)&gt;0,SUMIF($E$73:$E$136,BW129,$J$73:$J$136),IF(SUMIF($E$73:$E$136,BW129,$K$73:$K$136)&gt;0,SUMIF($E$73:$E$136,BW129,$K$73:$K$136),SUMIF($E$73:$E$136,BW129,$L$73:$L$136)))))</f>
        <v/>
      </c>
      <c r="CF129" s="231">
        <f>SUMIF($O$22:$O$71,BW129,$S$22:$S$71)+SUMIF($AD$22:$AD$71,BW129,$AI$22:$AI$71)+SUMIF($AT$22:$AT$71,BW129,$AX$22:$AX$71)+SUMIF($BI$22:$BI$71,BW129,$BL$22:$BL$71)+SUMIF($BW$22:$BW$71,BW129,$BZ$22:$BZ$71)</f>
        <v>0</v>
      </c>
      <c r="CG129" s="233">
        <f>SUMIF($O$22:$O$71,BW129,$T$22:$T$71)+SUMIF($AD$22:$AD$71,BW129,$AJ$22:$AJ$71)+SUMIF($AT$22:$AT$71,BW129,$AY$22:$AY$71)+SUMIF($BI$22:$BI$71,BW129,$BM$22:$BM$71)+SUMIF($BW$22:$BW$71,BW129,$CA$22:$CA$71)</f>
        <v>0</v>
      </c>
      <c r="CH129" s="236">
        <f>SUMIF($O$22:$O$71,BW129,$U$22:$U$71)+SUMIF($AD$22:$AD$71,BW129,$AK$22:$AK$71)+SUMIF($AT$22:$AT$71,BW129,$AZ$22:$AZ$71)+SUMIF($BI$22:$BI$71,BW129,$BN$22:$BN$71)+SUMIF($BW$22:$BW$71,BW129,$CB$22:$CB$71)</f>
        <v>0</v>
      </c>
      <c r="CI129" s="212"/>
      <c r="CJ129" s="258" t="str">
        <f t="shared" si="617"/>
        <v/>
      </c>
      <c r="CK129" s="228"/>
      <c r="CL129" s="215"/>
      <c r="CM129" s="216" t="str">
        <f t="shared" si="618"/>
        <v/>
      </c>
      <c r="CN129" s="232"/>
      <c r="CO129" s="234"/>
      <c r="CP129" s="237" t="str">
        <f>IF(ISNUMBER(CJ129)=FALSE,"",SUM(CQ129:CQ$136))</f>
        <v/>
      </c>
      <c r="CQ129" s="238" t="str">
        <f t="shared" si="619"/>
        <v/>
      </c>
      <c r="CR129" s="250" t="str">
        <f>IF(ISNUMBER(CJ129)=FALSE,"",SUMIF($E$73:$E$136,CK129,$D$73:$D$136))</f>
        <v/>
      </c>
      <c r="CS129" s="252" t="str">
        <f>IF(ISNUMBER(CJ129)=FALSE,"",IF(SUMIF($E$73:$E$136,CK129,$I$73:$I$136)&gt;0,SUMIF($E$73:$E$136,CK129,$I$73:$I$136),IF(SUMIF($E$73:$E$136,CK129,$J$73:$J$136)&gt;0,SUMIF($E$73:$E$136,CK129,$J$73:$J$136),IF(SUMIF($E$73:$E$136,CK129,$K$73:$K$136)&gt;0,SUMIF($E$73:$E$136,CK129,$K$73:$K$136),SUMIF($E$73:$E$136,CK129,$L$73:$L$136)))))</f>
        <v/>
      </c>
      <c r="CT129" s="231">
        <f>SUMIF($O$22:$O$71,CK129,$S$22:$S$71)+SUMIF($AD$22:$AD$71,CK129,$AI$22:$AI$71)+SUMIF($AT$22:$AT$71,CK129,$AX$22:$AX$71)+SUMIF($BI$22:$BI$71,CK129,$BL$22:$BL$71)+SUMIF($BW$22:$BW$71,CK129,$BZ$22:$BZ$71)+SUMIF($CK$22:$CK$71,CK129,$CN$22:$CN$71)</f>
        <v>0</v>
      </c>
      <c r="CU129" s="233">
        <f>SUMIF($O$22:$O$71,CK129,$T$22:$T$71)+SUMIF($AD$22:$AD$71,CK129,$AJ$22:$AJ$71)+SUMIF($AT$22:$AT$71,CK129,$AY$22:$AY$71)+SUMIF($BI$22:$BI$71,CK129,$BM$22:$BM$71)+SUMIF($BW$22:$BW$71,CK129,$CA$22:$CA$71)+SUMIF($CK$22:$CK$71,CK129,$CO$22:$CO$71)</f>
        <v>0</v>
      </c>
      <c r="CV129" s="236">
        <f>SUMIF($O$22:$O$71,CK129,$U$22:$U$71)+SUMIF($AD$22:$AD$71,CK129,$AK$22:$AK$71)+SUMIF($AT$22:$AT$71,CK129,$AZ$22:$AZ$71)+SUMIF($BI$22:$BI$71,CK129,$BN$22:$BN$71)+SUMIF($BW$22:$BW$71,CK129,$CB$22:$CB$71)+SUMIF($CK$22:$CK$71,CK129,$CP$22:$CP$71)</f>
        <v>0</v>
      </c>
      <c r="CW129" s="212"/>
      <c r="CX129" s="203"/>
    </row>
    <row r="130" spans="1:102" s="211" customFormat="1" ht="15" customHeight="1">
      <c r="A130" s="213"/>
      <c r="B130" s="335"/>
      <c r="C130" s="284">
        <v>58</v>
      </c>
      <c r="D130" s="285">
        <f t="shared" si="199"/>
        <v>58</v>
      </c>
      <c r="E130" s="286" t="s">
        <v>79</v>
      </c>
      <c r="F130" s="284">
        <v>1967</v>
      </c>
      <c r="G130" s="284">
        <f>SUMIF($O$73:$O$137,E130,$V$73:$V$137)+SUMIF($AD$73:$AD$137,E130,$AL$73:$AL$137)+SUMIF($AT$73:$AT$137,E130,$BA$73:$BA$137)+SUMIF($BI$73:$BI$137,E130,$BO$73:$BO$137)+SUMIF($BW$73:$BW$137,E130,$CC$73:$CC$137)+SUMIF($CK$73:$CK$137,E130,$CQ$73:$CQ$137)</f>
        <v>1</v>
      </c>
      <c r="H130" s="284"/>
      <c r="I130" s="284">
        <f t="shared" si="480"/>
        <v>0</v>
      </c>
      <c r="J130" s="287">
        <f>SUMIF($O$73:$O$137,E130,$S$73:$S$137)+SUMIF($AD$73:$AD$137,E130,$AI$73:$AI$137)+SUMIF($AT$73:$AT$137,E130,$AX$73:$AX$137)+SUMIF($BI$73:$BI$137,E130,$BL$73:$BL$137)+SUMIF($BW$73:$BW$137,E130,$BZ$73:$BZ$137)+SUMIF($CK$73:$CK$137,E130,$CN$73:$CN$137)</f>
        <v>0</v>
      </c>
      <c r="K130" s="288">
        <f>SUMIF($O$73:$O$137,E130,$T$73:$T$137)+SUMIF($AD$73:$AD$137,E130,$AJ$73:$AJ$137)+SUMIF($AT$73:$AT$137,E130,$AY$73:$AY$137)+SUMIF($BI$73:$BI$137,E130,$BM$73:$BM$137)+SUMIF($BW$73:$BW$137,E130,$CA$73:$CA$137)+SUMIF($CK$73:$CK$137,E130,$CO$73:$CO$137)</f>
        <v>0</v>
      </c>
      <c r="L130" s="289">
        <f>SUMIF($O$73:$O$137,E130,$U$73:$U$137)+SUMIF($AD$73:$AD$137,E130,$AK$73:$AK$137)+SUMIF($AT$73:$AT$137,E130,$AZ$73:$AZ$137)+SUMIF($BI$73:$BI$137,E130,$BN$73:$BN$137)+SUMIF($BW$73:$BW$137,E130,$CB$73:$CB$137)+SUMIF($CK$73:$CK$137,E130,$CP$73:$CP$137)</f>
        <v>2</v>
      </c>
      <c r="M130" s="221"/>
      <c r="N130" s="254" t="str">
        <f t="shared" si="602"/>
        <v/>
      </c>
      <c r="O130" s="224"/>
      <c r="P130" s="293"/>
      <c r="Q130" s="225"/>
      <c r="R130" s="217" t="str">
        <f t="shared" si="603"/>
        <v/>
      </c>
      <c r="S130" s="232"/>
      <c r="T130" s="234"/>
      <c r="U130" s="237" t="str">
        <f>IF(ISNUMBER(N130)=FALSE,"",SUM(V$118:$V148))</f>
        <v/>
      </c>
      <c r="V130" s="238" t="str">
        <f t="shared" si="604"/>
        <v/>
      </c>
      <c r="W130" s="249" t="str">
        <f>IF(ISNUMBER(N130)=FALSE,"",SUMIF($E$73:$E$136,O130,$D$73:$D$136))</f>
        <v/>
      </c>
      <c r="X130" s="251" t="str">
        <f>IF(ISNUMBER(N130)=FALSE,"",SUMIF($E$73:$E$136,O130,$I$73:$I$136))</f>
        <v/>
      </c>
      <c r="Y130" s="231">
        <f>SUMIF($O$22:$O$71,O130,$S$22:$S$71)</f>
        <v>0</v>
      </c>
      <c r="Z130" s="233">
        <f>SUMIF($O$22:$O$71,O130,$T$22:$T$71)</f>
        <v>0</v>
      </c>
      <c r="AA130" s="236">
        <f>SUMIF($O$22:$O$71,O130,$U$22:$U$71)</f>
        <v>0</v>
      </c>
      <c r="AB130" s="212"/>
      <c r="AC130" s="256" t="str">
        <f t="shared" si="605"/>
        <v/>
      </c>
      <c r="AD130" s="208"/>
      <c r="AE130" s="215"/>
      <c r="AF130" s="215"/>
      <c r="AG130" s="215"/>
      <c r="AH130" s="216" t="str">
        <f t="shared" si="606"/>
        <v/>
      </c>
      <c r="AI130" s="232"/>
      <c r="AJ130" s="234"/>
      <c r="AK130" s="237" t="str">
        <f>IF(ISNUMBER(AC130)=FALSE,"",SUM(AL130:$AL$136))</f>
        <v/>
      </c>
      <c r="AL130" s="238" t="str">
        <f t="shared" si="607"/>
        <v/>
      </c>
      <c r="AM130" s="250" t="str">
        <f>IF(ISNUMBER(AC130)=FALSE,"",SUMIF($E$73:$E$136,AD130,$D$73:$D$136))</f>
        <v/>
      </c>
      <c r="AN130" s="252" t="str">
        <f>IF(ISNUMBER(AC130)=FALSE,"",IF(SUMIF($E$73:$E$136,AD130,$I$73:$I$136)&gt;0,SUMIF($E$73:$E$136,AD130,$I$73:$I$136),IF(SUMIF($E$73:$E$136,AD130,$J$73:$J$136)&gt;0,SUMIF($E$73:$E$136,AD130,$J$73:$J$136),IF(SUMIF($E$73:$E$136,AD130,$K$73:$K$136)&gt;0,SUMIF($E$73:$E$136,AD130,$K$73:$K$136),SUMIF($E$73:$E$136,AD130,$L$73:$L$136)))))</f>
        <v/>
      </c>
      <c r="AO130" s="231">
        <f>SUMIF($O$22:$O$71,AD130,$S$22:$S$71)+SUMIF($AD$22:$AD$71,AD130,$AI$22:$AI$71)</f>
        <v>0</v>
      </c>
      <c r="AP130" s="233">
        <f>SUMIF($O$22:$O$71,AD130,$T$22:$T$71)+SUMIF($AD$22:$AD$71,AD130,$AJ$22:$AJ$71)</f>
        <v>0</v>
      </c>
      <c r="AQ130" s="236">
        <f>SUMIF($O$22:$O$71,AD130,$U$22:$U$71)+SUMIF($AD$22:$AD$71,AD130,$AK$22:$AK$71)</f>
        <v>0</v>
      </c>
      <c r="AR130" s="212"/>
      <c r="AS130" s="257">
        <f t="shared" si="608"/>
        <v>58</v>
      </c>
      <c r="AT130" s="224" t="s">
        <v>35</v>
      </c>
      <c r="AU130" s="224">
        <v>172</v>
      </c>
      <c r="AV130" s="225" t="s">
        <v>70</v>
      </c>
      <c r="AW130" s="217" t="str">
        <f t="shared" si="609"/>
        <v/>
      </c>
      <c r="AX130" s="232"/>
      <c r="AY130" s="234"/>
      <c r="AZ130" s="237">
        <f>IF(ISNUMBER(AS130)=FALSE,"",SUM(BA130:BA$136))</f>
        <v>0</v>
      </c>
      <c r="BA130" s="238"/>
      <c r="BB130" s="249"/>
      <c r="BC130" s="251"/>
      <c r="BD130" s="231">
        <f>SUMIF($O$22:$O$71,AT130,$S$22:$S$71)+SUMIF($AD$22:$AD$71,AT130,$AI$22:$AI$71)+SUMIF($AT$22:$AT$71,AT130,$AX$22:$AX$71)</f>
        <v>0</v>
      </c>
      <c r="BE130" s="233">
        <f>SUMIF($O$22:$O$71,AT130,$T$22:$T$71)+SUMIF($AD$22:$AD$71,AT130,$AJ$22:$AJ$71)+SUMIF($AT$22:$AT$71,AT130,$AY$22:$AY$71)</f>
        <v>0</v>
      </c>
      <c r="BF130" s="236">
        <f>SUMIF($O$22:$O$71,AT130,$U$22:$U$71)+SUMIF($AD$22:$AD$71,AT130,$AK$22:$AK$71)+SUMIF($AT$22:$AT$71,AT130,$AZ$22:$AZ$71)</f>
        <v>0</v>
      </c>
      <c r="BG130" s="212"/>
      <c r="BH130" s="256" t="str">
        <f t="shared" si="611"/>
        <v/>
      </c>
      <c r="BI130" s="228"/>
      <c r="BJ130" s="215"/>
      <c r="BK130" s="216" t="str">
        <f t="shared" si="612"/>
        <v/>
      </c>
      <c r="BL130" s="232"/>
      <c r="BM130" s="234"/>
      <c r="BN130" s="237" t="str">
        <f>IF(ISNUMBER(BH130)=FALSE,"",SUM(BO130:BO$136))</f>
        <v/>
      </c>
      <c r="BO130" s="238" t="str">
        <f t="shared" si="613"/>
        <v/>
      </c>
      <c r="BP130" s="250" t="str">
        <f>IF(ISNUMBER(BH130)=FALSE,"",SUMIF($E$73:$E$136,BI130,$D$73:$D$136))</f>
        <v/>
      </c>
      <c r="BQ130" s="252" t="str">
        <f>IF(ISNUMBER(BH130)=FALSE,"",IF(SUMIF($E$73:$E$136,BI130,$I$73:$I$136)&gt;0,SUMIF($E$73:$E$136,BI130,$I$73:$I$136),IF(SUMIF($E$73:$E$136,BI130,$J$73:$J$136)&gt;0,SUMIF($E$73:$E$136,BI130,$J$73:$J$136),IF(SUMIF($E$73:$E$136,BI130,$K$73:$K$136)&gt;0,SUMIF($E$73:$E$136,BI130,$K$73:$K$136),SUMIF($E$73:$E$136,BI130,$L$73:$L$136)))))</f>
        <v/>
      </c>
      <c r="BR130" s="231">
        <f>SUMIF($O$22:$O$71,BI130,$S$22:$S$71)+SUMIF($AD$22:$AD$71,BI130,$AI$22:$AI$71)+SUMIF($AT$22:$AT$71,BI130,$AX$22:$AX$71)+SUMIF($BI$22:$BI$71,BI130,$BL$22:$BL$71)</f>
        <v>0</v>
      </c>
      <c r="BS130" s="233">
        <f>SUMIF($O$22:$O$71,BI130,$T$22:$T$71)+SUMIF($AD$22:$AD$71,BI130,$AJ$22:$AJ$71)+SUMIF($AT$22:$AT$71,BI130,$AY$22:$AY$71)+SUMIF($BI$22:$BI$71,BI130,$BM$22:$BM$71)</f>
        <v>0</v>
      </c>
      <c r="BT130" s="236">
        <f>SUMIF($O$22:$O$71,BI130,$U$22:$U$71)+SUMIF($AD$22:$AD$71,BI130,$AK$22:$AK$71)+SUMIF($AT$22:$AT$71,BI130,$AZ$22:$AZ$71)+SUMIF($BI$22:$BI$71,BI130,$BN$22:$BN$71)</f>
        <v>0</v>
      </c>
      <c r="BU130" s="212"/>
      <c r="BV130" s="257" t="str">
        <f t="shared" si="614"/>
        <v/>
      </c>
      <c r="BW130" s="224"/>
      <c r="BX130" s="225"/>
      <c r="BY130" s="217" t="str">
        <f t="shared" si="615"/>
        <v/>
      </c>
      <c r="BZ130" s="232"/>
      <c r="CA130" s="234"/>
      <c r="CB130" s="237" t="str">
        <f>IF(ISNUMBER(BV130)=FALSE,"",SUM(CC130:CC$136))</f>
        <v/>
      </c>
      <c r="CC130" s="238" t="str">
        <f t="shared" si="616"/>
        <v/>
      </c>
      <c r="CD130" s="249" t="str">
        <f>IF(ISNUMBER(BV130)=FALSE,"",SUMIF($E$73:$E$136,BW130,$D$73:$D$136))</f>
        <v/>
      </c>
      <c r="CE130" s="251" t="str">
        <f>IF(ISNUMBER(BV130)=FALSE,"",IF(SUMIF($E$73:$E$136,BW130,$I$73:$I$136)&gt;0,SUMIF($E$73:$E$136,BW130,$I$73:$I$136),IF(SUMIF($E$73:$E$136,BW130,$J$73:$J$136)&gt;0,SUMIF($E$73:$E$136,BW130,$J$73:$J$136),IF(SUMIF($E$73:$E$136,BW130,$K$73:$K$136)&gt;0,SUMIF($E$73:$E$136,BW130,$K$73:$K$136),SUMIF($E$73:$E$136,BW130,$L$73:$L$136)))))</f>
        <v/>
      </c>
      <c r="CF130" s="231">
        <f>SUMIF($O$22:$O$71,BW130,$S$22:$S$71)+SUMIF($AD$22:$AD$71,BW130,$AI$22:$AI$71)+SUMIF($AT$22:$AT$71,BW130,$AX$22:$AX$71)+SUMIF($BI$22:$BI$71,BW130,$BL$22:$BL$71)+SUMIF($BW$22:$BW$71,BW130,$BZ$22:$BZ$71)</f>
        <v>0</v>
      </c>
      <c r="CG130" s="233">
        <f>SUMIF($O$22:$O$71,BW130,$T$22:$T$71)+SUMIF($AD$22:$AD$71,BW130,$AJ$22:$AJ$71)+SUMIF($AT$22:$AT$71,BW130,$AY$22:$AY$71)+SUMIF($BI$22:$BI$71,BW130,$BM$22:$BM$71)+SUMIF($BW$22:$BW$71,BW130,$CA$22:$CA$71)</f>
        <v>0</v>
      </c>
      <c r="CH130" s="236">
        <f>SUMIF($O$22:$O$71,BW130,$U$22:$U$71)+SUMIF($AD$22:$AD$71,BW130,$AK$22:$AK$71)+SUMIF($AT$22:$AT$71,BW130,$AZ$22:$AZ$71)+SUMIF($BI$22:$BI$71,BW130,$BN$22:$BN$71)+SUMIF($BW$22:$BW$71,BW130,$CB$22:$CB$71)</f>
        <v>0</v>
      </c>
      <c r="CI130" s="212"/>
      <c r="CJ130" s="258" t="str">
        <f t="shared" si="617"/>
        <v/>
      </c>
      <c r="CK130" s="228"/>
      <c r="CL130" s="215"/>
      <c r="CM130" s="216" t="str">
        <f t="shared" si="618"/>
        <v/>
      </c>
      <c r="CN130" s="232"/>
      <c r="CO130" s="234"/>
      <c r="CP130" s="237" t="str">
        <f>IF(ISNUMBER(CJ130)=FALSE,"",SUM(CQ130:CQ$136))</f>
        <v/>
      </c>
      <c r="CQ130" s="238" t="str">
        <f t="shared" si="619"/>
        <v/>
      </c>
      <c r="CR130" s="250" t="str">
        <f>IF(ISNUMBER(CJ130)=FALSE,"",SUMIF($E$73:$E$136,CK130,$D$73:$D$136))</f>
        <v/>
      </c>
      <c r="CS130" s="252" t="str">
        <f>IF(ISNUMBER(CJ130)=FALSE,"",IF(SUMIF($E$73:$E$136,CK130,$I$73:$I$136)&gt;0,SUMIF($E$73:$E$136,CK130,$I$73:$I$136),IF(SUMIF($E$73:$E$136,CK130,$J$73:$J$136)&gt;0,SUMIF($E$73:$E$136,CK130,$J$73:$J$136),IF(SUMIF($E$73:$E$136,CK130,$K$73:$K$136)&gt;0,SUMIF($E$73:$E$136,CK130,$K$73:$K$136),SUMIF($E$73:$E$136,CK130,$L$73:$L$136)))))</f>
        <v/>
      </c>
      <c r="CT130" s="231">
        <f>SUMIF($O$22:$O$71,CK130,$S$22:$S$71)+SUMIF($AD$22:$AD$71,CK130,$AI$22:$AI$71)+SUMIF($AT$22:$AT$71,CK130,$AX$22:$AX$71)+SUMIF($BI$22:$BI$71,CK130,$BL$22:$BL$71)+SUMIF($BW$22:$BW$71,CK130,$BZ$22:$BZ$71)+SUMIF($CK$22:$CK$71,CK130,$CN$22:$CN$71)</f>
        <v>0</v>
      </c>
      <c r="CU130" s="233">
        <f>SUMIF($O$22:$O$71,CK130,$T$22:$T$71)+SUMIF($AD$22:$AD$71,CK130,$AJ$22:$AJ$71)+SUMIF($AT$22:$AT$71,CK130,$AY$22:$AY$71)+SUMIF($BI$22:$BI$71,CK130,$BM$22:$BM$71)+SUMIF($BW$22:$BW$71,CK130,$CA$22:$CA$71)+SUMIF($CK$22:$CK$71,CK130,$CO$22:$CO$71)</f>
        <v>0</v>
      </c>
      <c r="CV130" s="236">
        <f>SUMIF($O$22:$O$71,CK130,$U$22:$U$71)+SUMIF($AD$22:$AD$71,CK130,$AK$22:$AK$71)+SUMIF($AT$22:$AT$71,CK130,$AZ$22:$AZ$71)+SUMIF($BI$22:$BI$71,CK130,$BN$22:$BN$71)+SUMIF($BW$22:$BW$71,CK130,$CB$22:$CB$71)+SUMIF($CK$22:$CK$71,CK130,$CP$22:$CP$71)</f>
        <v>0</v>
      </c>
      <c r="CW130" s="212"/>
      <c r="CX130" s="203"/>
    </row>
    <row r="131" spans="1:102" s="211" customFormat="1" ht="15" customHeight="1">
      <c r="A131" s="213"/>
      <c r="B131" s="335"/>
      <c r="C131" s="284">
        <v>59</v>
      </c>
      <c r="D131" s="285">
        <f t="shared" si="199"/>
        <v>59</v>
      </c>
      <c r="E131" s="286" t="s">
        <v>66</v>
      </c>
      <c r="F131" s="284">
        <v>1959</v>
      </c>
      <c r="G131" s="284">
        <f>SUMIF($O$73:$O$137,E131,$V$73:$V$137)+SUMIF($AD$73:$AD$137,E131,$AL$73:$AL$137)+SUMIF($AT$73:$AT$137,E131,$BA$73:$BA$137)+SUMIF($BI$73:$BI$137,E131,$BO$73:$BO$137)+SUMIF($BW$73:$BW$137,E131,$CC$73:$CC$137)+SUMIF($CK$73:$CK$137,E131,$CQ$73:$CQ$137)</f>
        <v>1</v>
      </c>
      <c r="H131" s="284"/>
      <c r="I131" s="284">
        <f t="shared" si="480"/>
        <v>0</v>
      </c>
      <c r="J131" s="287">
        <f>SUMIF($O$73:$O$137,E131,$S$73:$S$137)+SUMIF($AD$73:$AD$137,E131,$AI$73:$AI$137)+SUMIF($AT$73:$AT$137,E131,$AX$73:$AX$137)+SUMIF($BI$73:$BI$137,E131,$BL$73:$BL$137)+SUMIF($BW$73:$BW$137,E131,$BZ$73:$BZ$137)+SUMIF($CK$73:$CK$137,E131,$CN$73:$CN$137)</f>
        <v>0</v>
      </c>
      <c r="K131" s="288">
        <f>SUMIF($O$73:$O$137,E131,$T$73:$T$137)+SUMIF($AD$73:$AD$137,E131,$AJ$73:$AJ$137)+SUMIF($AT$73:$AT$137,E131,$AY$73:$AY$137)+SUMIF($BI$73:$BI$137,E131,$BM$73:$BM$137)+SUMIF($BW$73:$BW$137,E131,$CA$73:$CA$137)+SUMIF($CK$73:$CK$137,E131,$CO$73:$CO$137)</f>
        <v>0</v>
      </c>
      <c r="L131" s="289">
        <f>SUMIF($O$73:$O$137,E131,$U$73:$U$137)+SUMIF($AD$73:$AD$137,E131,$AK$73:$AK$137)+SUMIF($AT$73:$AT$137,E131,$AZ$73:$AZ$137)+SUMIF($BI$73:$BI$137,E131,$BN$73:$BN$137)+SUMIF($BW$73:$BW$137,E131,$CB$73:$CB$137)+SUMIF($CK$73:$CK$137,E131,$CP$73:$CP$137)</f>
        <v>1</v>
      </c>
      <c r="M131" s="221"/>
      <c r="N131" s="254" t="str">
        <f t="shared" si="602"/>
        <v/>
      </c>
      <c r="O131" s="224"/>
      <c r="P131" s="293"/>
      <c r="Q131" s="225"/>
      <c r="R131" s="217" t="str">
        <f t="shared" si="603"/>
        <v/>
      </c>
      <c r="S131" s="232"/>
      <c r="T131" s="234"/>
      <c r="U131" s="237" t="str">
        <f>IF(ISNUMBER(N131)=FALSE,"",SUM(V$118:$V149))</f>
        <v/>
      </c>
      <c r="V131" s="238" t="str">
        <f t="shared" si="604"/>
        <v/>
      </c>
      <c r="W131" s="249" t="str">
        <f>IF(ISNUMBER(N131)=FALSE,"",SUMIF($E$73:$E$136,O131,$D$73:$D$136))</f>
        <v/>
      </c>
      <c r="X131" s="251" t="str">
        <f>IF(ISNUMBER(N131)=FALSE,"",SUMIF($E$73:$E$136,O131,$I$73:$I$136))</f>
        <v/>
      </c>
      <c r="Y131" s="231">
        <f>SUMIF($O$22:$O$71,O131,$S$22:$S$71)</f>
        <v>0</v>
      </c>
      <c r="Z131" s="233">
        <f>SUMIF($O$22:$O$71,O131,$T$22:$T$71)</f>
        <v>0</v>
      </c>
      <c r="AA131" s="236">
        <f>SUMIF($O$22:$O$71,O131,$U$22:$U$71)</f>
        <v>0</v>
      </c>
      <c r="AB131" s="212"/>
      <c r="AC131" s="256" t="str">
        <f t="shared" si="605"/>
        <v/>
      </c>
      <c r="AD131" s="208"/>
      <c r="AE131" s="215"/>
      <c r="AF131" s="215"/>
      <c r="AG131" s="215"/>
      <c r="AH131" s="216" t="str">
        <f t="shared" si="606"/>
        <v/>
      </c>
      <c r="AI131" s="232"/>
      <c r="AJ131" s="234"/>
      <c r="AK131" s="237" t="str">
        <f>IF(ISNUMBER(AC131)=FALSE,"",SUM(AL131:$AL$136))</f>
        <v/>
      </c>
      <c r="AL131" s="238" t="str">
        <f t="shared" si="607"/>
        <v/>
      </c>
      <c r="AM131" s="250" t="str">
        <f>IF(ISNUMBER(AC131)=FALSE,"",SUMIF($E$73:$E$136,AD131,$D$73:$D$136))</f>
        <v/>
      </c>
      <c r="AN131" s="252" t="str">
        <f>IF(ISNUMBER(AC131)=FALSE,"",IF(SUMIF($E$73:$E$136,AD131,$I$73:$I$136)&gt;0,SUMIF($E$73:$E$136,AD131,$I$73:$I$136),IF(SUMIF($E$73:$E$136,AD131,$J$73:$J$136)&gt;0,SUMIF($E$73:$E$136,AD131,$J$73:$J$136),IF(SUMIF($E$73:$E$136,AD131,$K$73:$K$136)&gt;0,SUMIF($E$73:$E$136,AD131,$K$73:$K$136),SUMIF($E$73:$E$136,AD131,$L$73:$L$136)))))</f>
        <v/>
      </c>
      <c r="AO131" s="231">
        <f>SUMIF($O$22:$O$71,AD131,$S$22:$S$71)+SUMIF($AD$22:$AD$71,AD131,$AI$22:$AI$71)</f>
        <v>0</v>
      </c>
      <c r="AP131" s="233">
        <f>SUMIF($O$22:$O$71,AD131,$T$22:$T$71)+SUMIF($AD$22:$AD$71,AD131,$AJ$22:$AJ$71)</f>
        <v>0</v>
      </c>
      <c r="AQ131" s="236">
        <f>SUMIF($O$22:$O$71,AD131,$U$22:$U$71)+SUMIF($AD$22:$AD$71,AD131,$AK$22:$AK$71)</f>
        <v>0</v>
      </c>
      <c r="AR131" s="212"/>
      <c r="AS131" s="257">
        <f t="shared" si="608"/>
        <v>59</v>
      </c>
      <c r="AT131" s="224" t="s">
        <v>116</v>
      </c>
      <c r="AU131" s="224">
        <v>150</v>
      </c>
      <c r="AV131" s="225" t="s">
        <v>70</v>
      </c>
      <c r="AW131" s="217" t="str">
        <f t="shared" si="609"/>
        <v/>
      </c>
      <c r="AX131" s="232"/>
      <c r="AY131" s="234"/>
      <c r="AZ131" s="237">
        <f>IF(ISNUMBER(AS131)=FALSE,"",SUM(BA131:BA$136))</f>
        <v>0</v>
      </c>
      <c r="BA131" s="238"/>
      <c r="BB131" s="249"/>
      <c r="BC131" s="251"/>
      <c r="BD131" s="231">
        <f>SUMIF($O$22:$O$71,AT131,$S$22:$S$71)+SUMIF($AD$22:$AD$71,AT131,$AI$22:$AI$71)+SUMIF($AT$22:$AT$71,AT131,$AX$22:$AX$71)</f>
        <v>0</v>
      </c>
      <c r="BE131" s="233">
        <f>SUMIF($O$22:$O$71,AT131,$T$22:$T$71)+SUMIF($AD$22:$AD$71,AT131,$AJ$22:$AJ$71)+SUMIF($AT$22:$AT$71,AT131,$AY$22:$AY$71)</f>
        <v>0</v>
      </c>
      <c r="BF131" s="236">
        <f>SUMIF($O$22:$O$71,AT131,$U$22:$U$71)+SUMIF($AD$22:$AD$71,AT131,$AK$22:$AK$71)+SUMIF($AT$22:$AT$71,AT131,$AZ$22:$AZ$71)</f>
        <v>0</v>
      </c>
      <c r="BG131" s="212"/>
      <c r="BH131" s="256" t="str">
        <f t="shared" si="611"/>
        <v/>
      </c>
      <c r="BI131" s="228"/>
      <c r="BJ131" s="215"/>
      <c r="BK131" s="216" t="str">
        <f t="shared" si="612"/>
        <v/>
      </c>
      <c r="BL131" s="232"/>
      <c r="BM131" s="234"/>
      <c r="BN131" s="237" t="str">
        <f>IF(ISNUMBER(BH131)=FALSE,"",SUM(BO131:BO$136))</f>
        <v/>
      </c>
      <c r="BO131" s="238" t="str">
        <f t="shared" si="613"/>
        <v/>
      </c>
      <c r="BP131" s="250" t="str">
        <f>IF(ISNUMBER(BH131)=FALSE,"",SUMIF($E$73:$E$136,BI131,$D$73:$D$136))</f>
        <v/>
      </c>
      <c r="BQ131" s="252" t="str">
        <f>IF(ISNUMBER(BH131)=FALSE,"",IF(SUMIF($E$73:$E$136,BI131,$I$73:$I$136)&gt;0,SUMIF($E$73:$E$136,BI131,$I$73:$I$136),IF(SUMIF($E$73:$E$136,BI131,$J$73:$J$136)&gt;0,SUMIF($E$73:$E$136,BI131,$J$73:$J$136),IF(SUMIF($E$73:$E$136,BI131,$K$73:$K$136)&gt;0,SUMIF($E$73:$E$136,BI131,$K$73:$K$136),SUMIF($E$73:$E$136,BI131,$L$73:$L$136)))))</f>
        <v/>
      </c>
      <c r="BR131" s="231">
        <f>SUMIF($O$22:$O$71,BI131,$S$22:$S$71)+SUMIF($AD$22:$AD$71,BI131,$AI$22:$AI$71)+SUMIF($AT$22:$AT$71,BI131,$AX$22:$AX$71)+SUMIF($BI$22:$BI$71,BI131,$BL$22:$BL$71)</f>
        <v>0</v>
      </c>
      <c r="BS131" s="233">
        <f>SUMIF($O$22:$O$71,BI131,$T$22:$T$71)+SUMIF($AD$22:$AD$71,BI131,$AJ$22:$AJ$71)+SUMIF($AT$22:$AT$71,BI131,$AY$22:$AY$71)+SUMIF($BI$22:$BI$71,BI131,$BM$22:$BM$71)</f>
        <v>0</v>
      </c>
      <c r="BT131" s="236">
        <f>SUMIF($O$22:$O$71,BI131,$U$22:$U$71)+SUMIF($AD$22:$AD$71,BI131,$AK$22:$AK$71)+SUMIF($AT$22:$AT$71,BI131,$AZ$22:$AZ$71)+SUMIF($BI$22:$BI$71,BI131,$BN$22:$BN$71)</f>
        <v>0</v>
      </c>
      <c r="BU131" s="212"/>
      <c r="BV131" s="257" t="str">
        <f t="shared" si="614"/>
        <v/>
      </c>
      <c r="BW131" s="224"/>
      <c r="BX131" s="225"/>
      <c r="BY131" s="217" t="str">
        <f t="shared" si="615"/>
        <v/>
      </c>
      <c r="BZ131" s="232"/>
      <c r="CA131" s="234"/>
      <c r="CB131" s="237" t="str">
        <f>IF(ISNUMBER(BV131)=FALSE,"",SUM(CC131:CC$136))</f>
        <v/>
      </c>
      <c r="CC131" s="238" t="str">
        <f t="shared" si="616"/>
        <v/>
      </c>
      <c r="CD131" s="249" t="str">
        <f>IF(ISNUMBER(BV131)=FALSE,"",SUMIF($E$73:$E$136,BW131,$D$73:$D$136))</f>
        <v/>
      </c>
      <c r="CE131" s="251" t="str">
        <f>IF(ISNUMBER(BV131)=FALSE,"",IF(SUMIF($E$73:$E$136,BW131,$I$73:$I$136)&gt;0,SUMIF($E$73:$E$136,BW131,$I$73:$I$136),IF(SUMIF($E$73:$E$136,BW131,$J$73:$J$136)&gt;0,SUMIF($E$73:$E$136,BW131,$J$73:$J$136),IF(SUMIF($E$73:$E$136,BW131,$K$73:$K$136)&gt;0,SUMIF($E$73:$E$136,BW131,$K$73:$K$136),SUMIF($E$73:$E$136,BW131,$L$73:$L$136)))))</f>
        <v/>
      </c>
      <c r="CF131" s="231">
        <f>SUMIF($O$22:$O$71,BW131,$S$22:$S$71)+SUMIF($AD$22:$AD$71,BW131,$AI$22:$AI$71)+SUMIF($AT$22:$AT$71,BW131,$AX$22:$AX$71)+SUMIF($BI$22:$BI$71,BW131,$BL$22:$BL$71)+SUMIF($BW$22:$BW$71,BW131,$BZ$22:$BZ$71)</f>
        <v>0</v>
      </c>
      <c r="CG131" s="233">
        <f>SUMIF($O$22:$O$71,BW131,$T$22:$T$71)+SUMIF($AD$22:$AD$71,BW131,$AJ$22:$AJ$71)+SUMIF($AT$22:$AT$71,BW131,$AY$22:$AY$71)+SUMIF($BI$22:$BI$71,BW131,$BM$22:$BM$71)+SUMIF($BW$22:$BW$71,BW131,$CA$22:$CA$71)</f>
        <v>0</v>
      </c>
      <c r="CH131" s="236">
        <f>SUMIF($O$22:$O$71,BW131,$U$22:$U$71)+SUMIF($AD$22:$AD$71,BW131,$AK$22:$AK$71)+SUMIF($AT$22:$AT$71,BW131,$AZ$22:$AZ$71)+SUMIF($BI$22:$BI$71,BW131,$BN$22:$BN$71)+SUMIF($BW$22:$BW$71,BW131,$CB$22:$CB$71)</f>
        <v>0</v>
      </c>
      <c r="CI131" s="212"/>
      <c r="CJ131" s="258" t="str">
        <f t="shared" si="617"/>
        <v/>
      </c>
      <c r="CK131" s="228"/>
      <c r="CL131" s="215"/>
      <c r="CM131" s="216" t="str">
        <f t="shared" si="618"/>
        <v/>
      </c>
      <c r="CN131" s="232"/>
      <c r="CO131" s="234"/>
      <c r="CP131" s="237" t="str">
        <f>IF(ISNUMBER(CJ131)=FALSE,"",SUM(CQ131:CQ$136))</f>
        <v/>
      </c>
      <c r="CQ131" s="238" t="str">
        <f t="shared" si="619"/>
        <v/>
      </c>
      <c r="CR131" s="250" t="str">
        <f>IF(ISNUMBER(CJ131)=FALSE,"",SUMIF($E$73:$E$136,CK131,$D$73:$D$136))</f>
        <v/>
      </c>
      <c r="CS131" s="252" t="str">
        <f>IF(ISNUMBER(CJ131)=FALSE,"",IF(SUMIF($E$73:$E$136,CK131,$I$73:$I$136)&gt;0,SUMIF($E$73:$E$136,CK131,$I$73:$I$136),IF(SUMIF($E$73:$E$136,CK131,$J$73:$J$136)&gt;0,SUMIF($E$73:$E$136,CK131,$J$73:$J$136),IF(SUMIF($E$73:$E$136,CK131,$K$73:$K$136)&gt;0,SUMIF($E$73:$E$136,CK131,$K$73:$K$136),SUMIF($E$73:$E$136,CK131,$L$73:$L$136)))))</f>
        <v/>
      </c>
      <c r="CT131" s="231">
        <f>SUMIF($O$22:$O$71,CK131,$S$22:$S$71)+SUMIF($AD$22:$AD$71,CK131,$AI$22:$AI$71)+SUMIF($AT$22:$AT$71,CK131,$AX$22:$AX$71)+SUMIF($BI$22:$BI$71,CK131,$BL$22:$BL$71)+SUMIF($BW$22:$BW$71,CK131,$BZ$22:$BZ$71)+SUMIF($CK$22:$CK$71,CK131,$CN$22:$CN$71)</f>
        <v>0</v>
      </c>
      <c r="CU131" s="233">
        <f>SUMIF($O$22:$O$71,CK131,$T$22:$T$71)+SUMIF($AD$22:$AD$71,CK131,$AJ$22:$AJ$71)+SUMIF($AT$22:$AT$71,CK131,$AY$22:$AY$71)+SUMIF($BI$22:$BI$71,CK131,$BM$22:$BM$71)+SUMIF($BW$22:$BW$71,CK131,$CA$22:$CA$71)+SUMIF($CK$22:$CK$71,CK131,$CO$22:$CO$71)</f>
        <v>0</v>
      </c>
      <c r="CV131" s="236">
        <f>SUMIF($O$22:$O$71,CK131,$U$22:$U$71)+SUMIF($AD$22:$AD$71,CK131,$AK$22:$AK$71)+SUMIF($AT$22:$AT$71,CK131,$AZ$22:$AZ$71)+SUMIF($BI$22:$BI$71,CK131,$BN$22:$BN$71)+SUMIF($BW$22:$BW$71,CK131,$CB$22:$CB$71)+SUMIF($CK$22:$CK$71,CK131,$CP$22:$CP$71)</f>
        <v>0</v>
      </c>
      <c r="CW131" s="212"/>
      <c r="CX131" s="203"/>
    </row>
    <row r="132" spans="1:102" s="211" customFormat="1" ht="15" customHeight="1">
      <c r="A132" s="213"/>
      <c r="B132" s="335"/>
      <c r="C132" s="284">
        <v>60</v>
      </c>
      <c r="D132" s="285" t="str">
        <f t="shared" si="199"/>
        <v/>
      </c>
      <c r="E132" s="286"/>
      <c r="F132" s="284"/>
      <c r="G132" s="284"/>
      <c r="H132" s="284"/>
      <c r="I132" s="284"/>
      <c r="J132" s="287"/>
      <c r="K132" s="288"/>
      <c r="L132" s="289"/>
      <c r="M132" s="221"/>
      <c r="N132" s="254" t="str">
        <f t="shared" si="602"/>
        <v/>
      </c>
      <c r="O132" s="224"/>
      <c r="P132" s="293"/>
      <c r="Q132" s="225"/>
      <c r="R132" s="217" t="str">
        <f t="shared" si="603"/>
        <v/>
      </c>
      <c r="S132" s="232"/>
      <c r="T132" s="234"/>
      <c r="U132" s="237" t="str">
        <f>IF(ISNUMBER(N132)=FALSE,"",SUM(V$118:$V150))</f>
        <v/>
      </c>
      <c r="V132" s="238" t="str">
        <f t="shared" si="604"/>
        <v/>
      </c>
      <c r="W132" s="249" t="str">
        <f>IF(ISNUMBER(N132)=FALSE,"",SUMIF($E$73:$E$136,O132,$D$73:$D$136))</f>
        <v/>
      </c>
      <c r="X132" s="251" t="str">
        <f>IF(ISNUMBER(N132)=FALSE,"",SUMIF($E$73:$E$136,O132,$I$73:$I$136))</f>
        <v/>
      </c>
      <c r="Y132" s="231">
        <f>SUMIF($O$22:$O$71,O132,$S$22:$S$71)</f>
        <v>0</v>
      </c>
      <c r="Z132" s="233">
        <f>SUMIF($O$22:$O$71,O132,$T$22:$T$71)</f>
        <v>0</v>
      </c>
      <c r="AA132" s="236">
        <f>SUMIF($O$22:$O$71,O132,$U$22:$U$71)</f>
        <v>0</v>
      </c>
      <c r="AB132" s="212"/>
      <c r="AC132" s="256" t="str">
        <f t="shared" si="605"/>
        <v/>
      </c>
      <c r="AD132" s="208"/>
      <c r="AE132" s="215"/>
      <c r="AF132" s="215"/>
      <c r="AG132" s="215"/>
      <c r="AH132" s="216" t="str">
        <f t="shared" si="606"/>
        <v/>
      </c>
      <c r="AI132" s="232"/>
      <c r="AJ132" s="234"/>
      <c r="AK132" s="237" t="str">
        <f>IF(ISNUMBER(AC132)=FALSE,"",SUM(AL132:$AL$136))</f>
        <v/>
      </c>
      <c r="AL132" s="238" t="str">
        <f t="shared" si="607"/>
        <v/>
      </c>
      <c r="AM132" s="250" t="str">
        <f>IF(ISNUMBER(AC132)=FALSE,"",SUMIF($E$73:$E$136,AD132,$D$73:$D$136))</f>
        <v/>
      </c>
      <c r="AN132" s="252" t="str">
        <f>IF(ISNUMBER(AC132)=FALSE,"",IF(SUMIF($E$73:$E$136,AD132,$I$73:$I$136)&gt;0,SUMIF($E$73:$E$136,AD132,$I$73:$I$136),IF(SUMIF($E$73:$E$136,AD132,$J$73:$J$136)&gt;0,SUMIF($E$73:$E$136,AD132,$J$73:$J$136),IF(SUMIF($E$73:$E$136,AD132,$K$73:$K$136)&gt;0,SUMIF($E$73:$E$136,AD132,$K$73:$K$136),SUMIF($E$73:$E$136,AD132,$L$73:$L$136)))))</f>
        <v/>
      </c>
      <c r="AO132" s="231">
        <f>SUMIF($O$22:$O$71,AD132,$S$22:$S$71)+SUMIF($AD$22:$AD$71,AD132,$AI$22:$AI$71)</f>
        <v>0</v>
      </c>
      <c r="AP132" s="233">
        <f>SUMIF($O$22:$O$71,AD132,$T$22:$T$71)+SUMIF($AD$22:$AD$71,AD132,$AJ$22:$AJ$71)</f>
        <v>0</v>
      </c>
      <c r="AQ132" s="236">
        <f>SUMIF($O$22:$O$71,AD132,$U$22:$U$71)+SUMIF($AD$22:$AD$71,AD132,$AK$22:$AK$71)</f>
        <v>0</v>
      </c>
      <c r="AR132" s="212"/>
      <c r="AS132" s="257">
        <f t="shared" si="608"/>
        <v>60</v>
      </c>
      <c r="AT132" s="224" t="s">
        <v>32</v>
      </c>
      <c r="AU132" s="224">
        <v>136</v>
      </c>
      <c r="AV132" s="225" t="s">
        <v>70</v>
      </c>
      <c r="AW132" s="217" t="str">
        <f t="shared" si="609"/>
        <v/>
      </c>
      <c r="AX132" s="232"/>
      <c r="AY132" s="234"/>
      <c r="AZ132" s="237">
        <f>IF(ISNUMBER(AS132)=FALSE,"",SUM(BA132:BA$136))</f>
        <v>0</v>
      </c>
      <c r="BA132" s="238"/>
      <c r="BB132" s="249">
        <f>IF(ISNUMBER(AS132)=FALSE,"",SUMIF($E$73:$E$136,AT132,$D$73:$D$136))</f>
        <v>21</v>
      </c>
      <c r="BC132" s="251">
        <f>IF(ISNUMBER(AS132)=FALSE,"",IF(SUMIF($E$73:$E$136,AT132,$I$73:$I$136)&gt;0,SUMIF($E$73:$E$136,AT132,$I$73:$I$136),IF(SUMIF($E$73:$E$136,AT132,$J$73:$J$136)&gt;0,SUMIF($E$73:$E$136,AT132,$J$73:$J$136),IF(SUMIF($E$73:$E$136,AT132,$K$73:$K$136)&gt;0,SUMIF($E$73:$E$136,AT132,$K$73:$K$136),SUMIF($E$73:$E$136,AT132,$L$73:$L$136)))))</f>
        <v>4</v>
      </c>
      <c r="BD132" s="231">
        <f>SUMIF($O$22:$O$71,AT132,$S$22:$S$71)+SUMIF($AD$22:$AD$71,AT132,$AI$22:$AI$71)+SUMIF($AT$22:$AT$71,AT132,$AX$22:$AX$71)</f>
        <v>0</v>
      </c>
      <c r="BE132" s="233">
        <f>SUMIF($O$22:$O$71,AT132,$T$22:$T$71)+SUMIF($AD$22:$AD$71,AT132,$AJ$22:$AJ$71)+SUMIF($AT$22:$AT$71,AT132,$AY$22:$AY$71)</f>
        <v>0</v>
      </c>
      <c r="BF132" s="236">
        <f>SUMIF($O$22:$O$71,AT132,$U$22:$U$71)+SUMIF($AD$22:$AD$71,AT132,$AK$22:$AK$71)+SUMIF($AT$22:$AT$71,AT132,$AZ$22:$AZ$71)</f>
        <v>0</v>
      </c>
      <c r="BG132" s="212"/>
      <c r="BH132" s="256" t="str">
        <f t="shared" si="611"/>
        <v/>
      </c>
      <c r="BI132" s="228"/>
      <c r="BJ132" s="215"/>
      <c r="BK132" s="216" t="str">
        <f t="shared" si="612"/>
        <v/>
      </c>
      <c r="BL132" s="232"/>
      <c r="BM132" s="234"/>
      <c r="BN132" s="237" t="str">
        <f>IF(ISNUMBER(BH132)=FALSE,"",SUM(BO132:BO$136))</f>
        <v/>
      </c>
      <c r="BO132" s="238" t="str">
        <f t="shared" si="613"/>
        <v/>
      </c>
      <c r="BP132" s="250" t="str">
        <f>IF(ISNUMBER(BH132)=FALSE,"",SUMIF($E$73:$E$136,BI132,$D$73:$D$136))</f>
        <v/>
      </c>
      <c r="BQ132" s="252" t="str">
        <f>IF(ISNUMBER(BH132)=FALSE,"",IF(SUMIF($E$73:$E$136,BI132,$I$73:$I$136)&gt;0,SUMIF($E$73:$E$136,BI132,$I$73:$I$136),IF(SUMIF($E$73:$E$136,BI132,$J$73:$J$136)&gt;0,SUMIF($E$73:$E$136,BI132,$J$73:$J$136),IF(SUMIF($E$73:$E$136,BI132,$K$73:$K$136)&gt;0,SUMIF($E$73:$E$136,BI132,$K$73:$K$136),SUMIF($E$73:$E$136,BI132,$L$73:$L$136)))))</f>
        <v/>
      </c>
      <c r="BR132" s="231">
        <f>SUMIF($O$22:$O$71,BI132,$S$22:$S$71)+SUMIF($AD$22:$AD$71,BI132,$AI$22:$AI$71)+SUMIF($AT$22:$AT$71,BI132,$AX$22:$AX$71)+SUMIF($BI$22:$BI$71,BI132,$BL$22:$BL$71)</f>
        <v>0</v>
      </c>
      <c r="BS132" s="233">
        <f>SUMIF($O$22:$O$71,BI132,$T$22:$T$71)+SUMIF($AD$22:$AD$71,BI132,$AJ$22:$AJ$71)+SUMIF($AT$22:$AT$71,BI132,$AY$22:$AY$71)+SUMIF($BI$22:$BI$71,BI132,$BM$22:$BM$71)</f>
        <v>0</v>
      </c>
      <c r="BT132" s="236">
        <f>SUMIF($O$22:$O$71,BI132,$U$22:$U$71)+SUMIF($AD$22:$AD$71,BI132,$AK$22:$AK$71)+SUMIF($AT$22:$AT$71,BI132,$AZ$22:$AZ$71)+SUMIF($BI$22:$BI$71,BI132,$BN$22:$BN$71)</f>
        <v>0</v>
      </c>
      <c r="BU132" s="212"/>
      <c r="BV132" s="257" t="str">
        <f t="shared" si="614"/>
        <v/>
      </c>
      <c r="BW132" s="224"/>
      <c r="BX132" s="225"/>
      <c r="BY132" s="217" t="str">
        <f t="shared" si="615"/>
        <v/>
      </c>
      <c r="BZ132" s="232"/>
      <c r="CA132" s="234"/>
      <c r="CB132" s="237" t="str">
        <f>IF(ISNUMBER(BV132)=FALSE,"",SUM(CC132:CC$136))</f>
        <v/>
      </c>
      <c r="CC132" s="238" t="str">
        <f t="shared" si="616"/>
        <v/>
      </c>
      <c r="CD132" s="249" t="str">
        <f>IF(ISNUMBER(BV132)=FALSE,"",SUMIF($E$73:$E$136,BW132,$D$73:$D$136))</f>
        <v/>
      </c>
      <c r="CE132" s="251" t="str">
        <f>IF(ISNUMBER(BV132)=FALSE,"",IF(SUMIF($E$73:$E$136,BW132,$I$73:$I$136)&gt;0,SUMIF($E$73:$E$136,BW132,$I$73:$I$136),IF(SUMIF($E$73:$E$136,BW132,$J$73:$J$136)&gt;0,SUMIF($E$73:$E$136,BW132,$J$73:$J$136),IF(SUMIF($E$73:$E$136,BW132,$K$73:$K$136)&gt;0,SUMIF($E$73:$E$136,BW132,$K$73:$K$136),SUMIF($E$73:$E$136,BW132,$L$73:$L$136)))))</f>
        <v/>
      </c>
      <c r="CF132" s="231">
        <f>SUMIF($O$22:$O$71,BW132,$S$22:$S$71)+SUMIF($AD$22:$AD$71,BW132,$AI$22:$AI$71)+SUMIF($AT$22:$AT$71,BW132,$AX$22:$AX$71)+SUMIF($BI$22:$BI$71,BW132,$BL$22:$BL$71)+SUMIF($BW$22:$BW$71,BW132,$BZ$22:$BZ$71)</f>
        <v>0</v>
      </c>
      <c r="CG132" s="233">
        <f>SUMIF($O$22:$O$71,BW132,$T$22:$T$71)+SUMIF($AD$22:$AD$71,BW132,$AJ$22:$AJ$71)+SUMIF($AT$22:$AT$71,BW132,$AY$22:$AY$71)+SUMIF($BI$22:$BI$71,BW132,$BM$22:$BM$71)+SUMIF($BW$22:$BW$71,BW132,$CA$22:$CA$71)</f>
        <v>0</v>
      </c>
      <c r="CH132" s="236">
        <f>SUMIF($O$22:$O$71,BW132,$U$22:$U$71)+SUMIF($AD$22:$AD$71,BW132,$AK$22:$AK$71)+SUMIF($AT$22:$AT$71,BW132,$AZ$22:$AZ$71)+SUMIF($BI$22:$BI$71,BW132,$BN$22:$BN$71)+SUMIF($BW$22:$BW$71,BW132,$CB$22:$CB$71)</f>
        <v>0</v>
      </c>
      <c r="CI132" s="212"/>
      <c r="CJ132" s="258" t="str">
        <f t="shared" si="617"/>
        <v/>
      </c>
      <c r="CK132" s="228"/>
      <c r="CL132" s="215"/>
      <c r="CM132" s="216" t="str">
        <f t="shared" si="618"/>
        <v/>
      </c>
      <c r="CN132" s="232"/>
      <c r="CO132" s="234"/>
      <c r="CP132" s="237" t="str">
        <f>IF(ISNUMBER(CJ132)=FALSE,"",SUM(CQ132:CQ$136))</f>
        <v/>
      </c>
      <c r="CQ132" s="238" t="str">
        <f t="shared" si="619"/>
        <v/>
      </c>
      <c r="CR132" s="250" t="str">
        <f>IF(ISNUMBER(CJ132)=FALSE,"",SUMIF($E$73:$E$136,CK132,$D$73:$D$136))</f>
        <v/>
      </c>
      <c r="CS132" s="252" t="str">
        <f>IF(ISNUMBER(CJ132)=FALSE,"",IF(SUMIF($E$73:$E$136,CK132,$I$73:$I$136)&gt;0,SUMIF($E$73:$E$136,CK132,$I$73:$I$136),IF(SUMIF($E$73:$E$136,CK132,$J$73:$J$136)&gt;0,SUMIF($E$73:$E$136,CK132,$J$73:$J$136),IF(SUMIF($E$73:$E$136,CK132,$K$73:$K$136)&gt;0,SUMIF($E$73:$E$136,CK132,$K$73:$K$136),SUMIF($E$73:$E$136,CK132,$L$73:$L$136)))))</f>
        <v/>
      </c>
      <c r="CT132" s="231">
        <f>SUMIF($O$22:$O$71,CK132,$S$22:$S$71)+SUMIF($AD$22:$AD$71,CK132,$AI$22:$AI$71)+SUMIF($AT$22:$AT$71,CK132,$AX$22:$AX$71)+SUMIF($BI$22:$BI$71,CK132,$BL$22:$BL$71)+SUMIF($BW$22:$BW$71,CK132,$BZ$22:$BZ$71)+SUMIF($CK$22:$CK$71,CK132,$CN$22:$CN$71)</f>
        <v>0</v>
      </c>
      <c r="CU132" s="233">
        <f>SUMIF($O$22:$O$71,CK132,$T$22:$T$71)+SUMIF($AD$22:$AD$71,CK132,$AJ$22:$AJ$71)+SUMIF($AT$22:$AT$71,CK132,$AY$22:$AY$71)+SUMIF($BI$22:$BI$71,CK132,$BM$22:$BM$71)+SUMIF($BW$22:$BW$71,CK132,$CA$22:$CA$71)+SUMIF($CK$22:$CK$71,CK132,$CO$22:$CO$71)</f>
        <v>0</v>
      </c>
      <c r="CV132" s="236">
        <f>SUMIF($O$22:$O$71,CK132,$U$22:$U$71)+SUMIF($AD$22:$AD$71,CK132,$AK$22:$AK$71)+SUMIF($AT$22:$AT$71,CK132,$AZ$22:$AZ$71)+SUMIF($BI$22:$BI$71,CK132,$BN$22:$BN$71)+SUMIF($BW$22:$BW$71,CK132,$CB$22:$CB$71)+SUMIF($CK$22:$CK$71,CK132,$CP$22:$CP$71)</f>
        <v>0</v>
      </c>
      <c r="CW132" s="212"/>
      <c r="CX132" s="203"/>
    </row>
    <row r="133" spans="1:102" s="211" customFormat="1" ht="15" customHeight="1">
      <c r="A133" s="213"/>
      <c r="B133" s="335"/>
      <c r="C133" s="284">
        <v>61</v>
      </c>
      <c r="D133" s="285" t="str">
        <f t="shared" si="199"/>
        <v/>
      </c>
      <c r="E133" s="286"/>
      <c r="F133" s="284"/>
      <c r="G133" s="284"/>
      <c r="H133" s="284"/>
      <c r="I133" s="284"/>
      <c r="J133" s="287"/>
      <c r="K133" s="288"/>
      <c r="L133" s="289"/>
      <c r="M133" s="221"/>
      <c r="N133" s="254" t="str">
        <f t="shared" si="602"/>
        <v/>
      </c>
      <c r="O133" s="224"/>
      <c r="P133" s="293"/>
      <c r="Q133" s="225"/>
      <c r="R133" s="217" t="str">
        <f t="shared" si="603"/>
        <v/>
      </c>
      <c r="S133" s="232"/>
      <c r="T133" s="234"/>
      <c r="U133" s="237" t="str">
        <f>IF(ISNUMBER(N133)=FALSE,"",SUM(V$118:$V151))</f>
        <v/>
      </c>
      <c r="V133" s="238" t="str">
        <f t="shared" si="604"/>
        <v/>
      </c>
      <c r="W133" s="249" t="str">
        <f>IF(ISNUMBER(N133)=FALSE,"",SUMIF($E$73:$E$136,O133,$D$73:$D$136))</f>
        <v/>
      </c>
      <c r="X133" s="251" t="str">
        <f>IF(ISNUMBER(N133)=FALSE,"",SUMIF($E$73:$E$136,O133,$I$73:$I$136))</f>
        <v/>
      </c>
      <c r="Y133" s="231">
        <f>SUMIF($O$22:$O$71,O133,$S$22:$S$71)</f>
        <v>0</v>
      </c>
      <c r="Z133" s="233">
        <f>SUMIF($O$22:$O$71,O133,$T$22:$T$71)</f>
        <v>0</v>
      </c>
      <c r="AA133" s="236">
        <f>SUMIF($O$22:$O$71,O133,$U$22:$U$71)</f>
        <v>0</v>
      </c>
      <c r="AB133" s="212"/>
      <c r="AC133" s="256" t="str">
        <f t="shared" si="605"/>
        <v/>
      </c>
      <c r="AD133" s="208"/>
      <c r="AE133" s="215"/>
      <c r="AF133" s="215"/>
      <c r="AG133" s="215"/>
      <c r="AH133" s="216" t="str">
        <f t="shared" si="606"/>
        <v/>
      </c>
      <c r="AI133" s="232"/>
      <c r="AJ133" s="234"/>
      <c r="AK133" s="237" t="str">
        <f>IF(ISNUMBER(AC133)=FALSE,"",SUM(AL133:$AL$136))</f>
        <v/>
      </c>
      <c r="AL133" s="238" t="str">
        <f t="shared" si="607"/>
        <v/>
      </c>
      <c r="AM133" s="250" t="str">
        <f>IF(ISNUMBER(AC133)=FALSE,"",SUMIF($E$73:$E$136,AD133,$D$73:$D$136))</f>
        <v/>
      </c>
      <c r="AN133" s="252" t="str">
        <f>IF(ISNUMBER(AC133)=FALSE,"",IF(SUMIF($E$73:$E$136,AD133,$I$73:$I$136)&gt;0,SUMIF($E$73:$E$136,AD133,$I$73:$I$136),IF(SUMIF($E$73:$E$136,AD133,$J$73:$J$136)&gt;0,SUMIF($E$73:$E$136,AD133,$J$73:$J$136),IF(SUMIF($E$73:$E$136,AD133,$K$73:$K$136)&gt;0,SUMIF($E$73:$E$136,AD133,$K$73:$K$136),SUMIF($E$73:$E$136,AD133,$L$73:$L$136)))))</f>
        <v/>
      </c>
      <c r="AO133" s="231">
        <f>SUMIF($O$22:$O$71,AD133,$S$22:$S$71)+SUMIF($AD$22:$AD$71,AD133,$AI$22:$AI$71)</f>
        <v>0</v>
      </c>
      <c r="AP133" s="233">
        <f>SUMIF($O$22:$O$71,AD133,$T$22:$T$71)+SUMIF($AD$22:$AD$71,AD133,$AJ$22:$AJ$71)</f>
        <v>0</v>
      </c>
      <c r="AQ133" s="236">
        <f>SUMIF($O$22:$O$71,AD133,$U$22:$U$71)+SUMIF($AD$22:$AD$71,AD133,$AK$22:$AK$71)</f>
        <v>0</v>
      </c>
      <c r="AR133" s="212"/>
      <c r="AS133" s="257">
        <f t="shared" si="608"/>
        <v>61</v>
      </c>
      <c r="AT133" s="224" t="s">
        <v>82</v>
      </c>
      <c r="AU133" s="224">
        <v>325</v>
      </c>
      <c r="AV133" s="225" t="s">
        <v>54</v>
      </c>
      <c r="AW133" s="217" t="str">
        <f t="shared" si="609"/>
        <v/>
      </c>
      <c r="AX133" s="232"/>
      <c r="AY133" s="234"/>
      <c r="AZ133" s="237">
        <f>IF(ISNUMBER(AS133)=FALSE,"",SUM(BA133:BA$136))</f>
        <v>0</v>
      </c>
      <c r="BA133" s="238"/>
      <c r="BB133" s="249"/>
      <c r="BC133" s="251"/>
      <c r="BD133" s="231">
        <f>SUMIF($O$22:$O$71,AT133,$S$22:$S$71)+SUMIF($AD$22:$AD$71,AT133,$AI$22:$AI$71)+SUMIF($AT$22:$AT$71,AT133,$AX$22:$AX$71)</f>
        <v>0</v>
      </c>
      <c r="BE133" s="233">
        <f>SUMIF($O$22:$O$71,AT133,$T$22:$T$71)+SUMIF($AD$22:$AD$71,AT133,$AJ$22:$AJ$71)+SUMIF($AT$22:$AT$71,AT133,$AY$22:$AY$71)</f>
        <v>0</v>
      </c>
      <c r="BF133" s="236">
        <f>SUMIF($O$22:$O$71,AT133,$U$22:$U$71)+SUMIF($AD$22:$AD$71,AT133,$AK$22:$AK$71)+SUMIF($AT$22:$AT$71,AT133,$AZ$22:$AZ$71)</f>
        <v>0</v>
      </c>
      <c r="BG133" s="212"/>
      <c r="BH133" s="256" t="str">
        <f t="shared" si="611"/>
        <v/>
      </c>
      <c r="BI133" s="228"/>
      <c r="BJ133" s="215"/>
      <c r="BK133" s="216" t="str">
        <f t="shared" si="612"/>
        <v/>
      </c>
      <c r="BL133" s="232"/>
      <c r="BM133" s="234"/>
      <c r="BN133" s="237" t="str">
        <f>IF(ISNUMBER(BH133)=FALSE,"",SUM(BO133:BO$136))</f>
        <v/>
      </c>
      <c r="BO133" s="238" t="str">
        <f t="shared" si="613"/>
        <v/>
      </c>
      <c r="BP133" s="250" t="str">
        <f>IF(ISNUMBER(BH133)=FALSE,"",SUMIF($E$73:$E$136,BI133,$D$73:$D$136))</f>
        <v/>
      </c>
      <c r="BQ133" s="252" t="str">
        <f>IF(ISNUMBER(BH133)=FALSE,"",IF(SUMIF($E$73:$E$136,BI133,$I$73:$I$136)&gt;0,SUMIF($E$73:$E$136,BI133,$I$73:$I$136),IF(SUMIF($E$73:$E$136,BI133,$J$73:$J$136)&gt;0,SUMIF($E$73:$E$136,BI133,$J$73:$J$136),IF(SUMIF($E$73:$E$136,BI133,$K$73:$K$136)&gt;0,SUMIF($E$73:$E$136,BI133,$K$73:$K$136),SUMIF($E$73:$E$136,BI133,$L$73:$L$136)))))</f>
        <v/>
      </c>
      <c r="BR133" s="231">
        <f>SUMIF($O$22:$O$71,BI133,$S$22:$S$71)+SUMIF($AD$22:$AD$71,BI133,$AI$22:$AI$71)+SUMIF($AT$22:$AT$71,BI133,$AX$22:$AX$71)+SUMIF($BI$22:$BI$71,BI133,$BL$22:$BL$71)</f>
        <v>0</v>
      </c>
      <c r="BS133" s="233">
        <f>SUMIF($O$22:$O$71,BI133,$T$22:$T$71)+SUMIF($AD$22:$AD$71,BI133,$AJ$22:$AJ$71)+SUMIF($AT$22:$AT$71,BI133,$AY$22:$AY$71)+SUMIF($BI$22:$BI$71,BI133,$BM$22:$BM$71)</f>
        <v>0</v>
      </c>
      <c r="BT133" s="236">
        <f>SUMIF($O$22:$O$71,BI133,$U$22:$U$71)+SUMIF($AD$22:$AD$71,BI133,$AK$22:$AK$71)+SUMIF($AT$22:$AT$71,BI133,$AZ$22:$AZ$71)+SUMIF($BI$22:$BI$71,BI133,$BN$22:$BN$71)</f>
        <v>0</v>
      </c>
      <c r="BU133" s="212"/>
      <c r="BV133" s="257" t="str">
        <f t="shared" si="614"/>
        <v/>
      </c>
      <c r="BW133" s="224"/>
      <c r="BX133" s="225"/>
      <c r="BY133" s="217" t="str">
        <f t="shared" si="615"/>
        <v/>
      </c>
      <c r="BZ133" s="232"/>
      <c r="CA133" s="234"/>
      <c r="CB133" s="237" t="str">
        <f>IF(ISNUMBER(BV133)=FALSE,"",SUM(CC133:CC$136))</f>
        <v/>
      </c>
      <c r="CC133" s="238" t="str">
        <f t="shared" si="616"/>
        <v/>
      </c>
      <c r="CD133" s="249" t="str">
        <f>IF(ISNUMBER(BV133)=FALSE,"",SUMIF($E$73:$E$136,BW133,$D$73:$D$136))</f>
        <v/>
      </c>
      <c r="CE133" s="251" t="str">
        <f>IF(ISNUMBER(BV133)=FALSE,"",IF(SUMIF($E$73:$E$136,BW133,$I$73:$I$136)&gt;0,SUMIF($E$73:$E$136,BW133,$I$73:$I$136),IF(SUMIF($E$73:$E$136,BW133,$J$73:$J$136)&gt;0,SUMIF($E$73:$E$136,BW133,$J$73:$J$136),IF(SUMIF($E$73:$E$136,BW133,$K$73:$K$136)&gt;0,SUMIF($E$73:$E$136,BW133,$K$73:$K$136),SUMIF($E$73:$E$136,BW133,$L$73:$L$136)))))</f>
        <v/>
      </c>
      <c r="CF133" s="231">
        <f>SUMIF($O$22:$O$71,BW133,$S$22:$S$71)+SUMIF($AD$22:$AD$71,BW133,$AI$22:$AI$71)+SUMIF($AT$22:$AT$71,BW133,$AX$22:$AX$71)+SUMIF($BI$22:$BI$71,BW133,$BL$22:$BL$71)+SUMIF($BW$22:$BW$71,BW133,$BZ$22:$BZ$71)</f>
        <v>0</v>
      </c>
      <c r="CG133" s="233">
        <f>SUMIF($O$22:$O$71,BW133,$T$22:$T$71)+SUMIF($AD$22:$AD$71,BW133,$AJ$22:$AJ$71)+SUMIF($AT$22:$AT$71,BW133,$AY$22:$AY$71)+SUMIF($BI$22:$BI$71,BW133,$BM$22:$BM$71)+SUMIF($BW$22:$BW$71,BW133,$CA$22:$CA$71)</f>
        <v>0</v>
      </c>
      <c r="CH133" s="236">
        <f>SUMIF($O$22:$O$71,BW133,$U$22:$U$71)+SUMIF($AD$22:$AD$71,BW133,$AK$22:$AK$71)+SUMIF($AT$22:$AT$71,BW133,$AZ$22:$AZ$71)+SUMIF($BI$22:$BI$71,BW133,$BN$22:$BN$71)+SUMIF($BW$22:$BW$71,BW133,$CB$22:$CB$71)</f>
        <v>0</v>
      </c>
      <c r="CI133" s="212"/>
      <c r="CJ133" s="258" t="str">
        <f t="shared" si="617"/>
        <v/>
      </c>
      <c r="CK133" s="228"/>
      <c r="CL133" s="215"/>
      <c r="CM133" s="216" t="str">
        <f t="shared" si="618"/>
        <v/>
      </c>
      <c r="CN133" s="232"/>
      <c r="CO133" s="234"/>
      <c r="CP133" s="237" t="str">
        <f>IF(ISNUMBER(CJ133)=FALSE,"",SUM(CQ133:CQ$136))</f>
        <v/>
      </c>
      <c r="CQ133" s="238" t="str">
        <f t="shared" si="619"/>
        <v/>
      </c>
      <c r="CR133" s="250" t="str">
        <f>IF(ISNUMBER(CJ133)=FALSE,"",SUMIF($E$73:$E$136,CK133,$D$73:$D$136))</f>
        <v/>
      </c>
      <c r="CS133" s="252" t="str">
        <f>IF(ISNUMBER(CJ133)=FALSE,"",IF(SUMIF($E$73:$E$136,CK133,$I$73:$I$136)&gt;0,SUMIF($E$73:$E$136,CK133,$I$73:$I$136),IF(SUMIF($E$73:$E$136,CK133,$J$73:$J$136)&gt;0,SUMIF($E$73:$E$136,CK133,$J$73:$J$136),IF(SUMIF($E$73:$E$136,CK133,$K$73:$K$136)&gt;0,SUMIF($E$73:$E$136,CK133,$K$73:$K$136),SUMIF($E$73:$E$136,CK133,$L$73:$L$136)))))</f>
        <v/>
      </c>
      <c r="CT133" s="231">
        <f>SUMIF($O$22:$O$71,CK133,$S$22:$S$71)+SUMIF($AD$22:$AD$71,CK133,$AI$22:$AI$71)+SUMIF($AT$22:$AT$71,CK133,$AX$22:$AX$71)+SUMIF($BI$22:$BI$71,CK133,$BL$22:$BL$71)+SUMIF($BW$22:$BW$71,CK133,$BZ$22:$BZ$71)+SUMIF($CK$22:$CK$71,CK133,$CN$22:$CN$71)</f>
        <v>0</v>
      </c>
      <c r="CU133" s="233">
        <f>SUMIF($O$22:$O$71,CK133,$T$22:$T$71)+SUMIF($AD$22:$AD$71,CK133,$AJ$22:$AJ$71)+SUMIF($AT$22:$AT$71,CK133,$AY$22:$AY$71)+SUMIF($BI$22:$BI$71,CK133,$BM$22:$BM$71)+SUMIF($BW$22:$BW$71,CK133,$CA$22:$CA$71)+SUMIF($CK$22:$CK$71,CK133,$CO$22:$CO$71)</f>
        <v>0</v>
      </c>
      <c r="CV133" s="236">
        <f>SUMIF($O$22:$O$71,CK133,$U$22:$U$71)+SUMIF($AD$22:$AD$71,CK133,$AK$22:$AK$71)+SUMIF($AT$22:$AT$71,CK133,$AZ$22:$AZ$71)+SUMIF($BI$22:$BI$71,CK133,$BN$22:$BN$71)+SUMIF($BW$22:$BW$71,CK133,$CB$22:$CB$71)+SUMIF($CK$22:$CK$71,CK133,$CP$22:$CP$71)</f>
        <v>0</v>
      </c>
      <c r="CW133" s="212"/>
      <c r="CX133" s="203"/>
    </row>
    <row r="134" spans="1:102" s="211" customFormat="1" ht="15" customHeight="1">
      <c r="A134" s="213"/>
      <c r="B134" s="335"/>
      <c r="C134" s="284">
        <v>62</v>
      </c>
      <c r="D134" s="285" t="str">
        <f t="shared" si="199"/>
        <v/>
      </c>
      <c r="E134" s="286"/>
      <c r="F134" s="284"/>
      <c r="G134" s="284"/>
      <c r="H134" s="284"/>
      <c r="I134" s="284"/>
      <c r="J134" s="287"/>
      <c r="K134" s="288"/>
      <c r="L134" s="289"/>
      <c r="M134" s="221"/>
      <c r="N134" s="254" t="str">
        <f t="shared" si="602"/>
        <v/>
      </c>
      <c r="O134" s="224"/>
      <c r="P134" s="293"/>
      <c r="Q134" s="225"/>
      <c r="R134" s="217" t="str">
        <f t="shared" si="603"/>
        <v/>
      </c>
      <c r="S134" s="232"/>
      <c r="T134" s="234"/>
      <c r="U134" s="237" t="str">
        <f>IF(ISNUMBER(N134)=FALSE,"",SUM(V$118:$V152))</f>
        <v/>
      </c>
      <c r="V134" s="238" t="str">
        <f t="shared" si="604"/>
        <v/>
      </c>
      <c r="W134" s="249" t="str">
        <f>IF(ISNUMBER(N134)=FALSE,"",SUMIF($E$73:$E$136,O134,$D$73:$D$136))</f>
        <v/>
      </c>
      <c r="X134" s="251" t="str">
        <f>IF(ISNUMBER(N134)=FALSE,"",SUMIF($E$73:$E$136,O134,$I$73:$I$136))</f>
        <v/>
      </c>
      <c r="Y134" s="231">
        <f>SUMIF($O$22:$O$71,O134,$S$22:$S$71)</f>
        <v>0</v>
      </c>
      <c r="Z134" s="233">
        <f>SUMIF($O$22:$O$71,O134,$T$22:$T$71)</f>
        <v>0</v>
      </c>
      <c r="AA134" s="236">
        <f>SUMIF($O$22:$O$71,O134,$U$22:$U$71)</f>
        <v>0</v>
      </c>
      <c r="AB134" s="212"/>
      <c r="AC134" s="256" t="str">
        <f t="shared" si="605"/>
        <v/>
      </c>
      <c r="AD134" s="208"/>
      <c r="AE134" s="215"/>
      <c r="AF134" s="215"/>
      <c r="AG134" s="215"/>
      <c r="AH134" s="216" t="str">
        <f t="shared" si="606"/>
        <v/>
      </c>
      <c r="AI134" s="232"/>
      <c r="AJ134" s="234"/>
      <c r="AK134" s="237" t="str">
        <f>IF(ISNUMBER(AC134)=FALSE,"",SUM(AL134:$AL$136))</f>
        <v/>
      </c>
      <c r="AL134" s="238" t="str">
        <f t="shared" si="607"/>
        <v/>
      </c>
      <c r="AM134" s="250" t="str">
        <f>IF(ISNUMBER(AC134)=FALSE,"",SUMIF($E$73:$E$136,AD134,$D$73:$D$136))</f>
        <v/>
      </c>
      <c r="AN134" s="252" t="str">
        <f>IF(ISNUMBER(AC134)=FALSE,"",IF(SUMIF($E$73:$E$136,AD134,$I$73:$I$136)&gt;0,SUMIF($E$73:$E$136,AD134,$I$73:$I$136),IF(SUMIF($E$73:$E$136,AD134,$J$73:$J$136)&gt;0,SUMIF($E$73:$E$136,AD134,$J$73:$J$136),IF(SUMIF($E$73:$E$136,AD134,$K$73:$K$136)&gt;0,SUMIF($E$73:$E$136,AD134,$K$73:$K$136),SUMIF($E$73:$E$136,AD134,$L$73:$L$136)))))</f>
        <v/>
      </c>
      <c r="AO134" s="231">
        <f>SUMIF($O$22:$O$71,AD134,$S$22:$S$71)+SUMIF($AD$22:$AD$71,AD134,$AI$22:$AI$71)</f>
        <v>0</v>
      </c>
      <c r="AP134" s="233">
        <f>SUMIF($O$22:$O$71,AD134,$T$22:$T$71)+SUMIF($AD$22:$AD$71,AD134,$AJ$22:$AJ$71)</f>
        <v>0</v>
      </c>
      <c r="AQ134" s="236">
        <f>SUMIF($O$22:$O$71,AD134,$U$22:$U$71)+SUMIF($AD$22:$AD$71,AD134,$AK$22:$AK$71)</f>
        <v>0</v>
      </c>
      <c r="AR134" s="212"/>
      <c r="AS134" s="257">
        <f t="shared" si="608"/>
        <v>62</v>
      </c>
      <c r="AT134" s="224" t="s">
        <v>80</v>
      </c>
      <c r="AU134" s="224">
        <v>175</v>
      </c>
      <c r="AV134" s="225" t="s">
        <v>54</v>
      </c>
      <c r="AW134" s="217" t="str">
        <f t="shared" si="609"/>
        <v/>
      </c>
      <c r="AX134" s="232"/>
      <c r="AY134" s="234"/>
      <c r="AZ134" s="237">
        <f>IF(ISNUMBER(AS134)=FALSE,"",SUM(BA134:BA$136))</f>
        <v>0</v>
      </c>
      <c r="BA134" s="238"/>
      <c r="BB134" s="249"/>
      <c r="BC134" s="251"/>
      <c r="BD134" s="231">
        <f>SUMIF($O$22:$O$71,AT134,$S$22:$S$71)+SUMIF($AD$22:$AD$71,AT134,$AI$22:$AI$71)+SUMIF($AT$22:$AT$71,AT134,$AX$22:$AX$71)</f>
        <v>0</v>
      </c>
      <c r="BE134" s="233">
        <f>SUMIF($O$22:$O$71,AT134,$T$22:$T$71)+SUMIF($AD$22:$AD$71,AT134,$AJ$22:$AJ$71)+SUMIF($AT$22:$AT$71,AT134,$AY$22:$AY$71)</f>
        <v>0</v>
      </c>
      <c r="BF134" s="236">
        <f>SUMIF($O$22:$O$71,AT134,$U$22:$U$71)+SUMIF($AD$22:$AD$71,AT134,$AK$22:$AK$71)+SUMIF($AT$22:$AT$71,AT134,$AZ$22:$AZ$71)</f>
        <v>0</v>
      </c>
      <c r="BG134" s="212"/>
      <c r="BH134" s="256" t="str">
        <f t="shared" si="611"/>
        <v/>
      </c>
      <c r="BI134" s="228"/>
      <c r="BJ134" s="215"/>
      <c r="BK134" s="216" t="str">
        <f t="shared" si="612"/>
        <v/>
      </c>
      <c r="BL134" s="232"/>
      <c r="BM134" s="234"/>
      <c r="BN134" s="237" t="str">
        <f>IF(ISNUMBER(BH134)=FALSE,"",SUM(BO134:BO$136))</f>
        <v/>
      </c>
      <c r="BO134" s="238" t="str">
        <f t="shared" si="613"/>
        <v/>
      </c>
      <c r="BP134" s="250" t="str">
        <f>IF(ISNUMBER(BH134)=FALSE,"",SUMIF($E$73:$E$136,BI134,$D$73:$D$136))</f>
        <v/>
      </c>
      <c r="BQ134" s="252" t="str">
        <f>IF(ISNUMBER(BH134)=FALSE,"",IF(SUMIF($E$73:$E$136,BI134,$I$73:$I$136)&gt;0,SUMIF($E$73:$E$136,BI134,$I$73:$I$136),IF(SUMIF($E$73:$E$136,BI134,$J$73:$J$136)&gt;0,SUMIF($E$73:$E$136,BI134,$J$73:$J$136),IF(SUMIF($E$73:$E$136,BI134,$K$73:$K$136)&gt;0,SUMIF($E$73:$E$136,BI134,$K$73:$K$136),SUMIF($E$73:$E$136,BI134,$L$73:$L$136)))))</f>
        <v/>
      </c>
      <c r="BR134" s="231">
        <f>SUMIF($O$22:$O$71,BI134,$S$22:$S$71)+SUMIF($AD$22:$AD$71,BI134,$AI$22:$AI$71)+SUMIF($AT$22:$AT$71,BI134,$AX$22:$AX$71)+SUMIF($BI$22:$BI$71,BI134,$BL$22:$BL$71)</f>
        <v>0</v>
      </c>
      <c r="BS134" s="233">
        <f>SUMIF($O$22:$O$71,BI134,$T$22:$T$71)+SUMIF($AD$22:$AD$71,BI134,$AJ$22:$AJ$71)+SUMIF($AT$22:$AT$71,BI134,$AY$22:$AY$71)+SUMIF($BI$22:$BI$71,BI134,$BM$22:$BM$71)</f>
        <v>0</v>
      </c>
      <c r="BT134" s="236">
        <f>SUMIF($O$22:$O$71,BI134,$U$22:$U$71)+SUMIF($AD$22:$AD$71,BI134,$AK$22:$AK$71)+SUMIF($AT$22:$AT$71,BI134,$AZ$22:$AZ$71)+SUMIF($BI$22:$BI$71,BI134,$BN$22:$BN$71)</f>
        <v>0</v>
      </c>
      <c r="BU134" s="212"/>
      <c r="BV134" s="257" t="str">
        <f t="shared" si="614"/>
        <v/>
      </c>
      <c r="BW134" s="224"/>
      <c r="BX134" s="225"/>
      <c r="BY134" s="217" t="str">
        <f t="shared" si="615"/>
        <v/>
      </c>
      <c r="BZ134" s="232"/>
      <c r="CA134" s="234"/>
      <c r="CB134" s="237" t="str">
        <f>IF(ISNUMBER(BV134)=FALSE,"",SUM(CC134:CC$136))</f>
        <v/>
      </c>
      <c r="CC134" s="238" t="str">
        <f t="shared" si="616"/>
        <v/>
      </c>
      <c r="CD134" s="249" t="str">
        <f>IF(ISNUMBER(BV134)=FALSE,"",SUMIF($E$73:$E$136,BW134,$D$73:$D$136))</f>
        <v/>
      </c>
      <c r="CE134" s="251" t="str">
        <f>IF(ISNUMBER(BV134)=FALSE,"",IF(SUMIF($E$73:$E$136,BW134,$I$73:$I$136)&gt;0,SUMIF($E$73:$E$136,BW134,$I$73:$I$136),IF(SUMIF($E$73:$E$136,BW134,$J$73:$J$136)&gt;0,SUMIF($E$73:$E$136,BW134,$J$73:$J$136),IF(SUMIF($E$73:$E$136,BW134,$K$73:$K$136)&gt;0,SUMIF($E$73:$E$136,BW134,$K$73:$K$136),SUMIF($E$73:$E$136,BW134,$L$73:$L$136)))))</f>
        <v/>
      </c>
      <c r="CF134" s="231">
        <f>SUMIF($O$22:$O$71,BW134,$S$22:$S$71)+SUMIF($AD$22:$AD$71,BW134,$AI$22:$AI$71)+SUMIF($AT$22:$AT$71,BW134,$AX$22:$AX$71)+SUMIF($BI$22:$BI$71,BW134,$BL$22:$BL$71)+SUMIF($BW$22:$BW$71,BW134,$BZ$22:$BZ$71)</f>
        <v>0</v>
      </c>
      <c r="CG134" s="233">
        <f>SUMIF($O$22:$O$71,BW134,$T$22:$T$71)+SUMIF($AD$22:$AD$71,BW134,$AJ$22:$AJ$71)+SUMIF($AT$22:$AT$71,BW134,$AY$22:$AY$71)+SUMIF($BI$22:$BI$71,BW134,$BM$22:$BM$71)+SUMIF($BW$22:$BW$71,BW134,$CA$22:$CA$71)</f>
        <v>0</v>
      </c>
      <c r="CH134" s="236">
        <f>SUMIF($O$22:$O$71,BW134,$U$22:$U$71)+SUMIF($AD$22:$AD$71,BW134,$AK$22:$AK$71)+SUMIF($AT$22:$AT$71,BW134,$AZ$22:$AZ$71)+SUMIF($BI$22:$BI$71,BW134,$BN$22:$BN$71)+SUMIF($BW$22:$BW$71,BW134,$CB$22:$CB$71)</f>
        <v>0</v>
      </c>
      <c r="CI134" s="212"/>
      <c r="CJ134" s="258" t="str">
        <f t="shared" si="617"/>
        <v/>
      </c>
      <c r="CK134" s="228"/>
      <c r="CL134" s="215"/>
      <c r="CM134" s="216" t="str">
        <f t="shared" si="618"/>
        <v/>
      </c>
      <c r="CN134" s="232"/>
      <c r="CO134" s="234"/>
      <c r="CP134" s="237" t="str">
        <f>IF(ISNUMBER(CJ134)=FALSE,"",SUM(CQ134:CQ$136))</f>
        <v/>
      </c>
      <c r="CQ134" s="238" t="str">
        <f t="shared" si="619"/>
        <v/>
      </c>
      <c r="CR134" s="250" t="str">
        <f>IF(ISNUMBER(CJ134)=FALSE,"",SUMIF($E$73:$E$136,CK134,$D$73:$D$136))</f>
        <v/>
      </c>
      <c r="CS134" s="252" t="str">
        <f>IF(ISNUMBER(CJ134)=FALSE,"",IF(SUMIF($E$73:$E$136,CK134,$I$73:$I$136)&gt;0,SUMIF($E$73:$E$136,CK134,$I$73:$I$136),IF(SUMIF($E$73:$E$136,CK134,$J$73:$J$136)&gt;0,SUMIF($E$73:$E$136,CK134,$J$73:$J$136),IF(SUMIF($E$73:$E$136,CK134,$K$73:$K$136)&gt;0,SUMIF($E$73:$E$136,CK134,$K$73:$K$136),SUMIF($E$73:$E$136,CK134,$L$73:$L$136)))))</f>
        <v/>
      </c>
      <c r="CT134" s="231">
        <f>SUMIF($O$22:$O$71,CK134,$S$22:$S$71)+SUMIF($AD$22:$AD$71,CK134,$AI$22:$AI$71)+SUMIF($AT$22:$AT$71,CK134,$AX$22:$AX$71)+SUMIF($BI$22:$BI$71,CK134,$BL$22:$BL$71)+SUMIF($BW$22:$BW$71,CK134,$BZ$22:$BZ$71)+SUMIF($CK$22:$CK$71,CK134,$CN$22:$CN$71)</f>
        <v>0</v>
      </c>
      <c r="CU134" s="233">
        <f>SUMIF($O$22:$O$71,CK134,$T$22:$T$71)+SUMIF($AD$22:$AD$71,CK134,$AJ$22:$AJ$71)+SUMIF($AT$22:$AT$71,CK134,$AY$22:$AY$71)+SUMIF($BI$22:$BI$71,CK134,$BM$22:$BM$71)+SUMIF($BW$22:$BW$71,CK134,$CA$22:$CA$71)+SUMIF($CK$22:$CK$71,CK134,$CO$22:$CO$71)</f>
        <v>0</v>
      </c>
      <c r="CV134" s="236">
        <f>SUMIF($O$22:$O$71,CK134,$U$22:$U$71)+SUMIF($AD$22:$AD$71,CK134,$AK$22:$AK$71)+SUMIF($AT$22:$AT$71,CK134,$AZ$22:$AZ$71)+SUMIF($BI$22:$BI$71,CK134,$BN$22:$BN$71)+SUMIF($BW$22:$BW$71,CK134,$CB$22:$CB$71)+SUMIF($CK$22:$CK$71,CK134,$CP$22:$CP$71)</f>
        <v>0</v>
      </c>
      <c r="CW134" s="212"/>
      <c r="CX134" s="203"/>
    </row>
    <row r="135" spans="1:102" s="211" customFormat="1" ht="15" customHeight="1">
      <c r="A135" s="213"/>
      <c r="B135" s="335"/>
      <c r="C135" s="284">
        <v>63</v>
      </c>
      <c r="D135" s="285" t="str">
        <f t="shared" si="199"/>
        <v/>
      </c>
      <c r="E135" s="286"/>
      <c r="F135" s="284"/>
      <c r="G135" s="284"/>
      <c r="H135" s="284"/>
      <c r="I135" s="284"/>
      <c r="J135" s="287"/>
      <c r="K135" s="288"/>
      <c r="L135" s="289"/>
      <c r="M135" s="221"/>
      <c r="N135" s="254" t="str">
        <f t="shared" si="602"/>
        <v/>
      </c>
      <c r="O135" s="224"/>
      <c r="P135" s="293"/>
      <c r="Q135" s="225"/>
      <c r="R135" s="217" t="str">
        <f t="shared" si="603"/>
        <v/>
      </c>
      <c r="S135" s="232"/>
      <c r="T135" s="234"/>
      <c r="U135" s="237" t="str">
        <f>IF(ISNUMBER(N135)=FALSE,"",SUM(V$118:$V153))</f>
        <v/>
      </c>
      <c r="V135" s="238" t="str">
        <f t="shared" si="604"/>
        <v/>
      </c>
      <c r="W135" s="249" t="str">
        <f>IF(ISNUMBER(N135)=FALSE,"",SUMIF($E$73:$E$136,O135,$D$73:$D$136))</f>
        <v/>
      </c>
      <c r="X135" s="251" t="str">
        <f>IF(ISNUMBER(N135)=FALSE,"",SUMIF($E$73:$E$136,O135,$I$73:$I$136))</f>
        <v/>
      </c>
      <c r="Y135" s="231">
        <f>SUMIF($O$22:$O$71,O135,$S$22:$S$71)</f>
        <v>0</v>
      </c>
      <c r="Z135" s="233">
        <f>SUMIF($O$22:$O$71,O135,$T$22:$T$71)</f>
        <v>0</v>
      </c>
      <c r="AA135" s="236">
        <f>SUMIF($O$22:$O$71,O135,$U$22:$U$71)</f>
        <v>0</v>
      </c>
      <c r="AB135" s="212"/>
      <c r="AC135" s="256" t="str">
        <f t="shared" si="605"/>
        <v/>
      </c>
      <c r="AD135" s="208"/>
      <c r="AE135" s="215"/>
      <c r="AF135" s="215"/>
      <c r="AG135" s="215"/>
      <c r="AH135" s="216" t="str">
        <f t="shared" si="606"/>
        <v/>
      </c>
      <c r="AI135" s="232"/>
      <c r="AJ135" s="234"/>
      <c r="AK135" s="237" t="str">
        <f>IF(ISNUMBER(AC135)=FALSE,"",SUM(AL135:$AL$136))</f>
        <v/>
      </c>
      <c r="AL135" s="238" t="str">
        <f t="shared" si="607"/>
        <v/>
      </c>
      <c r="AM135" s="250" t="str">
        <f>IF(ISNUMBER(AC135)=FALSE,"",SUMIF($E$73:$E$136,AD135,$D$73:$D$136))</f>
        <v/>
      </c>
      <c r="AN135" s="252" t="str">
        <f>IF(ISNUMBER(AC135)=FALSE,"",IF(SUMIF($E$73:$E$136,AD135,$I$73:$I$136)&gt;0,SUMIF($E$73:$E$136,AD135,$I$73:$I$136),IF(SUMIF($E$73:$E$136,AD135,$J$73:$J$136)&gt;0,SUMIF($E$73:$E$136,AD135,$J$73:$J$136),IF(SUMIF($E$73:$E$136,AD135,$K$73:$K$136)&gt;0,SUMIF($E$73:$E$136,AD135,$K$73:$K$136),SUMIF($E$73:$E$136,AD135,$L$73:$L$136)))))</f>
        <v/>
      </c>
      <c r="AO135" s="231">
        <f>SUMIF($O$22:$O$71,AD135,$S$22:$S$71)+SUMIF($AD$22:$AD$71,AD135,$AI$22:$AI$71)</f>
        <v>0</v>
      </c>
      <c r="AP135" s="233">
        <f>SUMIF($O$22:$O$71,AD135,$T$22:$T$71)+SUMIF($AD$22:$AD$71,AD135,$AJ$22:$AJ$71)</f>
        <v>0</v>
      </c>
      <c r="AQ135" s="236">
        <f>SUMIF($O$22:$O$71,AD135,$U$22:$U$71)+SUMIF($AD$22:$AD$71,AD135,$AK$22:$AK$71)</f>
        <v>0</v>
      </c>
      <c r="AR135" s="212"/>
      <c r="AS135" s="257">
        <f t="shared" si="608"/>
        <v>63</v>
      </c>
      <c r="AT135" s="224" t="s">
        <v>81</v>
      </c>
      <c r="AU135" s="224">
        <v>150</v>
      </c>
      <c r="AV135" s="225" t="s">
        <v>54</v>
      </c>
      <c r="AW135" s="217" t="str">
        <f t="shared" si="609"/>
        <v/>
      </c>
      <c r="AX135" s="232"/>
      <c r="AY135" s="234"/>
      <c r="AZ135" s="237">
        <f>IF(ISNUMBER(AS135)=FALSE,"",SUM(BA135:BA$136))</f>
        <v>0</v>
      </c>
      <c r="BA135" s="238"/>
      <c r="BB135" s="249"/>
      <c r="BC135" s="251"/>
      <c r="BD135" s="231">
        <f>SUMIF($O$22:$O$71,AT135,$S$22:$S$71)+SUMIF($AD$22:$AD$71,AT135,$AI$22:$AI$71)+SUMIF($AT$22:$AT$71,AT135,$AX$22:$AX$71)</f>
        <v>0</v>
      </c>
      <c r="BE135" s="233">
        <f>SUMIF($O$22:$O$71,AT135,$T$22:$T$71)+SUMIF($AD$22:$AD$71,AT135,$AJ$22:$AJ$71)+SUMIF($AT$22:$AT$71,AT135,$AY$22:$AY$71)</f>
        <v>0</v>
      </c>
      <c r="BF135" s="236">
        <f>SUMIF($O$22:$O$71,AT135,$U$22:$U$71)+SUMIF($AD$22:$AD$71,AT135,$AK$22:$AK$71)+SUMIF($AT$22:$AT$71,AT135,$AZ$22:$AZ$71)</f>
        <v>0</v>
      </c>
      <c r="BG135" s="212"/>
      <c r="BH135" s="256" t="str">
        <f t="shared" si="611"/>
        <v/>
      </c>
      <c r="BI135" s="228"/>
      <c r="BJ135" s="215"/>
      <c r="BK135" s="216" t="str">
        <f t="shared" si="612"/>
        <v/>
      </c>
      <c r="BL135" s="232"/>
      <c r="BM135" s="234"/>
      <c r="BN135" s="237" t="str">
        <f>IF(ISNUMBER(BH135)=FALSE,"",SUM(BO135:BO$136))</f>
        <v/>
      </c>
      <c r="BO135" s="238" t="str">
        <f t="shared" si="613"/>
        <v/>
      </c>
      <c r="BP135" s="250" t="str">
        <f>IF(ISNUMBER(BH135)=FALSE,"",SUMIF($E$73:$E$136,BI135,$D$73:$D$136))</f>
        <v/>
      </c>
      <c r="BQ135" s="252" t="str">
        <f>IF(ISNUMBER(BH135)=FALSE,"",IF(SUMIF($E$73:$E$136,BI135,$I$73:$I$136)&gt;0,SUMIF($E$73:$E$136,BI135,$I$73:$I$136),IF(SUMIF($E$73:$E$136,BI135,$J$73:$J$136)&gt;0,SUMIF($E$73:$E$136,BI135,$J$73:$J$136),IF(SUMIF($E$73:$E$136,BI135,$K$73:$K$136)&gt;0,SUMIF($E$73:$E$136,BI135,$K$73:$K$136),SUMIF($E$73:$E$136,BI135,$L$73:$L$136)))))</f>
        <v/>
      </c>
      <c r="BR135" s="231">
        <f>SUMIF($O$22:$O$71,BI135,$S$22:$S$71)+SUMIF($AD$22:$AD$71,BI135,$AI$22:$AI$71)+SUMIF($AT$22:$AT$71,BI135,$AX$22:$AX$71)+SUMIF($BI$22:$BI$71,BI135,$BL$22:$BL$71)</f>
        <v>0</v>
      </c>
      <c r="BS135" s="233">
        <f>SUMIF($O$22:$O$71,BI135,$T$22:$T$71)+SUMIF($AD$22:$AD$71,BI135,$AJ$22:$AJ$71)+SUMIF($AT$22:$AT$71,BI135,$AY$22:$AY$71)+SUMIF($BI$22:$BI$71,BI135,$BM$22:$BM$71)</f>
        <v>0</v>
      </c>
      <c r="BT135" s="236">
        <f>SUMIF($O$22:$O$71,BI135,$U$22:$U$71)+SUMIF($AD$22:$AD$71,BI135,$AK$22:$AK$71)+SUMIF($AT$22:$AT$71,BI135,$AZ$22:$AZ$71)+SUMIF($BI$22:$BI$71,BI135,$BN$22:$BN$71)</f>
        <v>0</v>
      </c>
      <c r="BU135" s="212"/>
      <c r="BV135" s="257" t="str">
        <f t="shared" si="614"/>
        <v/>
      </c>
      <c r="BW135" s="224"/>
      <c r="BX135" s="225"/>
      <c r="BY135" s="217" t="str">
        <f t="shared" si="615"/>
        <v/>
      </c>
      <c r="BZ135" s="232"/>
      <c r="CA135" s="234"/>
      <c r="CB135" s="237" t="str">
        <f>IF(ISNUMBER(BV135)=FALSE,"",SUM(CC135:CC$136))</f>
        <v/>
      </c>
      <c r="CC135" s="238" t="str">
        <f t="shared" si="616"/>
        <v/>
      </c>
      <c r="CD135" s="249" t="str">
        <f>IF(ISNUMBER(BV135)=FALSE,"",SUMIF($E$73:$E$136,BW135,$D$73:$D$136))</f>
        <v/>
      </c>
      <c r="CE135" s="251" t="str">
        <f>IF(ISNUMBER(BV135)=FALSE,"",IF(SUMIF($E$73:$E$136,BW135,$I$73:$I$136)&gt;0,SUMIF($E$73:$E$136,BW135,$I$73:$I$136),IF(SUMIF($E$73:$E$136,BW135,$J$73:$J$136)&gt;0,SUMIF($E$73:$E$136,BW135,$J$73:$J$136),IF(SUMIF($E$73:$E$136,BW135,$K$73:$K$136)&gt;0,SUMIF($E$73:$E$136,BW135,$K$73:$K$136),SUMIF($E$73:$E$136,BW135,$L$73:$L$136)))))</f>
        <v/>
      </c>
      <c r="CF135" s="231">
        <f>SUMIF($O$22:$O$71,BW135,$S$22:$S$71)+SUMIF($AD$22:$AD$71,BW135,$AI$22:$AI$71)+SUMIF($AT$22:$AT$71,BW135,$AX$22:$AX$71)+SUMIF($BI$22:$BI$71,BW135,$BL$22:$BL$71)+SUMIF($BW$22:$BW$71,BW135,$BZ$22:$BZ$71)</f>
        <v>0</v>
      </c>
      <c r="CG135" s="233">
        <f>SUMIF($O$22:$O$71,BW135,$T$22:$T$71)+SUMIF($AD$22:$AD$71,BW135,$AJ$22:$AJ$71)+SUMIF($AT$22:$AT$71,BW135,$AY$22:$AY$71)+SUMIF($BI$22:$BI$71,BW135,$BM$22:$BM$71)+SUMIF($BW$22:$BW$71,BW135,$CA$22:$CA$71)</f>
        <v>0</v>
      </c>
      <c r="CH135" s="236">
        <f>SUMIF($O$22:$O$71,BW135,$U$22:$U$71)+SUMIF($AD$22:$AD$71,BW135,$AK$22:$AK$71)+SUMIF($AT$22:$AT$71,BW135,$AZ$22:$AZ$71)+SUMIF($BI$22:$BI$71,BW135,$BN$22:$BN$71)+SUMIF($BW$22:$BW$71,BW135,$CB$22:$CB$71)</f>
        <v>0</v>
      </c>
      <c r="CI135" s="212"/>
      <c r="CJ135" s="258" t="str">
        <f t="shared" si="617"/>
        <v/>
      </c>
      <c r="CK135" s="228"/>
      <c r="CL135" s="215"/>
      <c r="CM135" s="216" t="str">
        <f t="shared" si="618"/>
        <v/>
      </c>
      <c r="CN135" s="232"/>
      <c r="CO135" s="234"/>
      <c r="CP135" s="237" t="str">
        <f>IF(ISNUMBER(CJ135)=FALSE,"",SUM(CQ135:CQ$136))</f>
        <v/>
      </c>
      <c r="CQ135" s="238" t="str">
        <f t="shared" si="619"/>
        <v/>
      </c>
      <c r="CR135" s="250" t="str">
        <f>IF(ISNUMBER(CJ135)=FALSE,"",SUMIF($E$73:$E$136,CK135,$D$73:$D$136))</f>
        <v/>
      </c>
      <c r="CS135" s="252" t="str">
        <f>IF(ISNUMBER(CJ135)=FALSE,"",IF(SUMIF($E$73:$E$136,CK135,$I$73:$I$136)&gt;0,SUMIF($E$73:$E$136,CK135,$I$73:$I$136),IF(SUMIF($E$73:$E$136,CK135,$J$73:$J$136)&gt;0,SUMIF($E$73:$E$136,CK135,$J$73:$J$136),IF(SUMIF($E$73:$E$136,CK135,$K$73:$K$136)&gt;0,SUMIF($E$73:$E$136,CK135,$K$73:$K$136),SUMIF($E$73:$E$136,CK135,$L$73:$L$136)))))</f>
        <v/>
      </c>
      <c r="CT135" s="231">
        <f>SUMIF($O$22:$O$71,CK135,$S$22:$S$71)+SUMIF($AD$22:$AD$71,CK135,$AI$22:$AI$71)+SUMIF($AT$22:$AT$71,CK135,$AX$22:$AX$71)+SUMIF($BI$22:$BI$71,CK135,$BL$22:$BL$71)+SUMIF($BW$22:$BW$71,CK135,$BZ$22:$BZ$71)+SUMIF($CK$22:$CK$71,CK135,$CN$22:$CN$71)</f>
        <v>0</v>
      </c>
      <c r="CU135" s="233">
        <f>SUMIF($O$22:$O$71,CK135,$T$22:$T$71)+SUMIF($AD$22:$AD$71,CK135,$AJ$22:$AJ$71)+SUMIF($AT$22:$AT$71,CK135,$AY$22:$AY$71)+SUMIF($BI$22:$BI$71,CK135,$BM$22:$BM$71)+SUMIF($BW$22:$BW$71,CK135,$CA$22:$CA$71)+SUMIF($CK$22:$CK$71,CK135,$CO$22:$CO$71)</f>
        <v>0</v>
      </c>
      <c r="CV135" s="236">
        <f>SUMIF($O$22:$O$71,CK135,$U$22:$U$71)+SUMIF($AD$22:$AD$71,CK135,$AK$22:$AK$71)+SUMIF($AT$22:$AT$71,CK135,$AZ$22:$AZ$71)+SUMIF($BI$22:$BI$71,CK135,$BN$22:$BN$71)+SUMIF($BW$22:$BW$71,CK135,$CB$22:$CB$71)+SUMIF($CK$22:$CK$71,CK135,$CP$22:$CP$71)</f>
        <v>0</v>
      </c>
      <c r="CW135" s="212"/>
      <c r="CX135" s="203"/>
    </row>
    <row r="136" spans="1:102" s="211" customFormat="1" ht="15" customHeight="1" thickBot="1">
      <c r="A136" s="213"/>
      <c r="B136" s="336"/>
      <c r="C136" s="284">
        <v>135</v>
      </c>
      <c r="D136" s="285"/>
      <c r="E136" s="286"/>
      <c r="F136" s="284"/>
      <c r="G136" s="284">
        <f>SUMIF($O$73:$O$137,E136,$V$73:$V$137)+SUMIF($AD$73:$AD$137,E136,$AL$73:$AL$137)+SUMIF($AT$73:$AT$137,E136,$BA$73:$BA$137)+SUMIF($BI$73:$BI$137,E136,$BO$73:$BO$137)+SUMIF($BW$73:$BW$137,E136,$CC$73:$CC$137)+SUMIF($CK$73:$CK$137,E136,$CQ$73:$CQ$137)</f>
        <v>0</v>
      </c>
      <c r="H136" s="284"/>
      <c r="I136" s="284">
        <f t="shared" ref="I136" si="620">SUMIF($O$73:$O$87,E136,$R$73:$R$87)+SUMIF($AD$73:$AD$87,E136,$AH$73:$AH$87)+SUMIF($AT$73:$AT$87,E136,$AW$73:$AW$87)+SUMIF($BI$73:$BI$87,E136,$BK$73:$BK$87)+SUMIF($BW$73:$BW$87,E136,$BY$73:$BY$87)+SUMIF($CK$73:$CK$87,E136,$CM$73:$CM$87)</f>
        <v>0</v>
      </c>
      <c r="J136" s="287">
        <f>SUMIF($O$73:$O$137,E136,$S$73:$S$137)+SUMIF($AD$73:$AD$137,E136,$AI$73:$AI$137)+SUMIF($AT$73:$AT$137,E136,$AX$73:$AX$137)+SUMIF($BI$73:$BI$137,E136,$BL$73:$BL$137)+SUMIF($BW$73:$BW$137,E136,$BZ$73:$BZ$137)+SUMIF($CK$73:$CK$137,E136,$CN$73:$CN$137)</f>
        <v>0</v>
      </c>
      <c r="K136" s="288">
        <f>SUMIF($O$73:$O$137,E136,$T$73:$T$137)+SUMIF($AD$73:$AD$137,E136,$AJ$73:$AJ$137)+SUMIF($AT$73:$AT$137,E136,$AY$73:$AY$137)+SUMIF($BI$73:$BI$137,E136,$BM$73:$BM$137)+SUMIF($BW$73:$BW$137,E136,$CA$73:$CA$137)+SUMIF($CK$73:$CK$137,E136,$CO$73:$CO$137)</f>
        <v>0</v>
      </c>
      <c r="L136" s="289">
        <f>SUMIF($O$73:$O$137,E136,$U$73:$U$137)+SUMIF($AD$73:$AD$137,E136,$AK$73:$AK$137)+SUMIF($AT$73:$AT$137,E136,$AZ$73:$AZ$137)+SUMIF($BI$73:$BI$137,E136,$BN$73:$BN$137)+SUMIF($BW$73:$BW$137,E136,$CB$73:$CB$137)+SUMIF($CK$73:$CK$137,E136,$CP$73:$CP$137)</f>
        <v>0</v>
      </c>
      <c r="M136" s="221"/>
      <c r="N136" s="254" t="str">
        <f t="shared" ref="N136" si="621">IF(O136="","",C136)</f>
        <v/>
      </c>
      <c r="O136" s="224"/>
      <c r="P136" s="293"/>
      <c r="Q136" s="225"/>
      <c r="R136" s="217" t="str">
        <f t="shared" ref="R136" si="622">IF(S136&gt;0,S136,IF(T136&gt;0,T136,IF(U136&gt;0,U136,"")))</f>
        <v/>
      </c>
      <c r="S136" s="232"/>
      <c r="T136" s="234" t="str">
        <f>IF(ISNUMBER(#REF!)=FALSE,"",SUM(V$66:$V136))</f>
        <v/>
      </c>
      <c r="U136" s="237" t="str">
        <f>IF(ISNUMBER(N136)=FALSE,"",SUM(V$118:$V225))</f>
        <v/>
      </c>
      <c r="V136" s="238" t="str">
        <f t="shared" ref="V136" si="623">IF(ISNUMBER(N136)=FALSE,"",1)</f>
        <v/>
      </c>
      <c r="W136" s="249" t="str">
        <f>IF(ISNUMBER(N136)=FALSE,"",SUMIF($E$73:$E$136,O136,$D$73:$D$136))</f>
        <v/>
      </c>
      <c r="X136" s="251" t="str">
        <f>IF(ISNUMBER(N136)=FALSE,"",SUMIF($E$73:$E$136,O136,$I$73:$I$136))</f>
        <v/>
      </c>
      <c r="Y136" s="231">
        <f>SUMIF($O$22:$O$71,O136,$S$22:$S$71)</f>
        <v>0</v>
      </c>
      <c r="Z136" s="233">
        <f>SUMIF($O$22:$O$71,O136,$T$22:$T$71)</f>
        <v>0</v>
      </c>
      <c r="AA136" s="236">
        <f>SUMIF($O$22:$O$71,O136,$U$22:$U$71)</f>
        <v>0</v>
      </c>
      <c r="AB136" s="212"/>
      <c r="AC136" s="256" t="str">
        <f t="shared" ref="AC136" si="624">IF(AD136="","",C136)</f>
        <v/>
      </c>
      <c r="AD136" s="208"/>
      <c r="AE136" s="215"/>
      <c r="AF136" s="215"/>
      <c r="AG136" s="215"/>
      <c r="AH136" s="216" t="str">
        <f t="shared" ref="AH136" si="625">IF(AI136&gt;0,AI136,IF(AJ136&gt;0,AJ136,IF(AK136&gt;0,AK136,"")))</f>
        <v/>
      </c>
      <c r="AI136" s="232"/>
      <c r="AJ136" s="234"/>
      <c r="AK136" s="237" t="str">
        <f>IF(ISNUMBER(AC136)=FALSE,"",SUM(AL136:$AL$136))</f>
        <v/>
      </c>
      <c r="AL136" s="238" t="str">
        <f t="shared" ref="AL136" si="626">IF(ISNUMBER(AC136)=FALSE,"",1)</f>
        <v/>
      </c>
      <c r="AM136" s="250" t="str">
        <f>IF(ISNUMBER(AC136)=FALSE,"",SUMIF($E$73:$E$136,AD136,$D$73:$D$136))</f>
        <v/>
      </c>
      <c r="AN136" s="252" t="str">
        <f>IF(ISNUMBER(AC136)=FALSE,"",IF(SUMIF($E$73:$E$136,AD136,$I$73:$I$136)&gt;0,SUMIF($E$73:$E$136,AD136,$I$73:$I$136),IF(SUMIF($E$73:$E$136,AD136,$J$73:$J$136)&gt;0,SUMIF($E$73:$E$136,AD136,$J$73:$J$136),IF(SUMIF($E$73:$E$136,AD136,$K$73:$K$136)&gt;0,SUMIF($E$73:$E$136,AD136,$K$73:$K$136),SUMIF($E$73:$E$136,AD136,$L$73:$L$136)))))</f>
        <v/>
      </c>
      <c r="AO136" s="231">
        <f>SUMIF($O$22:$O$71,AD136,$S$22:$S$71)+SUMIF($AD$22:$AD$71,AD136,$AI$22:$AI$71)</f>
        <v>0</v>
      </c>
      <c r="AP136" s="233">
        <f>SUMIF($O$22:$O$71,AD136,$T$22:$T$71)+SUMIF($AD$22:$AD$71,AD136,$AJ$22:$AJ$71)</f>
        <v>0</v>
      </c>
      <c r="AQ136" s="236">
        <f>SUMIF($O$22:$O$71,AD136,$U$22:$U$71)+SUMIF($AD$22:$AD$71,AD136,$AK$22:$AK$71)</f>
        <v>0</v>
      </c>
      <c r="AR136" s="212"/>
      <c r="AS136" s="257" t="str">
        <f t="shared" ref="AS136" si="627">IF(AT136="","",C136)</f>
        <v/>
      </c>
      <c r="AT136" s="224"/>
      <c r="AU136" s="224"/>
      <c r="AV136" s="225"/>
      <c r="AW136" s="217" t="str">
        <f t="shared" ref="AW136" si="628">IF(AX136&gt;0,AX136,IF(AY136&gt;0,AY136,IF(AZ136&gt;0,AZ136,"")))</f>
        <v/>
      </c>
      <c r="AX136" s="232"/>
      <c r="AY136" s="234"/>
      <c r="AZ136" s="237" t="str">
        <f>IF(ISNUMBER(AS136)=FALSE,"",SUM(BA136:BA$136))</f>
        <v/>
      </c>
      <c r="BA136" s="238" t="str">
        <f t="shared" ref="BA136" si="629">IF(ISNUMBER(AS136)=FALSE,"",1)</f>
        <v/>
      </c>
      <c r="BB136" s="249" t="str">
        <f>IF(ISNUMBER(AS136)=FALSE,"",SUMIF($E$73:$E$136,AT136,$D$73:$D$136))</f>
        <v/>
      </c>
      <c r="BC136" s="251" t="str">
        <f>IF(ISNUMBER(AS136)=FALSE,"",IF(SUMIF($E$73:$E$136,AT136,$I$73:$I$136)&gt;0,SUMIF($E$73:$E$136,AT136,$I$73:$I$136),IF(SUMIF($E$73:$E$136,AT136,$J$73:$J$136)&gt;0,SUMIF($E$73:$E$136,AT136,$J$73:$J$136),IF(SUMIF($E$73:$E$136,AT136,$K$73:$K$136)&gt;0,SUMIF($E$73:$E$136,AT136,$K$73:$K$136),SUMIF($E$73:$E$136,AT136,$L$73:$L$136)))))</f>
        <v/>
      </c>
      <c r="BD136" s="231">
        <f>SUMIF($O$22:$O$71,AT136,$S$22:$S$71)+SUMIF($AD$22:$AD$71,AT136,$AI$22:$AI$71)+SUMIF($AT$22:$AT$71,AT136,$AX$22:$AX$71)</f>
        <v>0</v>
      </c>
      <c r="BE136" s="233">
        <f>SUMIF($O$22:$O$71,AT136,$T$22:$T$71)+SUMIF($AD$22:$AD$71,AT136,$AJ$22:$AJ$71)+SUMIF($AT$22:$AT$71,AT136,$AY$22:$AY$71)</f>
        <v>0</v>
      </c>
      <c r="BF136" s="236">
        <f>SUMIF($O$22:$O$71,AT136,$U$22:$U$71)+SUMIF($AD$22:$AD$71,AT136,$AK$22:$AK$71)+SUMIF($AT$22:$AT$71,AT136,$AZ$22:$AZ$71)</f>
        <v>0</v>
      </c>
      <c r="BG136" s="212"/>
      <c r="BH136" s="256" t="str">
        <f t="shared" ref="BH136" si="630">IF(BI136="","",C136)</f>
        <v/>
      </c>
      <c r="BI136" s="228"/>
      <c r="BJ136" s="215"/>
      <c r="BK136" s="216" t="str">
        <f t="shared" ref="BK136" si="631">IF(BL136&gt;0,BL136,IF(BM136&gt;0,BM136,IF(BN136&gt;0,BN136,"")))</f>
        <v/>
      </c>
      <c r="BL136" s="232"/>
      <c r="BM136" s="234"/>
      <c r="BN136" s="237" t="str">
        <f>IF(ISNUMBER(BH136)=FALSE,"",SUM(BO136:BO$136))</f>
        <v/>
      </c>
      <c r="BO136" s="238" t="str">
        <f t="shared" ref="BO136" si="632">IF(ISNUMBER(BH136)=FALSE,"",1)</f>
        <v/>
      </c>
      <c r="BP136" s="250" t="str">
        <f>IF(ISNUMBER(BH136)=FALSE,"",SUMIF($E$73:$E$136,BI136,$D$73:$D$136))</f>
        <v/>
      </c>
      <c r="BQ136" s="252" t="str">
        <f>IF(ISNUMBER(BH136)=FALSE,"",IF(SUMIF($E$73:$E$136,BI136,$I$73:$I$136)&gt;0,SUMIF($E$73:$E$136,BI136,$I$73:$I$136),IF(SUMIF($E$73:$E$136,BI136,$J$73:$J$136)&gt;0,SUMIF($E$73:$E$136,BI136,$J$73:$J$136),IF(SUMIF($E$73:$E$136,BI136,$K$73:$K$136)&gt;0,SUMIF($E$73:$E$136,BI136,$K$73:$K$136),SUMIF($E$73:$E$136,BI136,$L$73:$L$136)))))</f>
        <v/>
      </c>
      <c r="BR136" s="231">
        <f>SUMIF($O$22:$O$71,BI136,$S$22:$S$71)+SUMIF($AD$22:$AD$71,BI136,$AI$22:$AI$71)+SUMIF($AT$22:$AT$71,BI136,$AX$22:$AX$71)+SUMIF($BI$22:$BI$71,BI136,$BL$22:$BL$71)</f>
        <v>0</v>
      </c>
      <c r="BS136" s="233">
        <f>SUMIF($O$22:$O$71,BI136,$T$22:$T$71)+SUMIF($AD$22:$AD$71,BI136,$AJ$22:$AJ$71)+SUMIF($AT$22:$AT$71,BI136,$AY$22:$AY$71)+SUMIF($BI$22:$BI$71,BI136,$BM$22:$BM$71)</f>
        <v>0</v>
      </c>
      <c r="BT136" s="236">
        <f>SUMIF($O$22:$O$71,BI136,$U$22:$U$71)+SUMIF($AD$22:$AD$71,BI136,$AK$22:$AK$71)+SUMIF($AT$22:$AT$71,BI136,$AZ$22:$AZ$71)+SUMIF($BI$22:$BI$71,BI136,$BN$22:$BN$71)</f>
        <v>0</v>
      </c>
      <c r="BU136" s="212"/>
      <c r="BV136" s="257" t="str">
        <f t="shared" ref="BV136" si="633">IF(BW136="","",C136)</f>
        <v/>
      </c>
      <c r="BW136" s="224"/>
      <c r="BX136" s="225"/>
      <c r="BY136" s="217" t="str">
        <f t="shared" ref="BY136" si="634">IF(BZ136&gt;0,BZ136,IF(CA136&gt;0,CA136,IF(CB136&gt;0,CB136,"")))</f>
        <v/>
      </c>
      <c r="BZ136" s="232"/>
      <c r="CA136" s="234"/>
      <c r="CB136" s="237" t="str">
        <f>IF(ISNUMBER(BV136)=FALSE,"",SUM(CC136:CC$136))</f>
        <v/>
      </c>
      <c r="CC136" s="238" t="str">
        <f t="shared" ref="CC136" si="635">IF(ISNUMBER(BV136)=FALSE,"",1)</f>
        <v/>
      </c>
      <c r="CD136" s="249" t="str">
        <f>IF(ISNUMBER(BV136)=FALSE,"",SUMIF($E$73:$E$136,BW136,$D$73:$D$136))</f>
        <v/>
      </c>
      <c r="CE136" s="251" t="str">
        <f>IF(ISNUMBER(BV136)=FALSE,"",IF(SUMIF($E$73:$E$136,BW136,$I$73:$I$136)&gt;0,SUMIF($E$73:$E$136,BW136,$I$73:$I$136),IF(SUMIF($E$73:$E$136,BW136,$J$73:$J$136)&gt;0,SUMIF($E$73:$E$136,BW136,$J$73:$J$136),IF(SUMIF($E$73:$E$136,BW136,$K$73:$K$136)&gt;0,SUMIF($E$73:$E$136,BW136,$K$73:$K$136),SUMIF($E$73:$E$136,BW136,$L$73:$L$136)))))</f>
        <v/>
      </c>
      <c r="CF136" s="231">
        <f>SUMIF($O$22:$O$71,BW136,$S$22:$S$71)+SUMIF($AD$22:$AD$71,BW136,$AI$22:$AI$71)+SUMIF($AT$22:$AT$71,BW136,$AX$22:$AX$71)+SUMIF($BI$22:$BI$71,BW136,$BL$22:$BL$71)+SUMIF($BW$22:$BW$71,BW136,$BZ$22:$BZ$71)</f>
        <v>0</v>
      </c>
      <c r="CG136" s="233">
        <f>SUMIF($O$22:$O$71,BW136,$T$22:$T$71)+SUMIF($AD$22:$AD$71,BW136,$AJ$22:$AJ$71)+SUMIF($AT$22:$AT$71,BW136,$AY$22:$AY$71)+SUMIF($BI$22:$BI$71,BW136,$BM$22:$BM$71)+SUMIF($BW$22:$BW$71,BW136,$CA$22:$CA$71)</f>
        <v>0</v>
      </c>
      <c r="CH136" s="236">
        <f>SUMIF($O$22:$O$71,BW136,$U$22:$U$71)+SUMIF($AD$22:$AD$71,BW136,$AK$22:$AK$71)+SUMIF($AT$22:$AT$71,BW136,$AZ$22:$AZ$71)+SUMIF($BI$22:$BI$71,BW136,$BN$22:$BN$71)+SUMIF($BW$22:$BW$71,BW136,$CB$22:$CB$71)</f>
        <v>0</v>
      </c>
      <c r="CI136" s="212"/>
      <c r="CJ136" s="258" t="str">
        <f t="shared" ref="CJ136" si="636">IF(CK136="","",C136)</f>
        <v/>
      </c>
      <c r="CK136" s="228"/>
      <c r="CL136" s="215"/>
      <c r="CM136" s="216" t="str">
        <f t="shared" ref="CM136" si="637">IF(CN136&gt;0,CN136,IF(CO136&gt;0,CO136,IF(CP136&gt;0,CP136,"")))</f>
        <v/>
      </c>
      <c r="CN136" s="232"/>
      <c r="CO136" s="234"/>
      <c r="CP136" s="237" t="str">
        <f>IF(ISNUMBER(CJ136)=FALSE,"",SUM(CQ136:CQ$136))</f>
        <v/>
      </c>
      <c r="CQ136" s="238" t="str">
        <f t="shared" ref="CQ136" si="638">IF(ISNUMBER(CJ136)=FALSE,"",1)</f>
        <v/>
      </c>
      <c r="CR136" s="250" t="str">
        <f>IF(ISNUMBER(CJ136)=FALSE,"",SUMIF($E$73:$E$136,CK136,$D$73:$D$136))</f>
        <v/>
      </c>
      <c r="CS136" s="252" t="str">
        <f>IF(ISNUMBER(CJ136)=FALSE,"",IF(SUMIF($E$73:$E$136,CK136,$I$73:$I$136)&gt;0,SUMIF($E$73:$E$136,CK136,$I$73:$I$136),IF(SUMIF($E$73:$E$136,CK136,$J$73:$J$136)&gt;0,SUMIF($E$73:$E$136,CK136,$J$73:$J$136),IF(SUMIF($E$73:$E$136,CK136,$K$73:$K$136)&gt;0,SUMIF($E$73:$E$136,CK136,$K$73:$K$136),SUMIF($E$73:$E$136,CK136,$L$73:$L$136)))))</f>
        <v/>
      </c>
      <c r="CT136" s="239">
        <f>SUMIF($O$22:$O$71,CK136,$S$22:$S$71)+SUMIF($AD$22:$AD$71,CK136,$AI$22:$AI$71)+SUMIF($AT$22:$AT$71,CK136,$AX$22:$AX$71)+SUMIF($BI$22:$BI$71,CK136,$BL$22:$BL$71)+SUMIF($BW$22:$BW$71,CK136,$BZ$22:$BZ$71)+SUMIF($CK$22:$CK$71,CK136,$CN$22:$CN$71)</f>
        <v>0</v>
      </c>
      <c r="CU136" s="240">
        <f>SUMIF($O$22:$O$71,CK136,$T$22:$T$71)+SUMIF($AD$22:$AD$71,CK136,$AJ$22:$AJ$71)+SUMIF($AT$22:$AT$71,CK136,$AY$22:$AY$71)+SUMIF($BI$22:$BI$71,CK136,$BM$22:$BM$71)+SUMIF($BW$22:$BW$71,CK136,$CA$22:$CA$71)+SUMIF($CK$22:$CK$71,CK136,$CO$22:$CO$71)</f>
        <v>0</v>
      </c>
      <c r="CV136" s="241">
        <f>SUMIF($O$22:$O$71,CK136,$U$22:$U$71)+SUMIF($AD$22:$AD$71,CK136,$AK$22:$AK$71)+SUMIF($AT$22:$AT$71,CK136,$AZ$22:$AZ$71)+SUMIF($BI$22:$BI$71,CK136,$BN$22:$BN$71)+SUMIF($BW$22:$BW$71,CK136,$CB$22:$CB$71)+SUMIF($CK$22:$CK$71,CK136,$CP$22:$CP$71)</f>
        <v>0</v>
      </c>
      <c r="CW136" s="212"/>
      <c r="CX136" s="203"/>
    </row>
    <row r="137" spans="1:102" s="211" customFormat="1" ht="3" customHeight="1" thickBot="1">
      <c r="A137" s="245"/>
      <c r="B137" s="204"/>
      <c r="C137" s="205"/>
      <c r="D137" s="259"/>
      <c r="E137" s="260" t="s">
        <v>0</v>
      </c>
      <c r="F137" s="261"/>
      <c r="G137" s="261">
        <f>SUMIF($O$73:$O$137,E137,$V$73:$V$137)+SUMIF($AD$73:$AD$137,E137,$AL$73:$AL$137)+SUMIF($AT$73:$AT$137,E137,$BA$73:$BA$137)+SUMIF($BI$73:$BI$137,E137,$BO$73:$BO$137)+SUMIF($BW$73:$BW$137,E137,$CC$73:$CC$137)+SUMIF($CK$73:$CK$137,E137,$CQ$73:$CQ$137)</f>
        <v>2</v>
      </c>
      <c r="H137" s="261"/>
      <c r="I137" s="261">
        <f>SUMIF($O$73:$O$137,E137,$R$73:$R$137)+SUMIF($AD$73:$AD$137,E137,$AH$73:$AH$137)+SUMIF($AT$73:$AT$137,E137,$AW$73:$AW$137)+SUMIF($BI$73:$BI$137,E137,$BK$73:$BK$137)+SUMIF($BW$73:$BW$137,E137,$BY$73:$BY$137)+SUMIF($CK$73:$CK$137,E137,$CM$73:$CM$137)</f>
        <v>26</v>
      </c>
      <c r="J137" s="262">
        <f>SUMIF($O$73:$O$137,E137,$S$73:$S$137)+SUMIF($AD$73:$AD$137,E137,$AI$73:$AI$137)+SUMIF($AT$73:$AT$137,E137,$AX$73:$AX$137)+SUMIF($BI$73:$BI$137,E137,$BL$73:$BL$137)+SUMIF($BW$73:$BW$137,E137,$BZ$73:$BZ$137)+SUMIF($CK$73:$CK$137,E137,$CN$73:$CN$137)</f>
        <v>0</v>
      </c>
      <c r="K137" s="263">
        <f>SUMIF($O$73:$O$137,E137,$T$73:$T$137)+SUMIF($AD$73:$AD$137,E137,$AJ$73:$AJ$137)+SUMIF($AT$73:$AT$137,E137,$AY$73:$AY$137)+SUMIF($BI$73:$BI$137,E137,$BM$73:$BM$137)+SUMIF($BW$73:$BW$137,E137,$CA$73:$CA$137)+SUMIF($CK$73:$CK$137,E137,$CO$73:$CO$137)</f>
        <v>0</v>
      </c>
      <c r="L137" s="264">
        <f>SUMIF($O$73:$O$137,E137,$U$73:$U$137)+SUMIF($AD$73:$AD$137,E137,$AK$73:$AK$137)+SUMIF($AT$73:$AT$137,E137,$AZ$73:$AZ$137)+SUMIF($BI$73:$BI$137,E137,$BN$73:$BN$137)+SUMIF($BW$73:$BW$137,E137,$CB$73:$CB$137)+SUMIF($CK$73:$CK$137,E137,$CP$73:$CP$137)</f>
        <v>0</v>
      </c>
      <c r="M137" s="205"/>
      <c r="N137" s="253"/>
      <c r="O137" s="230"/>
      <c r="P137" s="230"/>
      <c r="Q137" s="230"/>
      <c r="R137" s="205"/>
      <c r="S137" s="230"/>
      <c r="T137" s="230"/>
      <c r="U137" s="230"/>
      <c r="V137" s="230"/>
      <c r="W137" s="253"/>
      <c r="X137" s="230"/>
      <c r="Y137" s="230"/>
      <c r="Z137" s="230"/>
      <c r="AA137" s="230"/>
      <c r="AB137" s="205"/>
      <c r="AC137" s="255"/>
      <c r="AD137" s="205"/>
      <c r="AE137" s="205"/>
      <c r="AF137" s="205"/>
      <c r="AG137" s="205"/>
      <c r="AH137" s="205"/>
      <c r="AI137" s="230"/>
      <c r="AJ137" s="230"/>
      <c r="AK137" s="230"/>
      <c r="AL137" s="230"/>
      <c r="AM137" s="255"/>
      <c r="AN137" s="205"/>
      <c r="AO137" s="230"/>
      <c r="AP137" s="230"/>
      <c r="AQ137" s="230"/>
      <c r="AR137" s="205"/>
      <c r="AS137" s="253"/>
      <c r="AT137" s="230"/>
      <c r="AU137" s="230"/>
      <c r="AV137" s="230"/>
      <c r="AW137" s="205"/>
      <c r="AX137" s="230"/>
      <c r="AY137" s="230"/>
      <c r="AZ137" s="230"/>
      <c r="BA137" s="230"/>
      <c r="BB137" s="253"/>
      <c r="BC137" s="230"/>
      <c r="BD137" s="230"/>
      <c r="BE137" s="230"/>
      <c r="BF137" s="230"/>
      <c r="BG137" s="205"/>
      <c r="BH137" s="255"/>
      <c r="BI137" s="205"/>
      <c r="BJ137" s="205"/>
      <c r="BK137" s="205"/>
      <c r="BL137" s="230"/>
      <c r="BM137" s="230"/>
      <c r="BN137" s="230"/>
      <c r="BO137" s="230"/>
      <c r="BP137" s="255"/>
      <c r="BQ137" s="205"/>
      <c r="BR137" s="230"/>
      <c r="BS137" s="230"/>
      <c r="BT137" s="230"/>
      <c r="BU137" s="205"/>
      <c r="BV137" s="253"/>
      <c r="BW137" s="230"/>
      <c r="BX137" s="230"/>
      <c r="BY137" s="205"/>
      <c r="BZ137" s="230"/>
      <c r="CA137" s="230"/>
      <c r="CB137" s="230"/>
      <c r="CC137" s="230"/>
      <c r="CD137" s="253"/>
      <c r="CE137" s="230"/>
      <c r="CF137" s="230"/>
      <c r="CG137" s="230"/>
      <c r="CH137" s="230"/>
      <c r="CI137" s="205"/>
      <c r="CJ137" s="255"/>
      <c r="CK137" s="205"/>
      <c r="CL137" s="205"/>
      <c r="CM137" s="205"/>
      <c r="CN137" s="230"/>
      <c r="CO137" s="230"/>
      <c r="CP137" s="230"/>
      <c r="CQ137" s="230"/>
      <c r="CR137" s="255"/>
      <c r="CS137" s="206"/>
      <c r="CT137" s="230"/>
      <c r="CU137" s="230"/>
      <c r="CV137" s="230"/>
      <c r="CW137" s="220"/>
      <c r="CX137" s="203"/>
    </row>
  </sheetData>
  <autoFilter ref="E5:L11">
    <sortState ref="E6:L11">
      <sortCondition descending="1" ref="I6:I11"/>
    </sortState>
  </autoFilter>
  <sortState ref="E133:L218">
    <sortCondition descending="1" ref="I133:I218"/>
    <sortCondition descending="1" ref="J133:J218"/>
    <sortCondition descending="1" ref="K133:K218"/>
    <sortCondition descending="1" ref="L133:L218"/>
    <sortCondition descending="1" ref="G133:G218"/>
    <sortCondition ref="F133:F218"/>
  </sortState>
  <mergeCells count="11">
    <mergeCell ref="B73:B136"/>
    <mergeCell ref="CJ2:CS2"/>
    <mergeCell ref="I4:L4"/>
    <mergeCell ref="B6:B20"/>
    <mergeCell ref="B22:B71"/>
    <mergeCell ref="B2:L2"/>
    <mergeCell ref="N2:AA2"/>
    <mergeCell ref="AC2:AQ2"/>
    <mergeCell ref="AS2:BF2"/>
    <mergeCell ref="BH2:BT2"/>
    <mergeCell ref="BV2:CH2"/>
  </mergeCells>
  <conditionalFormatting sqref="D6:L6">
    <cfRule type="expression" dxfId="114" priority="712">
      <formula>SUM($I$6:$L$6)=0</formula>
    </cfRule>
  </conditionalFormatting>
  <conditionalFormatting sqref="D7:L7">
    <cfRule type="expression" dxfId="113" priority="530">
      <formula>SUM($I$7:$L$7)=0</formula>
    </cfRule>
  </conditionalFormatting>
  <conditionalFormatting sqref="D8:L8">
    <cfRule type="expression" dxfId="112" priority="529">
      <formula>SUM($I$8:$L$8)=0</formula>
    </cfRule>
  </conditionalFormatting>
  <conditionalFormatting sqref="D9:L9">
    <cfRule type="expression" dxfId="111" priority="528">
      <formula>SUM($I$9:$L$9)=0</formula>
    </cfRule>
  </conditionalFormatting>
  <conditionalFormatting sqref="D10:L10">
    <cfRule type="expression" dxfId="110" priority="526">
      <formula>SUM($I$10:$L$10)=0</formula>
    </cfRule>
  </conditionalFormatting>
  <conditionalFormatting sqref="D11:L11">
    <cfRule type="expression" dxfId="109" priority="525">
      <formula>SUM($I$11:$L$11)=0</formula>
    </cfRule>
  </conditionalFormatting>
  <conditionalFormatting sqref="D12:L12">
    <cfRule type="expression" dxfId="108" priority="524">
      <formula>SUM($I$12:$L$12)=0</formula>
    </cfRule>
  </conditionalFormatting>
  <conditionalFormatting sqref="D13:L13">
    <cfRule type="expression" dxfId="107" priority="523">
      <formula>SUM($I$13:$L$13)=0</formula>
    </cfRule>
  </conditionalFormatting>
  <conditionalFormatting sqref="D14:L14">
    <cfRule type="expression" dxfId="106" priority="522">
      <formula>SUM($I$14:$L$14)=0</formula>
    </cfRule>
  </conditionalFormatting>
  <conditionalFormatting sqref="D15:L15">
    <cfRule type="expression" dxfId="105" priority="521">
      <formula>SUM($I$15:$L$15)=0</formula>
    </cfRule>
  </conditionalFormatting>
  <conditionalFormatting sqref="D16:L16">
    <cfRule type="expression" dxfId="104" priority="520">
      <formula>SUM($I$16:$L$16)=0</formula>
    </cfRule>
  </conditionalFormatting>
  <conditionalFormatting sqref="D17:L17">
    <cfRule type="expression" dxfId="103" priority="519">
      <formula>SUM($I$17:$L$17)=0</formula>
    </cfRule>
  </conditionalFormatting>
  <conditionalFormatting sqref="D18:L18">
    <cfRule type="expression" dxfId="102" priority="518">
      <formula>SUM($I$18:$L$18)=0</formula>
    </cfRule>
  </conditionalFormatting>
  <conditionalFormatting sqref="D19:L19">
    <cfRule type="expression" dxfId="101" priority="517">
      <formula>SUM($I$19:$L$19)=0</formula>
    </cfRule>
  </conditionalFormatting>
  <conditionalFormatting sqref="D20:L20">
    <cfRule type="expression" dxfId="100" priority="513">
      <formula>SUM($I$20:$L$20)=0</formula>
    </cfRule>
  </conditionalFormatting>
  <conditionalFormatting sqref="D71:L71">
    <cfRule type="expression" dxfId="99" priority="503">
      <formula>SUM(I71:L71)=0</formula>
    </cfRule>
  </conditionalFormatting>
  <conditionalFormatting sqref="D70:F70">
    <cfRule type="expression" dxfId="98" priority="451">
      <formula>SUM(I70:L70)=0</formula>
    </cfRule>
  </conditionalFormatting>
  <conditionalFormatting sqref="D69:F69">
    <cfRule type="expression" dxfId="97" priority="450">
      <formula>SUM(I69:L69)=0</formula>
    </cfRule>
  </conditionalFormatting>
  <conditionalFormatting sqref="D68">
    <cfRule type="expression" dxfId="96" priority="449">
      <formula>SUM(I68:L68)=0</formula>
    </cfRule>
  </conditionalFormatting>
  <conditionalFormatting sqref="D67">
    <cfRule type="expression" dxfId="95" priority="448">
      <formula>SUM(I67:L67)=0</formula>
    </cfRule>
  </conditionalFormatting>
  <conditionalFormatting sqref="D66">
    <cfRule type="expression" dxfId="94" priority="447">
      <formula>SUM(I66:L66)=0</formula>
    </cfRule>
  </conditionalFormatting>
  <conditionalFormatting sqref="D65">
    <cfRule type="expression" dxfId="93" priority="446">
      <formula>SUM(I65:L65)=0</formula>
    </cfRule>
  </conditionalFormatting>
  <conditionalFormatting sqref="D64">
    <cfRule type="expression" dxfId="92" priority="445">
      <formula>SUM(I64:L64)=0</formula>
    </cfRule>
  </conditionalFormatting>
  <conditionalFormatting sqref="D63">
    <cfRule type="expression" dxfId="91" priority="444">
      <formula>SUM(I63:L63)=0</formula>
    </cfRule>
  </conditionalFormatting>
  <conditionalFormatting sqref="D62">
    <cfRule type="expression" dxfId="90" priority="443">
      <formula>SUM(I62:L62)=0</formula>
    </cfRule>
  </conditionalFormatting>
  <conditionalFormatting sqref="D61">
    <cfRule type="expression" dxfId="89" priority="442">
      <formula>SUM(I61:L61)=0</formula>
    </cfRule>
  </conditionalFormatting>
  <conditionalFormatting sqref="D60">
    <cfRule type="expression" dxfId="88" priority="441">
      <formula>SUM(I60:L60)=0</formula>
    </cfRule>
  </conditionalFormatting>
  <conditionalFormatting sqref="D59">
    <cfRule type="expression" dxfId="87" priority="440">
      <formula>SUM(I59:L59)=0</formula>
    </cfRule>
  </conditionalFormatting>
  <conditionalFormatting sqref="D58">
    <cfRule type="expression" dxfId="86" priority="439">
      <formula>SUM(I58:L58)=0</formula>
    </cfRule>
  </conditionalFormatting>
  <conditionalFormatting sqref="D57">
    <cfRule type="expression" dxfId="85" priority="438">
      <formula>SUM(I57:L57)=0</formula>
    </cfRule>
  </conditionalFormatting>
  <conditionalFormatting sqref="D56">
    <cfRule type="expression" dxfId="84" priority="437">
      <formula>SUM(I56:L56)=0</formula>
    </cfRule>
  </conditionalFormatting>
  <conditionalFormatting sqref="D55">
    <cfRule type="expression" dxfId="83" priority="436">
      <formula>SUM(I55:L55)=0</formula>
    </cfRule>
  </conditionalFormatting>
  <conditionalFormatting sqref="D54">
    <cfRule type="expression" dxfId="82" priority="435">
      <formula>SUM(I54:L54)=0</formula>
    </cfRule>
  </conditionalFormatting>
  <conditionalFormatting sqref="D53">
    <cfRule type="expression" dxfId="81" priority="434">
      <formula>SUM(I53:L53)=0</formula>
    </cfRule>
  </conditionalFormatting>
  <conditionalFormatting sqref="D52">
    <cfRule type="expression" dxfId="80" priority="433">
      <formula>SUM(I52:L52)=0</formula>
    </cfRule>
  </conditionalFormatting>
  <conditionalFormatting sqref="D51">
    <cfRule type="expression" dxfId="79" priority="432">
      <formula>SUM(I51:L51)=0</formula>
    </cfRule>
  </conditionalFormatting>
  <conditionalFormatting sqref="D50">
    <cfRule type="expression" dxfId="78" priority="431">
      <formula>SUM(I50:L50)=0</formula>
    </cfRule>
  </conditionalFormatting>
  <conditionalFormatting sqref="D49">
    <cfRule type="expression" dxfId="77" priority="430">
      <formula>SUM(I49:L49)=0</formula>
    </cfRule>
  </conditionalFormatting>
  <conditionalFormatting sqref="D48">
    <cfRule type="expression" dxfId="76" priority="429">
      <formula>SUM(I48:L48)=0</formula>
    </cfRule>
  </conditionalFormatting>
  <conditionalFormatting sqref="D47">
    <cfRule type="expression" dxfId="75" priority="428">
      <formula>SUM(I47:L47)=0</formula>
    </cfRule>
  </conditionalFormatting>
  <conditionalFormatting sqref="D46">
    <cfRule type="expression" dxfId="74" priority="427">
      <formula>SUM(I46:L46)=0</formula>
    </cfRule>
  </conditionalFormatting>
  <conditionalFormatting sqref="D45">
    <cfRule type="expression" dxfId="73" priority="426">
      <formula>SUM(I45:L45)=0</formula>
    </cfRule>
  </conditionalFormatting>
  <conditionalFormatting sqref="D73 F73:L73 I74:I87 I136">
    <cfRule type="expression" dxfId="72" priority="303">
      <formula>SUM(I73:L73)=0</formula>
    </cfRule>
  </conditionalFormatting>
  <conditionalFormatting sqref="D137:L137">
    <cfRule type="expression" dxfId="71" priority="142">
      <formula>SUM(I137:L137)=0</formula>
    </cfRule>
  </conditionalFormatting>
  <conditionalFormatting sqref="D74 J74:L74 F74:H74">
    <cfRule type="expression" dxfId="70" priority="137">
      <formula>SUM(I74:L74)=0</formula>
    </cfRule>
  </conditionalFormatting>
  <conditionalFormatting sqref="D75 J75:L75 F75:H75">
    <cfRule type="expression" dxfId="69" priority="136">
      <formula>SUM(I75:L75)=0</formula>
    </cfRule>
  </conditionalFormatting>
  <conditionalFormatting sqref="D76 J76:L76 F76:H76">
    <cfRule type="expression" dxfId="68" priority="135">
      <formula>SUM(I76:L76)=0</formula>
    </cfRule>
  </conditionalFormatting>
  <conditionalFormatting sqref="D77 J77:L77 F77:H77">
    <cfRule type="expression" dxfId="67" priority="134">
      <formula>SUM(I77:L77)=0</formula>
    </cfRule>
  </conditionalFormatting>
  <conditionalFormatting sqref="D78 J78:L78 F78:H78">
    <cfRule type="expression" dxfId="66" priority="133">
      <formula>SUM(I78:L78)=0</formula>
    </cfRule>
  </conditionalFormatting>
  <conditionalFormatting sqref="D79 J79:L79 F79:H79">
    <cfRule type="expression" dxfId="65" priority="132">
      <formula>SUM(I79:L79)=0</formula>
    </cfRule>
  </conditionalFormatting>
  <conditionalFormatting sqref="D80 J80:L80 F80:H80">
    <cfRule type="expression" dxfId="64" priority="131">
      <formula>SUM(I80:L80)=0</formula>
    </cfRule>
  </conditionalFormatting>
  <conditionalFormatting sqref="D81 J81:L81 F81:H81">
    <cfRule type="expression" dxfId="63" priority="130">
      <formula>SUM(I81:L81)=0</formula>
    </cfRule>
  </conditionalFormatting>
  <conditionalFormatting sqref="D82 J82:L82 F82:H82">
    <cfRule type="expression" dxfId="62" priority="129">
      <formula>SUM(I82:L82)=0</formula>
    </cfRule>
  </conditionalFormatting>
  <conditionalFormatting sqref="D83 J83:L83 F83:H83">
    <cfRule type="expression" dxfId="61" priority="128">
      <formula>SUM(I83:L83)=0</formula>
    </cfRule>
  </conditionalFormatting>
  <conditionalFormatting sqref="D84 J84:L84 F84:H84">
    <cfRule type="expression" dxfId="60" priority="127">
      <formula>SUM(I84:L84)=0</formula>
    </cfRule>
  </conditionalFormatting>
  <conditionalFormatting sqref="D85 J85:L85 F85:H85">
    <cfRule type="expression" dxfId="59" priority="126">
      <formula>SUM(I85:L85)=0</formula>
    </cfRule>
  </conditionalFormatting>
  <conditionalFormatting sqref="D86 J86:L86 F86:H86">
    <cfRule type="expression" dxfId="58" priority="125">
      <formula>SUM(I86:L86)=0</formula>
    </cfRule>
  </conditionalFormatting>
  <conditionalFormatting sqref="D87 F87:H87 J87:L87">
    <cfRule type="expression" dxfId="57" priority="121">
      <formula>SUM(I87:L87)=0</formula>
    </cfRule>
  </conditionalFormatting>
  <conditionalFormatting sqref="D88">
    <cfRule type="expression" dxfId="56" priority="120">
      <formula>SUM(I88:L88)=0</formula>
    </cfRule>
  </conditionalFormatting>
  <conditionalFormatting sqref="D89">
    <cfRule type="expression" dxfId="55" priority="119">
      <formula>SUM(I89:L89)=0</formula>
    </cfRule>
  </conditionalFormatting>
  <conditionalFormatting sqref="D90">
    <cfRule type="expression" dxfId="54" priority="118">
      <formula>SUM(I90:L90)=0</formula>
    </cfRule>
  </conditionalFormatting>
  <conditionalFormatting sqref="D91">
    <cfRule type="expression" dxfId="53" priority="117">
      <formula>SUM(I91:L91)=0</formula>
    </cfRule>
  </conditionalFormatting>
  <conditionalFormatting sqref="D92">
    <cfRule type="expression" dxfId="52" priority="116">
      <formula>SUM(I92:L92)=0</formula>
    </cfRule>
  </conditionalFormatting>
  <conditionalFormatting sqref="D93">
    <cfRule type="expression" dxfId="51" priority="115">
      <formula>SUM(I93:L93)=0</formula>
    </cfRule>
  </conditionalFormatting>
  <conditionalFormatting sqref="D94">
    <cfRule type="expression" dxfId="50" priority="114">
      <formula>SUM(I94:L94)=0</formula>
    </cfRule>
  </conditionalFormatting>
  <conditionalFormatting sqref="D95">
    <cfRule type="expression" dxfId="49" priority="113">
      <formula>SUM(I95:L95)=0</formula>
    </cfRule>
  </conditionalFormatting>
  <conditionalFormatting sqref="D96">
    <cfRule type="expression" dxfId="48" priority="112">
      <formula>SUM(I96:L96)=0</formula>
    </cfRule>
  </conditionalFormatting>
  <conditionalFormatting sqref="D97">
    <cfRule type="expression" dxfId="47" priority="111">
      <formula>SUM(I97:L97)=0</formula>
    </cfRule>
  </conditionalFormatting>
  <conditionalFormatting sqref="D98">
    <cfRule type="expression" dxfId="46" priority="110">
      <formula>SUM(I98:L98)=0</formula>
    </cfRule>
  </conditionalFormatting>
  <conditionalFormatting sqref="D99">
    <cfRule type="expression" dxfId="45" priority="109">
      <formula>SUM(I99:L99)=0</formula>
    </cfRule>
  </conditionalFormatting>
  <conditionalFormatting sqref="D100">
    <cfRule type="expression" dxfId="44" priority="108">
      <formula>SUM(I100:L100)=0</formula>
    </cfRule>
  </conditionalFormatting>
  <conditionalFormatting sqref="D101">
    <cfRule type="expression" dxfId="43" priority="107">
      <formula>SUM(I101:L101)=0</formula>
    </cfRule>
  </conditionalFormatting>
  <conditionalFormatting sqref="D102">
    <cfRule type="expression" dxfId="42" priority="106">
      <formula>SUM(I102:L102)=0</formula>
    </cfRule>
  </conditionalFormatting>
  <conditionalFormatting sqref="D103">
    <cfRule type="expression" dxfId="41" priority="105">
      <formula>SUM(I103:L103)=0</formula>
    </cfRule>
  </conditionalFormatting>
  <conditionalFormatting sqref="D104">
    <cfRule type="expression" dxfId="40" priority="104">
      <formula>SUM(I104:L104)=0</formula>
    </cfRule>
  </conditionalFormatting>
  <conditionalFormatting sqref="D105">
    <cfRule type="expression" dxfId="39" priority="103">
      <formula>SUM(I105:L105)=0</formula>
    </cfRule>
  </conditionalFormatting>
  <conditionalFormatting sqref="D106">
    <cfRule type="expression" dxfId="38" priority="102">
      <formula>SUM(I106:L106)=0</formula>
    </cfRule>
  </conditionalFormatting>
  <conditionalFormatting sqref="D107">
    <cfRule type="expression" dxfId="37" priority="101">
      <formula>SUM(I107:L107)=0</formula>
    </cfRule>
  </conditionalFormatting>
  <conditionalFormatting sqref="D108">
    <cfRule type="expression" dxfId="36" priority="100">
      <formula>SUM(I108:L108)=0</formula>
    </cfRule>
  </conditionalFormatting>
  <conditionalFormatting sqref="D109">
    <cfRule type="expression" dxfId="35" priority="99">
      <formula>SUM(I109:L109)=0</formula>
    </cfRule>
  </conditionalFormatting>
  <conditionalFormatting sqref="D110">
    <cfRule type="expression" dxfId="34" priority="98">
      <formula>SUM(I110:L110)=0</formula>
    </cfRule>
  </conditionalFormatting>
  <conditionalFormatting sqref="D111">
    <cfRule type="expression" dxfId="33" priority="97">
      <formula>SUM(I111:L111)=0</formula>
    </cfRule>
  </conditionalFormatting>
  <conditionalFormatting sqref="D112">
    <cfRule type="expression" dxfId="32" priority="96">
      <formula>SUM(I112:L112)=0</formula>
    </cfRule>
  </conditionalFormatting>
  <conditionalFormatting sqref="D113">
    <cfRule type="expression" dxfId="31" priority="95">
      <formula>SUM(I113:L113)=0</formula>
    </cfRule>
  </conditionalFormatting>
  <conditionalFormatting sqref="D114">
    <cfRule type="expression" dxfId="30" priority="94">
      <formula>SUM(I114:L114)=0</formula>
    </cfRule>
  </conditionalFormatting>
  <conditionalFormatting sqref="D115">
    <cfRule type="expression" dxfId="29" priority="93">
      <formula>SUM(I115:L115)=0</formula>
    </cfRule>
  </conditionalFormatting>
  <conditionalFormatting sqref="D116">
    <cfRule type="expression" dxfId="28" priority="92">
      <formula>SUM(I116:L116)=0</formula>
    </cfRule>
  </conditionalFormatting>
  <conditionalFormatting sqref="D117">
    <cfRule type="expression" dxfId="27" priority="91">
      <formula>SUM(I117:L117)=0</formula>
    </cfRule>
  </conditionalFormatting>
  <conditionalFormatting sqref="D118">
    <cfRule type="expression" dxfId="26" priority="90">
      <formula>SUM(I118:L118)=0</formula>
    </cfRule>
  </conditionalFormatting>
  <conditionalFormatting sqref="D119">
    <cfRule type="expression" dxfId="25" priority="89">
      <formula>SUM(I119:L119)=0</formula>
    </cfRule>
  </conditionalFormatting>
  <conditionalFormatting sqref="D120">
    <cfRule type="expression" dxfId="24" priority="88">
      <formula>SUM(I120:L120)=0</formula>
    </cfRule>
  </conditionalFormatting>
  <conditionalFormatting sqref="D121">
    <cfRule type="expression" dxfId="23" priority="87">
      <formula>SUM(I121:L121)=0</formula>
    </cfRule>
  </conditionalFormatting>
  <conditionalFormatting sqref="D122">
    <cfRule type="expression" dxfId="22" priority="86">
      <formula>SUM(I122:L122)=0</formula>
    </cfRule>
  </conditionalFormatting>
  <conditionalFormatting sqref="D123">
    <cfRule type="expression" dxfId="21" priority="85">
      <formula>SUM(I123:L123)=0</formula>
    </cfRule>
  </conditionalFormatting>
  <conditionalFormatting sqref="D124">
    <cfRule type="expression" dxfId="20" priority="84">
      <formula>SUM(I124:L124)=0</formula>
    </cfRule>
  </conditionalFormatting>
  <conditionalFormatting sqref="D125">
    <cfRule type="expression" dxfId="19" priority="83">
      <formula>SUM(I125:L125)=0</formula>
    </cfRule>
  </conditionalFormatting>
  <conditionalFormatting sqref="D126">
    <cfRule type="expression" dxfId="18" priority="82">
      <formula>SUM(I126:L126)=0</formula>
    </cfRule>
  </conditionalFormatting>
  <conditionalFormatting sqref="D127">
    <cfRule type="expression" dxfId="17" priority="81">
      <formula>SUM(I127:L127)=0</formula>
    </cfRule>
  </conditionalFormatting>
  <conditionalFormatting sqref="D128">
    <cfRule type="expression" dxfId="16" priority="80">
      <formula>SUM(I128:L128)=0</formula>
    </cfRule>
  </conditionalFormatting>
  <conditionalFormatting sqref="D129">
    <cfRule type="expression" dxfId="15" priority="79">
      <formula>SUM(I129:L129)=0</formula>
    </cfRule>
  </conditionalFormatting>
  <conditionalFormatting sqref="D130">
    <cfRule type="expression" dxfId="14" priority="78">
      <formula>SUM(I130:L130)=0</formula>
    </cfRule>
  </conditionalFormatting>
  <conditionalFormatting sqref="D131">
    <cfRule type="expression" dxfId="13" priority="77">
      <formula>SUM(I131:L131)=0</formula>
    </cfRule>
  </conditionalFormatting>
  <conditionalFormatting sqref="D132">
    <cfRule type="expression" dxfId="12" priority="76">
      <formula>SUM(I132:L132)=0</formula>
    </cfRule>
  </conditionalFormatting>
  <conditionalFormatting sqref="D133">
    <cfRule type="expression" dxfId="11" priority="75">
      <formula>SUM(I133:L133)=0</formula>
    </cfRule>
  </conditionalFormatting>
  <conditionalFormatting sqref="D134">
    <cfRule type="expression" dxfId="10" priority="74">
      <formula>SUM(I134:L134)=0</formula>
    </cfRule>
  </conditionalFormatting>
  <conditionalFormatting sqref="D135">
    <cfRule type="expression" dxfId="9" priority="73">
      <formula>SUM(I135:L135)=0</formula>
    </cfRule>
  </conditionalFormatting>
  <conditionalFormatting sqref="D136:H136 J136:L136">
    <cfRule type="expression" dxfId="8" priority="1">
      <formula>SUM(I136:L136)=0</formula>
    </cfRule>
  </conditionalFormatting>
  <dataValidations count="2">
    <dataValidation type="list" allowBlank="1" showInputMessage="1" showErrorMessage="1" sqref="BW22:BW71 BI22:BI71 O22:O71 CK22:CK71 AD22:AD71 AT22:AT71 BW73:BW136 AT73:AT136 O73:O136 CK73:CK136 BI73:BI136 AD73:AD136">
      <formula1>$E$21:$E$71</formula1>
    </dataValidation>
    <dataValidation type="list" allowBlank="1" showInputMessage="1" showErrorMessage="1" sqref="O6:O20 AD6:AD20 AT6:AT20 BW6:BW20 CK6:CK20 BI6:BI20">
      <formula1>$E$5:$E$20</formula1>
    </dataValidation>
  </dataValidations>
  <pageMargins left="0.78740157480314954" right="0.78740157480314954" top="1.3484251968503937" bottom="1.3484251968503937" header="0.78740157480314954" footer="0.78740157480314954"/>
  <pageSetup paperSize="9" fitToWidth="0" fitToHeight="0" orientation="portrait" r:id="rId1"/>
  <headerFooter alignWithMargins="0">
    <oddHeader>&amp;C&amp;"Arial1,Regular"&amp;12&amp;K000000&amp;A</oddHeader>
    <oddFooter>&amp;C&amp;"Arial1,Regular"&amp;12&amp;K000000Stránka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"/>
  <sheetViews>
    <sheetView topLeftCell="A6" zoomScale="160" zoomScaleNormal="160" workbookViewId="0">
      <selection activeCell="D20" sqref="D20"/>
    </sheetView>
  </sheetViews>
  <sheetFormatPr defaultColWidth="9" defaultRowHeight="18"/>
  <cols>
    <col min="1" max="1" width="6.25" style="11" customWidth="1"/>
    <col min="2" max="2" width="9" style="10" customWidth="1"/>
    <col min="3" max="3" width="37.5" style="11" customWidth="1"/>
    <col min="4" max="4" width="9" style="10" customWidth="1"/>
    <col min="5" max="5" width="5" style="10" customWidth="1"/>
    <col min="6" max="8" width="5" style="11" customWidth="1"/>
    <col min="9" max="9" width="6.25" style="11" customWidth="1"/>
    <col min="10" max="16384" width="9" style="11"/>
  </cols>
  <sheetData>
    <row r="1" spans="1:9" ht="37.5" customHeight="1">
      <c r="A1" s="145"/>
      <c r="B1" s="357" t="s">
        <v>72</v>
      </c>
      <c r="C1" s="357"/>
      <c r="D1" s="357"/>
      <c r="E1" s="357"/>
      <c r="F1" s="357"/>
      <c r="G1" s="357"/>
      <c r="H1" s="357"/>
      <c r="I1" s="145"/>
    </row>
    <row r="2" spans="1:9" ht="18.75" customHeight="1">
      <c r="A2" s="145"/>
      <c r="B2" s="357"/>
      <c r="C2" s="357"/>
      <c r="D2" s="357"/>
      <c r="E2" s="357"/>
      <c r="F2" s="357"/>
      <c r="G2" s="357"/>
      <c r="H2" s="357"/>
      <c r="I2" s="145"/>
    </row>
    <row r="3" spans="1:9" ht="37.5" customHeight="1">
      <c r="A3" s="146"/>
      <c r="B3" s="358" t="s">
        <v>17</v>
      </c>
      <c r="C3" s="358"/>
      <c r="D3" s="358"/>
      <c r="E3" s="358"/>
      <c r="F3" s="358"/>
      <c r="G3" s="358"/>
      <c r="H3" s="358"/>
      <c r="I3" s="146"/>
    </row>
    <row r="4" spans="1:9" ht="18.75" customHeight="1" thickBot="1">
      <c r="B4" s="359"/>
      <c r="C4" s="359"/>
      <c r="D4" s="359"/>
      <c r="E4" s="359"/>
      <c r="F4" s="359"/>
      <c r="G4" s="359"/>
      <c r="H4" s="359"/>
    </row>
    <row r="5" spans="1:9" ht="22.5" customHeight="1" thickBot="1">
      <c r="B5" s="12" t="s">
        <v>1</v>
      </c>
      <c r="C5" s="15" t="s">
        <v>16</v>
      </c>
      <c r="D5" s="14" t="s">
        <v>4</v>
      </c>
      <c r="E5" s="354" t="s">
        <v>2</v>
      </c>
      <c r="F5" s="355"/>
      <c r="G5" s="355"/>
      <c r="H5" s="356"/>
    </row>
    <row r="6" spans="1:9" ht="22.5" customHeight="1">
      <c r="B6" s="147">
        <f>'SDK - 2024'!D6</f>
        <v>1</v>
      </c>
      <c r="C6" s="13" t="str">
        <f>'SDK - 2024'!E6</f>
        <v>Kateřina Zajgerová</v>
      </c>
      <c r="D6" s="13">
        <f>'SDK - 2024'!F6</f>
        <v>1980</v>
      </c>
      <c r="E6" s="143">
        <f>'SDK - 2024'!I6</f>
        <v>13</v>
      </c>
      <c r="F6" s="325">
        <f>'SDK - 2024'!J6</f>
        <v>0</v>
      </c>
      <c r="G6" s="328">
        <f>'SDK - 2024'!K6</f>
        <v>0</v>
      </c>
      <c r="H6" s="331">
        <f>'SDK - 2024'!L6</f>
        <v>0</v>
      </c>
    </row>
    <row r="7" spans="1:9" ht="22.5" customHeight="1">
      <c r="B7" s="147">
        <f>'SDK - 2024'!D7</f>
        <v>2</v>
      </c>
      <c r="C7" s="13" t="str">
        <f>'SDK - 2024'!E7</f>
        <v>Blanka Hájková</v>
      </c>
      <c r="D7" s="13">
        <f>'SDK - 2024'!F7</f>
        <v>1977</v>
      </c>
      <c r="E7" s="141">
        <f>'SDK - 2024'!I7</f>
        <v>11</v>
      </c>
      <c r="F7" s="326">
        <f>'SDK - 2024'!J7</f>
        <v>0</v>
      </c>
      <c r="G7" s="329">
        <f>'SDK - 2024'!K7</f>
        <v>0</v>
      </c>
      <c r="H7" s="332">
        <f>'SDK - 2024'!L7</f>
        <v>0</v>
      </c>
    </row>
    <row r="8" spans="1:9" ht="22.5" customHeight="1">
      <c r="B8" s="147">
        <f>'SDK - 2024'!D8</f>
        <v>3</v>
      </c>
      <c r="C8" s="13" t="str">
        <f>'SDK - 2024'!E8</f>
        <v>Veronika Spáčilová</v>
      </c>
      <c r="D8" s="13">
        <f>'SDK - 2024'!F8</f>
        <v>1994</v>
      </c>
      <c r="E8" s="141">
        <f>'SDK - 2024'!I8</f>
        <v>5</v>
      </c>
      <c r="F8" s="326">
        <f>'SDK - 2024'!J8</f>
        <v>0</v>
      </c>
      <c r="G8" s="329">
        <f>'SDK - 2024'!K8</f>
        <v>0</v>
      </c>
      <c r="H8" s="332">
        <f>'SDK - 2024'!L8</f>
        <v>0</v>
      </c>
    </row>
    <row r="9" spans="1:9" ht="22.5" customHeight="1">
      <c r="B9" s="147">
        <f>'SDK - 2024'!D9</f>
        <v>4</v>
      </c>
      <c r="C9" s="13" t="str">
        <f>'SDK - 2024'!E9</f>
        <v>Markéta Lederová</v>
      </c>
      <c r="D9" s="13">
        <f>'SDK - 2024'!F9</f>
        <v>0</v>
      </c>
      <c r="E9" s="141">
        <f>'SDK - 2024'!I9</f>
        <v>5</v>
      </c>
      <c r="F9" s="326">
        <f>'SDK - 2024'!J9</f>
        <v>0</v>
      </c>
      <c r="G9" s="329">
        <f>'SDK - 2024'!K9</f>
        <v>0</v>
      </c>
      <c r="H9" s="332">
        <f>'SDK - 2024'!L9</f>
        <v>0</v>
      </c>
    </row>
    <row r="10" spans="1:9" ht="22.5" customHeight="1">
      <c r="B10" s="147">
        <f>'SDK - 2024'!D10</f>
        <v>5</v>
      </c>
      <c r="C10" s="13" t="str">
        <f>'SDK - 2024'!E10</f>
        <v>Jitka Meierová</v>
      </c>
      <c r="D10" s="13">
        <f>'SDK - 2024'!F10</f>
        <v>0</v>
      </c>
      <c r="E10" s="141">
        <f>'SDK - 2024'!I10</f>
        <v>5</v>
      </c>
      <c r="F10" s="326">
        <f>'SDK - 2024'!J10</f>
        <v>0</v>
      </c>
      <c r="G10" s="329">
        <f>'SDK - 2024'!K10</f>
        <v>0</v>
      </c>
      <c r="H10" s="332">
        <f>'SDK - 2024'!L10</f>
        <v>0</v>
      </c>
    </row>
    <row r="11" spans="1:9" ht="22.5" customHeight="1">
      <c r="B11" s="147">
        <f>'SDK - 2024'!D11</f>
        <v>6</v>
      </c>
      <c r="C11" s="13" t="str">
        <f>'SDK - 2024'!E11</f>
        <v>Jana Havlikova</v>
      </c>
      <c r="D11" s="13">
        <v>1986</v>
      </c>
      <c r="E11" s="141">
        <f>'SDK - 2024'!I11</f>
        <v>4</v>
      </c>
      <c r="F11" s="326">
        <f>'SDK - 2024'!J11</f>
        <v>0</v>
      </c>
      <c r="G11" s="329">
        <f>'SDK - 2024'!K11</f>
        <v>0</v>
      </c>
      <c r="H11" s="332">
        <f>'SDK - 2024'!L11</f>
        <v>0</v>
      </c>
    </row>
    <row r="12" spans="1:9" ht="22.5" customHeight="1">
      <c r="B12" s="147">
        <f>'SDK - 2024'!D12</f>
        <v>7</v>
      </c>
      <c r="C12" s="13" t="str">
        <f>'SDK - 2024'!E12</f>
        <v>Zdeňka Vaňová</v>
      </c>
      <c r="D12" s="13">
        <f>'SDK - 2024'!F12</f>
        <v>1986</v>
      </c>
      <c r="E12" s="141">
        <f>'SDK - 2024'!I12</f>
        <v>2</v>
      </c>
      <c r="F12" s="326">
        <f>'SDK - 2024'!J12</f>
        <v>0</v>
      </c>
      <c r="G12" s="329">
        <f>'SDK - 2024'!K12</f>
        <v>0</v>
      </c>
      <c r="H12" s="332">
        <f>'SDK - 2024'!L12</f>
        <v>0</v>
      </c>
    </row>
    <row r="13" spans="1:9" ht="22.5" customHeight="1">
      <c r="B13" s="147">
        <f>'SDK - 2024'!D13</f>
        <v>8</v>
      </c>
      <c r="C13" s="13" t="str">
        <f>'SDK - 2024'!E13</f>
        <v>Dita Kosáková</v>
      </c>
      <c r="D13" s="13">
        <f>'SDK - 2024'!F13</f>
        <v>1970</v>
      </c>
      <c r="E13" s="141">
        <f>'SDK - 2024'!I13</f>
        <v>0</v>
      </c>
      <c r="F13" s="326">
        <f>'SDK - 2024'!J13</f>
        <v>5</v>
      </c>
      <c r="G13" s="329">
        <f>'SDK - 2024'!K13</f>
        <v>0</v>
      </c>
      <c r="H13" s="332">
        <f>'SDK - 2024'!L13</f>
        <v>0</v>
      </c>
    </row>
    <row r="14" spans="1:9" ht="22.5" customHeight="1">
      <c r="B14" s="147">
        <f>'SDK - 2024'!D14</f>
        <v>9</v>
      </c>
      <c r="C14" s="13" t="str">
        <f>'SDK - 2024'!E14</f>
        <v>Ivona Hein-Šlahúnková</v>
      </c>
      <c r="D14" s="13">
        <f>'SDK - 2024'!F14</f>
        <v>1979</v>
      </c>
      <c r="E14" s="141">
        <f>'SDK - 2024'!I14</f>
        <v>0</v>
      </c>
      <c r="F14" s="326">
        <f>'SDK - 2024'!J14</f>
        <v>4</v>
      </c>
      <c r="G14" s="329">
        <f>'SDK - 2024'!K14</f>
        <v>0</v>
      </c>
      <c r="H14" s="332">
        <f>'SDK - 2024'!L14</f>
        <v>0</v>
      </c>
    </row>
    <row r="15" spans="1:9" ht="22.5" customHeight="1">
      <c r="B15" s="147">
        <f>'SDK - 2024'!D15</f>
        <v>10</v>
      </c>
      <c r="C15" s="13" t="str">
        <f>'SDK - 2024'!E15</f>
        <v>Linda Slovenčíková</v>
      </c>
      <c r="D15" s="13">
        <f>'SDK - 2024'!F15</f>
        <v>1971</v>
      </c>
      <c r="E15" s="141">
        <f>'SDK - 2024'!I15</f>
        <v>0</v>
      </c>
      <c r="F15" s="326">
        <f>'SDK - 2024'!J15</f>
        <v>3</v>
      </c>
      <c r="G15" s="329">
        <f>'SDK - 2024'!K15</f>
        <v>0</v>
      </c>
      <c r="H15" s="332">
        <f>'SDK - 2024'!L15</f>
        <v>0</v>
      </c>
    </row>
    <row r="16" spans="1:9" ht="22.5" customHeight="1">
      <c r="B16" s="147">
        <f>'SDK - 2024'!D16</f>
        <v>11</v>
      </c>
      <c r="C16" s="13" t="str">
        <f>'SDK - 2024'!E16</f>
        <v>Dana Karmazínová</v>
      </c>
      <c r="D16" s="13">
        <f>'SDK - 2024'!F16</f>
        <v>1980</v>
      </c>
      <c r="E16" s="141">
        <f>'SDK - 2024'!I16</f>
        <v>0</v>
      </c>
      <c r="F16" s="326">
        <f>'SDK - 2024'!J16</f>
        <v>2</v>
      </c>
      <c r="G16" s="329">
        <f>'SDK - 2024'!K16</f>
        <v>0</v>
      </c>
      <c r="H16" s="332">
        <f>'SDK - 2024'!L16</f>
        <v>0</v>
      </c>
    </row>
    <row r="17" spans="2:8" ht="22.5" customHeight="1">
      <c r="B17" s="147">
        <f>'SDK - 2024'!D17</f>
        <v>12</v>
      </c>
      <c r="C17" s="13" t="str">
        <f>'SDK - 2024'!E17</f>
        <v>Barbora Doležalová</v>
      </c>
      <c r="D17" s="13">
        <f>'SDK - 2024'!F17</f>
        <v>1987</v>
      </c>
      <c r="E17" s="141">
        <f>'SDK - 2024'!I17</f>
        <v>0</v>
      </c>
      <c r="F17" s="326">
        <f>'SDK - 2024'!J17</f>
        <v>1</v>
      </c>
      <c r="G17" s="329">
        <f>'SDK - 2024'!K17</f>
        <v>0</v>
      </c>
      <c r="H17" s="332">
        <f>'SDK - 2024'!L17</f>
        <v>0</v>
      </c>
    </row>
    <row r="18" spans="2:8" ht="22.5" customHeight="1">
      <c r="B18" s="147">
        <f>'SDK - 2024'!D18</f>
        <v>13</v>
      </c>
      <c r="C18" s="13" t="str">
        <f>'SDK - 2024'!E18</f>
        <v>Jiřina Pavlíková</v>
      </c>
      <c r="D18" s="13">
        <f>'SDK - 2024'!F18</f>
        <v>1967</v>
      </c>
      <c r="E18" s="141">
        <f>'SDK - 2024'!I18</f>
        <v>0</v>
      </c>
      <c r="F18" s="326">
        <f>'SDK - 2024'!J18</f>
        <v>0</v>
      </c>
      <c r="G18" s="329">
        <f>'SDK - 2024'!K18</f>
        <v>1</v>
      </c>
      <c r="H18" s="332">
        <f>'SDK - 2024'!L18</f>
        <v>0</v>
      </c>
    </row>
    <row r="19" spans="2:8" ht="22.5" customHeight="1">
      <c r="B19" s="147" t="str">
        <f>'SDK - 2024'!D19</f>
        <v/>
      </c>
      <c r="C19" s="13">
        <f>'SDK - 2024'!E19</f>
        <v>0</v>
      </c>
      <c r="D19" s="13">
        <f>'SDK - 2024'!F19</f>
        <v>0</v>
      </c>
      <c r="E19" s="141">
        <f>'SDK - 2024'!I19</f>
        <v>0</v>
      </c>
      <c r="F19" s="326">
        <f>'SDK - 2024'!J19</f>
        <v>0</v>
      </c>
      <c r="G19" s="329">
        <f>'SDK - 2024'!K19</f>
        <v>0</v>
      </c>
      <c r="H19" s="332">
        <f>'SDK - 2024'!L19</f>
        <v>0</v>
      </c>
    </row>
    <row r="20" spans="2:8" ht="22.5" customHeight="1">
      <c r="B20" s="147" t="e">
        <f>'SDK - 2024'!#REF!</f>
        <v>#REF!</v>
      </c>
      <c r="C20" s="13" t="e">
        <f>'SDK - 2024'!#REF!</f>
        <v>#REF!</v>
      </c>
      <c r="D20" s="13" t="e">
        <f>'SDK - 2024'!#REF!</f>
        <v>#REF!</v>
      </c>
      <c r="E20" s="141" t="e">
        <f>'SDK - 2024'!#REF!</f>
        <v>#REF!</v>
      </c>
      <c r="F20" s="326" t="e">
        <f>'SDK - 2024'!#REF!</f>
        <v>#REF!</v>
      </c>
      <c r="G20" s="329" t="e">
        <f>'SDK - 2024'!#REF!</f>
        <v>#REF!</v>
      </c>
      <c r="H20" s="332" t="e">
        <f>'SDK - 2024'!#REF!</f>
        <v>#REF!</v>
      </c>
    </row>
    <row r="21" spans="2:8" ht="22.5" customHeight="1">
      <c r="B21" s="147" t="e">
        <f>'SDK - 2024'!#REF!</f>
        <v>#REF!</v>
      </c>
      <c r="C21" s="13" t="e">
        <f>'SDK - 2024'!#REF!</f>
        <v>#REF!</v>
      </c>
      <c r="D21" s="13" t="e">
        <f>'SDK - 2024'!#REF!</f>
        <v>#REF!</v>
      </c>
      <c r="E21" s="141" t="e">
        <f>'SDK - 2024'!#REF!</f>
        <v>#REF!</v>
      </c>
      <c r="F21" s="326" t="e">
        <f>'SDK - 2024'!#REF!</f>
        <v>#REF!</v>
      </c>
      <c r="G21" s="329" t="e">
        <f>'SDK - 2024'!#REF!</f>
        <v>#REF!</v>
      </c>
      <c r="H21" s="332" t="e">
        <f>'SDK - 2024'!#REF!</f>
        <v>#REF!</v>
      </c>
    </row>
    <row r="22" spans="2:8" ht="22.5" customHeight="1">
      <c r="B22" s="147"/>
      <c r="C22" s="13"/>
      <c r="D22" s="13"/>
      <c r="E22" s="141"/>
      <c r="F22" s="326"/>
      <c r="G22" s="329"/>
      <c r="H22" s="332"/>
    </row>
    <row r="23" spans="2:8" ht="22.5" customHeight="1">
      <c r="B23" s="147"/>
      <c r="C23" s="13"/>
      <c r="D23" s="13"/>
      <c r="E23" s="141"/>
      <c r="F23" s="326"/>
      <c r="G23" s="329"/>
      <c r="H23" s="332"/>
    </row>
    <row r="24" spans="2:8" ht="22.5" customHeight="1">
      <c r="B24" s="147"/>
      <c r="C24" s="13"/>
      <c r="D24" s="13"/>
      <c r="E24" s="141"/>
      <c r="F24" s="326"/>
      <c r="G24" s="329"/>
      <c r="H24" s="332"/>
    </row>
    <row r="25" spans="2:8" ht="22.5" customHeight="1">
      <c r="B25" s="147"/>
      <c r="C25" s="13"/>
      <c r="D25" s="13"/>
      <c r="E25" s="141"/>
      <c r="F25" s="326"/>
      <c r="G25" s="329"/>
      <c r="H25" s="332"/>
    </row>
    <row r="26" spans="2:8" ht="22.5" customHeight="1">
      <c r="B26" s="147"/>
      <c r="C26" s="13"/>
      <c r="D26" s="13"/>
      <c r="E26" s="141"/>
      <c r="F26" s="326"/>
      <c r="G26" s="329"/>
      <c r="H26" s="332"/>
    </row>
    <row r="27" spans="2:8" ht="22.5" customHeight="1">
      <c r="B27" s="147"/>
      <c r="C27" s="13"/>
      <c r="D27" s="13"/>
      <c r="E27" s="141"/>
      <c r="F27" s="326"/>
      <c r="G27" s="329"/>
      <c r="H27" s="332"/>
    </row>
    <row r="28" spans="2:8" ht="22.5" customHeight="1">
      <c r="B28" s="147"/>
      <c r="C28" s="13"/>
      <c r="D28" s="13"/>
      <c r="E28" s="141"/>
      <c r="F28" s="326"/>
      <c r="G28" s="329"/>
      <c r="H28" s="332"/>
    </row>
    <row r="29" spans="2:8" ht="22.5" customHeight="1">
      <c r="B29" s="147" t="e">
        <f>'SDK - 2024'!#REF!</f>
        <v>#REF!</v>
      </c>
      <c r="C29" s="13" t="e">
        <f>'SDK - 2024'!#REF!</f>
        <v>#REF!</v>
      </c>
      <c r="D29" s="13" t="e">
        <f>'SDK - 2024'!#REF!</f>
        <v>#REF!</v>
      </c>
      <c r="E29" s="141" t="e">
        <f>'SDK - 2024'!#REF!</f>
        <v>#REF!</v>
      </c>
      <c r="F29" s="326" t="e">
        <f>'SDK - 2024'!#REF!</f>
        <v>#REF!</v>
      </c>
      <c r="G29" s="329" t="e">
        <f>'SDK - 2024'!#REF!</f>
        <v>#REF!</v>
      </c>
      <c r="H29" s="332" t="e">
        <f>'SDK - 2024'!#REF!</f>
        <v>#REF!</v>
      </c>
    </row>
    <row r="30" spans="2:8" ht="22.5" customHeight="1" thickBot="1">
      <c r="B30" s="148" t="str">
        <f>'SDK - 2024'!D20</f>
        <v/>
      </c>
      <c r="C30" s="144">
        <f>'SDK - 2024'!E20</f>
        <v>0</v>
      </c>
      <c r="D30" s="144">
        <f>'SDK - 2024'!F20</f>
        <v>0</v>
      </c>
      <c r="E30" s="142">
        <f>'SDK - 2024'!I20</f>
        <v>0</v>
      </c>
      <c r="F30" s="327">
        <f>'SDK - 2024'!J20</f>
        <v>0</v>
      </c>
      <c r="G30" s="330">
        <f>'SDK - 2024'!K20</f>
        <v>0</v>
      </c>
      <c r="H30" s="333">
        <f>'SDK - 2024'!L20</f>
        <v>0</v>
      </c>
    </row>
  </sheetData>
  <mergeCells count="5">
    <mergeCell ref="E5:H5"/>
    <mergeCell ref="B1:H1"/>
    <mergeCell ref="B3:H3"/>
    <mergeCell ref="B2:H2"/>
    <mergeCell ref="B4:H4"/>
  </mergeCells>
  <conditionalFormatting sqref="B6:H30">
    <cfRule type="cellIs" dxfId="7" priority="1" operator="equal">
      <formula>0</formula>
    </cfRule>
  </conditionalFormatting>
  <pageMargins left="0.31" right="0.3" top="0.43" bottom="0" header="0" footer="0.06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6"/>
  <sheetViews>
    <sheetView topLeftCell="A11" zoomScale="220" zoomScaleNormal="220" workbookViewId="0">
      <selection activeCell="B93" sqref="B93:H93"/>
    </sheetView>
  </sheetViews>
  <sheetFormatPr defaultColWidth="9" defaultRowHeight="15"/>
  <cols>
    <col min="1" max="1" width="4.75" style="16" customWidth="1"/>
    <col min="2" max="2" width="9" style="17"/>
    <col min="3" max="3" width="37.375" style="16" customWidth="1"/>
    <col min="4" max="4" width="9" style="17"/>
    <col min="5" max="5" width="4.875" style="17" customWidth="1"/>
    <col min="6" max="8" width="4.875" style="16" customWidth="1"/>
    <col min="9" max="16384" width="9" style="16"/>
  </cols>
  <sheetData>
    <row r="1" spans="1:8" s="11" customFormat="1" ht="37.5" customHeight="1">
      <c r="A1" s="145"/>
      <c r="B1" s="357" t="s">
        <v>72</v>
      </c>
      <c r="C1" s="357"/>
      <c r="D1" s="357"/>
      <c r="E1" s="357"/>
      <c r="F1" s="357"/>
      <c r="G1" s="357"/>
      <c r="H1" s="357"/>
    </row>
    <row r="2" spans="1:8" s="11" customFormat="1" ht="15" customHeight="1">
      <c r="A2" s="145"/>
      <c r="B2" s="357"/>
      <c r="C2" s="357"/>
      <c r="D2" s="357"/>
      <c r="E2" s="357"/>
      <c r="F2" s="357"/>
      <c r="G2" s="357"/>
      <c r="H2" s="357"/>
    </row>
    <row r="3" spans="1:8" s="11" customFormat="1" ht="37.5" customHeight="1">
      <c r="A3" s="146"/>
      <c r="B3" s="358" t="s">
        <v>18</v>
      </c>
      <c r="C3" s="358"/>
      <c r="D3" s="358"/>
      <c r="E3" s="358"/>
      <c r="F3" s="358"/>
      <c r="G3" s="358"/>
      <c r="H3" s="358"/>
    </row>
    <row r="4" spans="1:8" s="11" customFormat="1" ht="15" customHeight="1" thickBot="1">
      <c r="A4" s="146"/>
      <c r="B4" s="360"/>
      <c r="C4" s="360"/>
      <c r="D4" s="360"/>
      <c r="E4" s="360"/>
      <c r="F4" s="360"/>
      <c r="G4" s="360"/>
      <c r="H4" s="360"/>
    </row>
    <row r="5" spans="1:8" s="11" customFormat="1" ht="22.5" customHeight="1" thickBot="1">
      <c r="B5" s="15" t="s">
        <v>1</v>
      </c>
      <c r="C5" s="18" t="s">
        <v>16</v>
      </c>
      <c r="D5" s="15" t="s">
        <v>4</v>
      </c>
      <c r="E5" s="364" t="s">
        <v>2</v>
      </c>
      <c r="F5" s="365"/>
      <c r="G5" s="365"/>
      <c r="H5" s="366"/>
    </row>
    <row r="6" spans="1:8" ht="15.75">
      <c r="B6" s="149">
        <f>'SDK - 2024'!D22</f>
        <v>1</v>
      </c>
      <c r="C6" s="150" t="str">
        <f>'SDK - 2024'!E22</f>
        <v>Leoš Kafka</v>
      </c>
      <c r="D6" s="151">
        <f>'SDK - 2024'!F22</f>
        <v>1979</v>
      </c>
      <c r="E6" s="152">
        <f>'SDK - 2024'!I22</f>
        <v>34</v>
      </c>
      <c r="F6" s="153">
        <f>'SDK - 2024'!J22</f>
        <v>0</v>
      </c>
      <c r="G6" s="154">
        <f>'SDK - 2024'!K22</f>
        <v>0</v>
      </c>
      <c r="H6" s="155">
        <f>'SDK - 2024'!L22</f>
        <v>0</v>
      </c>
    </row>
    <row r="7" spans="1:8" ht="15.75">
      <c r="B7" s="149">
        <f>'SDK - 2024'!D23</f>
        <v>2</v>
      </c>
      <c r="C7" s="150" t="str">
        <f>'SDK - 2024'!E23</f>
        <v>Václav Obrtlík</v>
      </c>
      <c r="D7" s="151">
        <f>'SDK - 2024'!F23</f>
        <v>1990</v>
      </c>
      <c r="E7" s="156">
        <f>'SDK - 2024'!I23</f>
        <v>34</v>
      </c>
      <c r="F7" s="157">
        <f>'SDK - 2024'!J23</f>
        <v>0</v>
      </c>
      <c r="G7" s="158">
        <f>'SDK - 2024'!K23</f>
        <v>0</v>
      </c>
      <c r="H7" s="159">
        <f>'SDK - 2024'!L23</f>
        <v>0</v>
      </c>
    </row>
    <row r="8" spans="1:8" ht="15.75">
      <c r="B8" s="149">
        <f>'SDK - 2024'!D24</f>
        <v>3</v>
      </c>
      <c r="C8" s="150" t="str">
        <f>'SDK - 2024'!E24</f>
        <v>Michal Veselský</v>
      </c>
      <c r="D8" s="151">
        <f>'SDK - 2024'!F24</f>
        <v>1980</v>
      </c>
      <c r="E8" s="156">
        <f>'SDK - 2024'!I24</f>
        <v>24</v>
      </c>
      <c r="F8" s="157">
        <f>'SDK - 2024'!J24</f>
        <v>0</v>
      </c>
      <c r="G8" s="158">
        <f>'SDK - 2024'!K24</f>
        <v>0</v>
      </c>
      <c r="H8" s="159">
        <f>'SDK - 2024'!L24</f>
        <v>0</v>
      </c>
    </row>
    <row r="9" spans="1:8" ht="15.75">
      <c r="B9" s="149">
        <f>'SDK - 2024'!D25</f>
        <v>4</v>
      </c>
      <c r="C9" s="150" t="str">
        <f>'SDK - 2024'!E25</f>
        <v>Adam Balcar</v>
      </c>
      <c r="D9" s="151">
        <f>'SDK - 2024'!F25</f>
        <v>1978</v>
      </c>
      <c r="E9" s="156">
        <f>'SDK - 2024'!I25</f>
        <v>20</v>
      </c>
      <c r="F9" s="157">
        <f>'SDK - 2024'!J25</f>
        <v>0</v>
      </c>
      <c r="G9" s="158">
        <f>'SDK - 2024'!K25</f>
        <v>0</v>
      </c>
      <c r="H9" s="159">
        <f>'SDK - 2024'!L25</f>
        <v>0</v>
      </c>
    </row>
    <row r="10" spans="1:8" ht="15.75">
      <c r="B10" s="149">
        <f>'SDK - 2024'!D26</f>
        <v>5</v>
      </c>
      <c r="C10" s="150" t="str">
        <f>'SDK - 2024'!E26</f>
        <v>Pavel Štork</v>
      </c>
      <c r="D10" s="151">
        <f>'SDK - 2024'!F26</f>
        <v>1969</v>
      </c>
      <c r="E10" s="156">
        <f>'SDK - 2024'!I26</f>
        <v>19</v>
      </c>
      <c r="F10" s="157">
        <f>'SDK - 2024'!J26</f>
        <v>0</v>
      </c>
      <c r="G10" s="158">
        <f>'SDK - 2024'!K26</f>
        <v>0</v>
      </c>
      <c r="H10" s="159">
        <f>'SDK - 2024'!L26</f>
        <v>0</v>
      </c>
    </row>
    <row r="11" spans="1:8" ht="15.75">
      <c r="B11" s="149">
        <f>'SDK - 2024'!D27</f>
        <v>6</v>
      </c>
      <c r="C11" s="150" t="str">
        <f>'SDK - 2024'!E27</f>
        <v>Michal Beckert</v>
      </c>
      <c r="D11" s="151">
        <f>'SDK - 2024'!F27</f>
        <v>1982</v>
      </c>
      <c r="E11" s="156">
        <f>'SDK - 2024'!I27</f>
        <v>18</v>
      </c>
      <c r="F11" s="157">
        <f>'SDK - 2024'!J27</f>
        <v>0</v>
      </c>
      <c r="G11" s="158">
        <f>'SDK - 2024'!K27</f>
        <v>0</v>
      </c>
      <c r="H11" s="159">
        <f>'SDK - 2024'!L27</f>
        <v>0</v>
      </c>
    </row>
    <row r="12" spans="1:8" ht="15.75">
      <c r="B12" s="149">
        <f>'SDK - 2024'!D28</f>
        <v>7</v>
      </c>
      <c r="C12" s="150" t="str">
        <f>'SDK - 2024'!E28</f>
        <v>Martin Kadlec</v>
      </c>
      <c r="D12" s="151">
        <f>'SDK - 2024'!F28</f>
        <v>1981</v>
      </c>
      <c r="E12" s="156">
        <f>'SDK - 2024'!I28</f>
        <v>14</v>
      </c>
      <c r="F12" s="157">
        <f>'SDK - 2024'!J28</f>
        <v>0</v>
      </c>
      <c r="G12" s="158">
        <f>'SDK - 2024'!K28</f>
        <v>0</v>
      </c>
      <c r="H12" s="159">
        <f>'SDK - 2024'!L28</f>
        <v>0</v>
      </c>
    </row>
    <row r="13" spans="1:8" ht="15.75">
      <c r="B13" s="149">
        <f>'SDK - 2024'!D29</f>
        <v>8</v>
      </c>
      <c r="C13" s="150" t="str">
        <f>'SDK - 2024'!E29</f>
        <v>Petr Schneider</v>
      </c>
      <c r="D13" s="151">
        <f>'SDK - 2024'!F29</f>
        <v>1979</v>
      </c>
      <c r="E13" s="156">
        <f>'SDK - 2024'!I29</f>
        <v>12</v>
      </c>
      <c r="F13" s="157">
        <f>'SDK - 2024'!J29</f>
        <v>0</v>
      </c>
      <c r="G13" s="158">
        <f>'SDK - 2024'!K29</f>
        <v>0</v>
      </c>
      <c r="H13" s="159">
        <f>'SDK - 2024'!L29</f>
        <v>0</v>
      </c>
    </row>
    <row r="14" spans="1:8" ht="15.75">
      <c r="B14" s="149">
        <f>'SDK - 2024'!D30</f>
        <v>9</v>
      </c>
      <c r="C14" s="150" t="str">
        <f>'SDK - 2024'!E30</f>
        <v>Michal Plaček</v>
      </c>
      <c r="D14" s="151">
        <f>'SDK - 2024'!F30</f>
        <v>1986</v>
      </c>
      <c r="E14" s="156">
        <f>'SDK - 2024'!I30</f>
        <v>12</v>
      </c>
      <c r="F14" s="157">
        <f>'SDK - 2024'!J30</f>
        <v>0</v>
      </c>
      <c r="G14" s="158">
        <f>'SDK - 2024'!K30</f>
        <v>0</v>
      </c>
      <c r="H14" s="159">
        <f>'SDK - 2024'!L30</f>
        <v>0</v>
      </c>
    </row>
    <row r="15" spans="1:8" ht="15.75">
      <c r="B15" s="149">
        <f>'SDK - 2024'!D31</f>
        <v>10</v>
      </c>
      <c r="C15" s="150" t="str">
        <f>'SDK - 2024'!E31</f>
        <v>Pavel Pfeifer</v>
      </c>
      <c r="D15" s="151">
        <f>'SDK - 2024'!F31</f>
        <v>1968</v>
      </c>
      <c r="E15" s="156">
        <f>'SDK - 2024'!I31</f>
        <v>11</v>
      </c>
      <c r="F15" s="157">
        <f>'SDK - 2024'!J31</f>
        <v>0</v>
      </c>
      <c r="G15" s="158">
        <f>'SDK - 2024'!K31</f>
        <v>0</v>
      </c>
      <c r="H15" s="159">
        <f>'SDK - 2024'!L31</f>
        <v>0</v>
      </c>
    </row>
    <row r="16" spans="1:8" ht="15.75">
      <c r="B16" s="149">
        <f>'SDK - 2024'!D32</f>
        <v>11</v>
      </c>
      <c r="C16" s="150" t="str">
        <f>'SDK - 2024'!E32</f>
        <v>Ivan Urban</v>
      </c>
      <c r="D16" s="151">
        <f>'SDK - 2024'!F32</f>
        <v>1970</v>
      </c>
      <c r="E16" s="156">
        <f>'SDK - 2024'!I32</f>
        <v>11</v>
      </c>
      <c r="F16" s="157">
        <f>'SDK - 2024'!J32</f>
        <v>0</v>
      </c>
      <c r="G16" s="158">
        <f>'SDK - 2024'!K32</f>
        <v>0</v>
      </c>
      <c r="H16" s="159">
        <f>'SDK - 2024'!L32</f>
        <v>0</v>
      </c>
    </row>
    <row r="17" spans="2:8" ht="15.75">
      <c r="B17" s="149">
        <f>'SDK - 2024'!D33</f>
        <v>12</v>
      </c>
      <c r="C17" s="150" t="str">
        <f>'SDK - 2024'!E33</f>
        <v>Petr Bezchleba</v>
      </c>
      <c r="D17" s="151">
        <f>'SDK - 2024'!F33</f>
        <v>1978</v>
      </c>
      <c r="E17" s="156">
        <f>'SDK - 2024'!I33</f>
        <v>10</v>
      </c>
      <c r="F17" s="157">
        <f>'SDK - 2024'!J33</f>
        <v>0</v>
      </c>
      <c r="G17" s="158">
        <f>'SDK - 2024'!K33</f>
        <v>0</v>
      </c>
      <c r="H17" s="159">
        <f>'SDK - 2024'!L33</f>
        <v>0</v>
      </c>
    </row>
    <row r="18" spans="2:8" ht="15.75">
      <c r="B18" s="149">
        <f>'SDK - 2024'!D34</f>
        <v>13</v>
      </c>
      <c r="C18" s="150" t="str">
        <f>'SDK - 2024'!E34</f>
        <v>Tomáš Král</v>
      </c>
      <c r="D18" s="151">
        <f>'SDK - 2024'!F34</f>
        <v>1982</v>
      </c>
      <c r="E18" s="156">
        <f>'SDK - 2024'!I34</f>
        <v>10</v>
      </c>
      <c r="F18" s="157">
        <f>'SDK - 2024'!J34</f>
        <v>0</v>
      </c>
      <c r="G18" s="158">
        <f>'SDK - 2024'!K34</f>
        <v>0</v>
      </c>
      <c r="H18" s="159">
        <f>'SDK - 2024'!L34</f>
        <v>0</v>
      </c>
    </row>
    <row r="19" spans="2:8" ht="15.75">
      <c r="B19" s="149">
        <f>'SDK - 2024'!D35</f>
        <v>14</v>
      </c>
      <c r="C19" s="150" t="str">
        <f>'SDK - 2024'!E35</f>
        <v>Martin Kundera</v>
      </c>
      <c r="D19" s="151">
        <f>'SDK - 2024'!F35</f>
        <v>1978</v>
      </c>
      <c r="E19" s="156">
        <f>'SDK - 2024'!I35</f>
        <v>9</v>
      </c>
      <c r="F19" s="157">
        <f>'SDK - 2024'!J35</f>
        <v>0</v>
      </c>
      <c r="G19" s="158">
        <f>'SDK - 2024'!K35</f>
        <v>0</v>
      </c>
      <c r="H19" s="159">
        <f>'SDK - 2024'!L35</f>
        <v>0</v>
      </c>
    </row>
    <row r="20" spans="2:8" ht="15.75">
      <c r="B20" s="149">
        <f>'SDK - 2024'!D36</f>
        <v>15</v>
      </c>
      <c r="C20" s="150" t="str">
        <f>'SDK - 2024'!E36</f>
        <v>Štěpán Ježek</v>
      </c>
      <c r="D20" s="151">
        <f>'SDK - 2024'!F36</f>
        <v>1978</v>
      </c>
      <c r="E20" s="156">
        <f>'SDK - 2024'!I36</f>
        <v>8</v>
      </c>
      <c r="F20" s="157">
        <f>'SDK - 2024'!J36</f>
        <v>13</v>
      </c>
      <c r="G20" s="158">
        <f>'SDK - 2024'!K36</f>
        <v>0</v>
      </c>
      <c r="H20" s="159">
        <f>'SDK - 2024'!L36</f>
        <v>0</v>
      </c>
    </row>
    <row r="21" spans="2:8" ht="15.75">
      <c r="B21" s="149">
        <f>'SDK - 2024'!D37</f>
        <v>16</v>
      </c>
      <c r="C21" s="150" t="str">
        <f>'SDK - 2024'!E37</f>
        <v>Roman Šimon</v>
      </c>
      <c r="D21" s="151">
        <f>'SDK - 2024'!F37</f>
        <v>1982</v>
      </c>
      <c r="E21" s="156">
        <f>'SDK - 2024'!I37</f>
        <v>7</v>
      </c>
      <c r="F21" s="157">
        <f>'SDK - 2024'!J37</f>
        <v>0</v>
      </c>
      <c r="G21" s="158">
        <f>'SDK - 2024'!K37</f>
        <v>0</v>
      </c>
      <c r="H21" s="159">
        <f>'SDK - 2024'!L37</f>
        <v>0</v>
      </c>
    </row>
    <row r="22" spans="2:8" ht="15.75">
      <c r="B22" s="149">
        <f>'SDK - 2024'!D38</f>
        <v>17</v>
      </c>
      <c r="C22" s="150" t="str">
        <f>'SDK - 2024'!E38</f>
        <v>Petr Stejskal</v>
      </c>
      <c r="D22" s="151">
        <f>'SDK - 2024'!F38</f>
        <v>1961</v>
      </c>
      <c r="E22" s="156">
        <f>'SDK - 2024'!I38</f>
        <v>6</v>
      </c>
      <c r="F22" s="157">
        <f>'SDK - 2024'!J38</f>
        <v>0</v>
      </c>
      <c r="G22" s="158">
        <f>'SDK - 2024'!K38</f>
        <v>0</v>
      </c>
      <c r="H22" s="159">
        <f>'SDK - 2024'!L38</f>
        <v>0</v>
      </c>
    </row>
    <row r="23" spans="2:8" ht="15.75">
      <c r="B23" s="149">
        <f>'SDK - 2024'!D39</f>
        <v>18</v>
      </c>
      <c r="C23" s="150" t="str">
        <f>'SDK - 2024'!E39</f>
        <v>Bolek Žemlík</v>
      </c>
      <c r="D23" s="151">
        <f>'SDK - 2024'!F39</f>
        <v>1991</v>
      </c>
      <c r="E23" s="156">
        <f>'SDK - 2024'!I39</f>
        <v>6</v>
      </c>
      <c r="F23" s="157">
        <f>'SDK - 2024'!J39</f>
        <v>0</v>
      </c>
      <c r="G23" s="158">
        <f>'SDK - 2024'!K39</f>
        <v>0</v>
      </c>
      <c r="H23" s="159">
        <f>'SDK - 2024'!L39</f>
        <v>0</v>
      </c>
    </row>
    <row r="24" spans="2:8" ht="15.75">
      <c r="B24" s="149">
        <f>'SDK - 2024'!D40</f>
        <v>19</v>
      </c>
      <c r="C24" s="150" t="str">
        <f>'SDK - 2024'!E40</f>
        <v>Jan Svoboda</v>
      </c>
      <c r="D24" s="151">
        <f>'SDK - 2024'!F40</f>
        <v>1982</v>
      </c>
      <c r="E24" s="156">
        <f>'SDK - 2024'!I40</f>
        <v>5</v>
      </c>
      <c r="F24" s="157">
        <f>'SDK - 2024'!J40</f>
        <v>0</v>
      </c>
      <c r="G24" s="158">
        <f>'SDK - 2024'!K40</f>
        <v>0</v>
      </c>
      <c r="H24" s="159">
        <f>'SDK - 2024'!L40</f>
        <v>0</v>
      </c>
    </row>
    <row r="25" spans="2:8" ht="15.75">
      <c r="B25" s="149">
        <f>'SDK - 2024'!D41</f>
        <v>20</v>
      </c>
      <c r="C25" s="150" t="str">
        <f>'SDK - 2024'!E41</f>
        <v>Radek Odložilík</v>
      </c>
      <c r="D25" s="151">
        <f>'SDK - 2024'!F41</f>
        <v>1989</v>
      </c>
      <c r="E25" s="156">
        <f>'SDK - 2024'!I41</f>
        <v>4</v>
      </c>
      <c r="F25" s="157">
        <f>'SDK - 2024'!J41</f>
        <v>12</v>
      </c>
      <c r="G25" s="158">
        <f>'SDK - 2024'!K41</f>
        <v>0</v>
      </c>
      <c r="H25" s="159">
        <f>'SDK - 2024'!L41</f>
        <v>0</v>
      </c>
    </row>
    <row r="26" spans="2:8" ht="15.75">
      <c r="B26" s="149">
        <f>'SDK - 2024'!D42</f>
        <v>21</v>
      </c>
      <c r="C26" s="150" t="str">
        <f>'SDK - 2024'!E42</f>
        <v>Vít Lubovský</v>
      </c>
      <c r="D26" s="151">
        <f>'SDK - 2024'!F42</f>
        <v>1972</v>
      </c>
      <c r="E26" s="156">
        <f>'SDK - 2024'!I42</f>
        <v>3</v>
      </c>
      <c r="F26" s="157">
        <f>'SDK - 2024'!J42</f>
        <v>0</v>
      </c>
      <c r="G26" s="158">
        <f>'SDK - 2024'!K42</f>
        <v>0</v>
      </c>
      <c r="H26" s="159">
        <f>'SDK - 2024'!L42</f>
        <v>0</v>
      </c>
    </row>
    <row r="27" spans="2:8" ht="15.75">
      <c r="B27" s="149">
        <f>'SDK - 2024'!D43</f>
        <v>22</v>
      </c>
      <c r="C27" s="150" t="str">
        <f>'SDK - 2024'!E43</f>
        <v>David Kubát</v>
      </c>
      <c r="D27" s="151">
        <f>'SDK - 2024'!F43</f>
        <v>1979</v>
      </c>
      <c r="E27" s="156">
        <f>'SDK - 2024'!I43</f>
        <v>3</v>
      </c>
      <c r="F27" s="157">
        <f>'SDK - 2024'!J43</f>
        <v>0</v>
      </c>
      <c r="G27" s="158">
        <f>'SDK - 2024'!K43</f>
        <v>0</v>
      </c>
      <c r="H27" s="159">
        <f>'SDK - 2024'!L43</f>
        <v>0</v>
      </c>
    </row>
    <row r="28" spans="2:8" ht="15.75">
      <c r="B28" s="149">
        <f>'SDK - 2024'!D44</f>
        <v>23</v>
      </c>
      <c r="C28" s="150" t="str">
        <f>'SDK - 2024'!E44</f>
        <v>Igor Batka</v>
      </c>
      <c r="D28" s="151">
        <f>'SDK - 2024'!F44</f>
        <v>1984</v>
      </c>
      <c r="E28" s="156">
        <f>'SDK - 2024'!I44</f>
        <v>3</v>
      </c>
      <c r="F28" s="157">
        <f>'SDK - 2024'!J44</f>
        <v>0</v>
      </c>
      <c r="G28" s="158">
        <f>'SDK - 2024'!K44</f>
        <v>0</v>
      </c>
      <c r="H28" s="159">
        <f>'SDK - 2024'!L44</f>
        <v>0</v>
      </c>
    </row>
    <row r="29" spans="2:8" ht="15.75">
      <c r="B29" s="149">
        <f>'SDK - 2024'!D45</f>
        <v>24</v>
      </c>
      <c r="C29" s="150" t="str">
        <f>'SDK - 2024'!E45</f>
        <v>Antonín Kvita</v>
      </c>
      <c r="D29" s="151">
        <f>'SDK - 2024'!F45</f>
        <v>1998</v>
      </c>
      <c r="E29" s="156">
        <f>'SDK - 2024'!I45</f>
        <v>2</v>
      </c>
      <c r="F29" s="157">
        <f>'SDK - 2024'!J45</f>
        <v>0</v>
      </c>
      <c r="G29" s="158">
        <f>'SDK - 2024'!K45</f>
        <v>0</v>
      </c>
      <c r="H29" s="159">
        <f>'SDK - 2024'!L45</f>
        <v>0</v>
      </c>
    </row>
    <row r="30" spans="2:8" ht="15.75">
      <c r="B30" s="149">
        <f>'SDK - 2024'!D46</f>
        <v>25</v>
      </c>
      <c r="C30" s="150" t="str">
        <f>'SDK - 2024'!E46</f>
        <v>Jaroslav Vlček</v>
      </c>
      <c r="D30" s="151">
        <f>'SDK - 2024'!F46</f>
        <v>1976</v>
      </c>
      <c r="E30" s="156">
        <f>'SDK - 2024'!I46</f>
        <v>1</v>
      </c>
      <c r="F30" s="157">
        <f>'SDK - 2024'!J46</f>
        <v>10</v>
      </c>
      <c r="G30" s="158">
        <f>'SDK - 2024'!K46</f>
        <v>0</v>
      </c>
      <c r="H30" s="159">
        <f>'SDK - 2024'!L46</f>
        <v>0</v>
      </c>
    </row>
    <row r="31" spans="2:8" ht="15.75">
      <c r="B31" s="149">
        <f>'SDK - 2024'!D47</f>
        <v>26</v>
      </c>
      <c r="C31" s="150" t="str">
        <f>'SDK - 2024'!E47</f>
        <v>Luboš Koubek</v>
      </c>
      <c r="D31" s="151">
        <f>'SDK - 2024'!F47</f>
        <v>1973</v>
      </c>
      <c r="E31" s="156">
        <f>'SDK - 2024'!I47</f>
        <v>0</v>
      </c>
      <c r="F31" s="157">
        <f>'SDK - 2024'!J47</f>
        <v>15</v>
      </c>
      <c r="G31" s="158">
        <f>'SDK - 2024'!K47</f>
        <v>0</v>
      </c>
      <c r="H31" s="159">
        <f>'SDK - 2024'!L47</f>
        <v>0</v>
      </c>
    </row>
    <row r="32" spans="2:8" ht="15.75">
      <c r="B32" s="149">
        <f>'SDK - 2024'!D48</f>
        <v>27</v>
      </c>
      <c r="C32" s="150" t="str">
        <f>'SDK - 2024'!E48</f>
        <v>Matěj Kosnar</v>
      </c>
      <c r="D32" s="151">
        <f>'SDK - 2024'!F48</f>
        <v>1977</v>
      </c>
      <c r="E32" s="156">
        <f>'SDK - 2024'!I48</f>
        <v>0</v>
      </c>
      <c r="F32" s="157">
        <f>'SDK - 2024'!J48</f>
        <v>14</v>
      </c>
      <c r="G32" s="158">
        <f>'SDK - 2024'!K48</f>
        <v>0</v>
      </c>
      <c r="H32" s="159">
        <f>'SDK - 2024'!L48</f>
        <v>0</v>
      </c>
    </row>
    <row r="33" spans="1:8" ht="15.75">
      <c r="B33" s="149">
        <f>'SDK - 2024'!D49</f>
        <v>28</v>
      </c>
      <c r="C33" s="150" t="str">
        <f>'SDK - 2024'!E49</f>
        <v>Miroslav Černohorský</v>
      </c>
      <c r="D33" s="151">
        <f>'SDK - 2024'!F49</f>
        <v>1952</v>
      </c>
      <c r="E33" s="156">
        <f>'SDK - 2024'!I49</f>
        <v>0</v>
      </c>
      <c r="F33" s="157">
        <f>'SDK - 2024'!J49</f>
        <v>11</v>
      </c>
      <c r="G33" s="158">
        <f>'SDK - 2024'!K49</f>
        <v>0</v>
      </c>
      <c r="H33" s="159">
        <f>'SDK - 2024'!L49</f>
        <v>0</v>
      </c>
    </row>
    <row r="34" spans="1:8" ht="15.75">
      <c r="B34" s="149">
        <f>'SDK - 2024'!D50</f>
        <v>29</v>
      </c>
      <c r="C34" s="150" t="str">
        <f>'SDK - 2024'!E50</f>
        <v>Petr Švanda</v>
      </c>
      <c r="D34" s="151">
        <f>'SDK - 2024'!F50</f>
        <v>1967</v>
      </c>
      <c r="E34" s="156">
        <f>'SDK - 2024'!I50</f>
        <v>0</v>
      </c>
      <c r="F34" s="157">
        <f>'SDK - 2024'!J50</f>
        <v>10</v>
      </c>
      <c r="G34" s="158">
        <f>'SDK - 2024'!K50</f>
        <v>0</v>
      </c>
      <c r="H34" s="159">
        <f>'SDK - 2024'!L50</f>
        <v>0</v>
      </c>
    </row>
    <row r="35" spans="1:8" ht="15.75">
      <c r="B35" s="149">
        <f>'SDK - 2024'!D51</f>
        <v>30</v>
      </c>
      <c r="C35" s="150" t="str">
        <f>'SDK - 2024'!E51</f>
        <v>Jan Fiala</v>
      </c>
      <c r="D35" s="151">
        <f>'SDK - 2024'!F51</f>
        <v>1992</v>
      </c>
      <c r="E35" s="156">
        <f>'SDK - 2024'!I51</f>
        <v>0</v>
      </c>
      <c r="F35" s="157">
        <f>'SDK - 2024'!J51</f>
        <v>8</v>
      </c>
      <c r="G35" s="158">
        <f>'SDK - 2024'!K51</f>
        <v>0</v>
      </c>
      <c r="H35" s="159">
        <f>'SDK - 2024'!L51</f>
        <v>0</v>
      </c>
    </row>
    <row r="36" spans="1:8" ht="15.75">
      <c r="B36" s="149">
        <f>'SDK - 2024'!D52</f>
        <v>31</v>
      </c>
      <c r="C36" s="150" t="str">
        <f>'SDK - 2024'!E52</f>
        <v>Tomáš Fott</v>
      </c>
      <c r="D36" s="151">
        <f>'SDK - 2024'!F52</f>
        <v>1980</v>
      </c>
      <c r="E36" s="156">
        <f>'SDK - 2024'!I52</f>
        <v>0</v>
      </c>
      <c r="F36" s="157">
        <f>'SDK - 2024'!J52</f>
        <v>7</v>
      </c>
      <c r="G36" s="158">
        <f>'SDK - 2024'!K52</f>
        <v>0</v>
      </c>
      <c r="H36" s="159">
        <f>'SDK - 2024'!L52</f>
        <v>0</v>
      </c>
    </row>
    <row r="37" spans="1:8" ht="15.75">
      <c r="B37" s="149">
        <f>'SDK - 2024'!D53</f>
        <v>32</v>
      </c>
      <c r="C37" s="150" t="str">
        <f>'SDK - 2024'!E53</f>
        <v>Petr Rybář</v>
      </c>
      <c r="D37" s="151">
        <f>'SDK - 2024'!F53</f>
        <v>1972</v>
      </c>
      <c r="E37" s="156">
        <f>'SDK - 2024'!I53</f>
        <v>0</v>
      </c>
      <c r="F37" s="157">
        <f>'SDK - 2024'!J53</f>
        <v>6</v>
      </c>
      <c r="G37" s="158">
        <f>'SDK - 2024'!K53</f>
        <v>0</v>
      </c>
      <c r="H37" s="159">
        <f>'SDK - 2024'!L53</f>
        <v>0</v>
      </c>
    </row>
    <row r="38" spans="1:8" ht="15.75">
      <c r="B38" s="149">
        <f>'SDK - 2024'!D54</f>
        <v>33</v>
      </c>
      <c r="C38" s="150" t="str">
        <f>'SDK - 2024'!E54</f>
        <v>Jan Hamršmíd</v>
      </c>
      <c r="D38" s="151">
        <f>'SDK - 2024'!F54</f>
        <v>1981</v>
      </c>
      <c r="E38" s="156">
        <f>'SDK - 2024'!I54</f>
        <v>0</v>
      </c>
      <c r="F38" s="157">
        <f>'SDK - 2024'!J54</f>
        <v>5</v>
      </c>
      <c r="G38" s="158">
        <f>'SDK - 2024'!K54</f>
        <v>0</v>
      </c>
      <c r="H38" s="159">
        <f>'SDK - 2024'!L54</f>
        <v>0</v>
      </c>
    </row>
    <row r="39" spans="1:8" ht="15.75">
      <c r="B39" s="149">
        <f>'SDK - 2024'!D55</f>
        <v>34</v>
      </c>
      <c r="C39" s="150" t="str">
        <f>'SDK - 2024'!E55</f>
        <v>Pavel Kňákal</v>
      </c>
      <c r="D39" s="151">
        <f>'SDK - 2024'!F55</f>
        <v>1957</v>
      </c>
      <c r="E39" s="156">
        <f>'SDK - 2024'!I55</f>
        <v>0</v>
      </c>
      <c r="F39" s="157">
        <f>'SDK - 2024'!J55</f>
        <v>4</v>
      </c>
      <c r="G39" s="158">
        <f>'SDK - 2024'!K55</f>
        <v>0</v>
      </c>
      <c r="H39" s="159">
        <f>'SDK - 2024'!L55</f>
        <v>0</v>
      </c>
    </row>
    <row r="40" spans="1:8" ht="15.75">
      <c r="B40" s="149">
        <f>'SDK - 2024'!D56</f>
        <v>35</v>
      </c>
      <c r="C40" s="150" t="str">
        <f>'SDK - 2024'!E56</f>
        <v>Tomáš Vondrovský</v>
      </c>
      <c r="D40" s="151">
        <f>'SDK - 2024'!F56</f>
        <v>1980</v>
      </c>
      <c r="E40" s="156">
        <f>'SDK - 2024'!I56</f>
        <v>0</v>
      </c>
      <c r="F40" s="157">
        <f>'SDK - 2024'!J56</f>
        <v>3</v>
      </c>
      <c r="G40" s="158">
        <f>'SDK - 2024'!K56</f>
        <v>0</v>
      </c>
      <c r="H40" s="159">
        <f>'SDK - 2024'!L56</f>
        <v>0</v>
      </c>
    </row>
    <row r="41" spans="1:8" ht="15.75">
      <c r="B41" s="149">
        <f>'SDK - 2024'!D57</f>
        <v>36</v>
      </c>
      <c r="C41" s="150" t="str">
        <f>'SDK - 2024'!E57</f>
        <v>Karel Kundera</v>
      </c>
      <c r="D41" s="151">
        <f>'SDK - 2024'!F57</f>
        <v>1974</v>
      </c>
      <c r="E41" s="156">
        <f>'SDK - 2024'!I57</f>
        <v>0</v>
      </c>
      <c r="F41" s="157">
        <f>'SDK - 2024'!J57</f>
        <v>2</v>
      </c>
      <c r="G41" s="158">
        <f>'SDK - 2024'!K57</f>
        <v>0</v>
      </c>
      <c r="H41" s="159">
        <f>'SDK - 2024'!L57</f>
        <v>0</v>
      </c>
    </row>
    <row r="42" spans="1:8" ht="15.75">
      <c r="B42" s="149">
        <f>'SDK - 2024'!D58</f>
        <v>37</v>
      </c>
      <c r="C42" s="150" t="str">
        <f>'SDK - 2024'!E58</f>
        <v>Jan Jílek</v>
      </c>
      <c r="D42" s="151">
        <f>'SDK - 2024'!F58</f>
        <v>1963</v>
      </c>
      <c r="E42" s="156">
        <f>'SDK - 2024'!I58</f>
        <v>0</v>
      </c>
      <c r="F42" s="157">
        <f>'SDK - 2024'!J58</f>
        <v>1</v>
      </c>
      <c r="G42" s="158">
        <f>'SDK - 2024'!K58</f>
        <v>0</v>
      </c>
      <c r="H42" s="159">
        <f>'SDK - 2024'!L58</f>
        <v>0</v>
      </c>
    </row>
    <row r="43" spans="1:8" ht="15.75">
      <c r="B43" s="149">
        <f>'SDK - 2024'!D59</f>
        <v>38</v>
      </c>
      <c r="C43" s="150" t="str">
        <f>'SDK - 2024'!E59</f>
        <v>Martin Kočárek</v>
      </c>
      <c r="D43" s="151">
        <f>'SDK - 2024'!F59</f>
        <v>1969</v>
      </c>
      <c r="E43" s="156">
        <f>'SDK - 2024'!I59</f>
        <v>0</v>
      </c>
      <c r="F43" s="157">
        <f>'SDK - 2024'!J59</f>
        <v>0</v>
      </c>
      <c r="G43" s="158">
        <f>'SDK - 2024'!K59</f>
        <v>9</v>
      </c>
      <c r="H43" s="159">
        <f>'SDK - 2024'!L59</f>
        <v>0</v>
      </c>
    </row>
    <row r="44" spans="1:8" ht="15.75">
      <c r="B44" s="149">
        <f>'SDK - 2024'!D60</f>
        <v>39</v>
      </c>
      <c r="C44" s="150" t="str">
        <f>'SDK - 2024'!E60</f>
        <v>Zdeněk Červenka</v>
      </c>
      <c r="D44" s="151">
        <f>'SDK - 2024'!F60</f>
        <v>1973</v>
      </c>
      <c r="E44" s="156">
        <f>'SDK - 2024'!I60</f>
        <v>0</v>
      </c>
      <c r="F44" s="157">
        <f>'SDK - 2024'!J60</f>
        <v>0</v>
      </c>
      <c r="G44" s="158">
        <f>'SDK - 2024'!K60</f>
        <v>8</v>
      </c>
      <c r="H44" s="159">
        <f>'SDK - 2024'!L60</f>
        <v>0</v>
      </c>
    </row>
    <row r="45" spans="1:8" ht="16.5" thickBot="1">
      <c r="B45" s="164">
        <f>'SDK - 2024'!D61</f>
        <v>40</v>
      </c>
      <c r="C45" s="165" t="str">
        <f>'SDK - 2024'!E61</f>
        <v>Roman Klíma</v>
      </c>
      <c r="D45" s="166">
        <f>'SDK - 2024'!F61</f>
        <v>1976</v>
      </c>
      <c r="E45" s="160">
        <f>'SDK - 2024'!I61</f>
        <v>0</v>
      </c>
      <c r="F45" s="161">
        <f>'SDK - 2024'!J61</f>
        <v>0</v>
      </c>
      <c r="G45" s="162">
        <f>'SDK - 2024'!K61</f>
        <v>7</v>
      </c>
      <c r="H45" s="163">
        <f>'SDK - 2024'!L61</f>
        <v>0</v>
      </c>
    </row>
    <row r="46" spans="1:8" s="11" customFormat="1" ht="37.5" customHeight="1">
      <c r="A46" s="145"/>
      <c r="B46" s="357" t="s">
        <v>72</v>
      </c>
      <c r="C46" s="357"/>
      <c r="D46" s="357"/>
      <c r="E46" s="357"/>
      <c r="F46" s="357"/>
      <c r="G46" s="357"/>
      <c r="H46" s="357"/>
    </row>
    <row r="47" spans="1:8" s="11" customFormat="1" ht="15" customHeight="1">
      <c r="A47" s="145"/>
      <c r="B47" s="357"/>
      <c r="C47" s="357"/>
      <c r="D47" s="357"/>
      <c r="E47" s="357"/>
      <c r="F47" s="357"/>
      <c r="G47" s="357"/>
      <c r="H47" s="357"/>
    </row>
    <row r="48" spans="1:8" s="11" customFormat="1" ht="37.5" customHeight="1">
      <c r="A48" s="146"/>
      <c r="B48" s="358" t="s">
        <v>18</v>
      </c>
      <c r="C48" s="358"/>
      <c r="D48" s="358"/>
      <c r="E48" s="358"/>
      <c r="F48" s="358"/>
      <c r="G48" s="358"/>
      <c r="H48" s="358"/>
    </row>
    <row r="49" spans="1:8" s="11" customFormat="1" ht="15" customHeight="1" thickBot="1">
      <c r="A49" s="146"/>
      <c r="B49" s="360"/>
      <c r="C49" s="360"/>
      <c r="D49" s="360"/>
      <c r="E49" s="360"/>
      <c r="F49" s="360"/>
      <c r="G49" s="360"/>
      <c r="H49" s="360"/>
    </row>
    <row r="50" spans="1:8" ht="22.5" customHeight="1" thickBot="1">
      <c r="B50" s="15" t="s">
        <v>1</v>
      </c>
      <c r="C50" s="18" t="s">
        <v>16</v>
      </c>
      <c r="D50" s="15" t="s">
        <v>4</v>
      </c>
      <c r="E50" s="361" t="s">
        <v>2</v>
      </c>
      <c r="F50" s="362"/>
      <c r="G50" s="362"/>
      <c r="H50" s="363"/>
    </row>
    <row r="51" spans="1:8" ht="15.75">
      <c r="B51" s="149">
        <f>'SDK - 2024'!D62</f>
        <v>41</v>
      </c>
      <c r="C51" s="150" t="str">
        <f>'SDK - 2024'!E62</f>
        <v>Zbyněk Dolejšek</v>
      </c>
      <c r="D51" s="151">
        <f>'SDK - 2024'!F62</f>
        <v>1981</v>
      </c>
      <c r="E51" s="152">
        <f>'SDK - 2024'!I62</f>
        <v>0</v>
      </c>
      <c r="F51" s="153">
        <f>'SDK - 2024'!J62</f>
        <v>0</v>
      </c>
      <c r="G51" s="154">
        <f>'SDK - 2024'!K62</f>
        <v>6</v>
      </c>
      <c r="H51" s="155">
        <f>'SDK - 2024'!L62</f>
        <v>0</v>
      </c>
    </row>
    <row r="52" spans="1:8" ht="15.75">
      <c r="B52" s="149">
        <f>'SDK - 2024'!D63</f>
        <v>42</v>
      </c>
      <c r="C52" s="150" t="str">
        <f>'SDK - 2024'!E63</f>
        <v>Norbert Palša</v>
      </c>
      <c r="D52" s="151">
        <f>'SDK - 2024'!F63</f>
        <v>1993</v>
      </c>
      <c r="E52" s="156">
        <f>'SDK - 2024'!I63</f>
        <v>0</v>
      </c>
      <c r="F52" s="157">
        <f>'SDK - 2024'!J63</f>
        <v>0</v>
      </c>
      <c r="G52" s="158">
        <f>'SDK - 2024'!K63</f>
        <v>5</v>
      </c>
      <c r="H52" s="159">
        <f>'SDK - 2024'!L63</f>
        <v>0</v>
      </c>
    </row>
    <row r="53" spans="1:8" ht="15.75">
      <c r="B53" s="149">
        <f>'SDK - 2024'!D64</f>
        <v>43</v>
      </c>
      <c r="C53" s="150" t="str">
        <f>'SDK - 2024'!E64</f>
        <v>Antonín Beneš</v>
      </c>
      <c r="D53" s="151">
        <f>'SDK - 2024'!F64</f>
        <v>1971</v>
      </c>
      <c r="E53" s="156">
        <f>'SDK - 2024'!I64</f>
        <v>0</v>
      </c>
      <c r="F53" s="157">
        <f>'SDK - 2024'!J64</f>
        <v>0</v>
      </c>
      <c r="G53" s="158">
        <f>'SDK - 2024'!K64</f>
        <v>4</v>
      </c>
      <c r="H53" s="159">
        <f>'SDK - 2024'!L64</f>
        <v>0</v>
      </c>
    </row>
    <row r="54" spans="1:8" ht="15.75">
      <c r="B54" s="149">
        <f>'SDK - 2024'!D65</f>
        <v>44</v>
      </c>
      <c r="C54" s="150" t="str">
        <f>'SDK - 2024'!E65</f>
        <v>Martin Souček</v>
      </c>
      <c r="D54" s="151">
        <f>'SDK - 2024'!F65</f>
        <v>1977</v>
      </c>
      <c r="E54" s="156">
        <f>'SDK - 2024'!I65</f>
        <v>0</v>
      </c>
      <c r="F54" s="157">
        <f>'SDK - 2024'!J65</f>
        <v>0</v>
      </c>
      <c r="G54" s="158">
        <f>'SDK - 2024'!K65</f>
        <v>3</v>
      </c>
      <c r="H54" s="159">
        <f>'SDK - 2024'!L65</f>
        <v>0</v>
      </c>
    </row>
    <row r="55" spans="1:8" ht="15.75">
      <c r="B55" s="149">
        <f>'SDK - 2024'!D66</f>
        <v>45</v>
      </c>
      <c r="C55" s="150" t="str">
        <f>'SDK - 2024'!E66</f>
        <v>Vladimír Kuboš</v>
      </c>
      <c r="D55" s="151">
        <f>'SDK - 2024'!F66</f>
        <v>1975</v>
      </c>
      <c r="E55" s="156">
        <f>'SDK - 2024'!I66</f>
        <v>0</v>
      </c>
      <c r="F55" s="157">
        <f>'SDK - 2024'!J66</f>
        <v>0</v>
      </c>
      <c r="G55" s="158">
        <f>'SDK - 2024'!K66</f>
        <v>2</v>
      </c>
      <c r="H55" s="159">
        <f>'SDK - 2024'!L66</f>
        <v>0</v>
      </c>
    </row>
    <row r="56" spans="1:8" ht="15.75">
      <c r="B56" s="149">
        <f>'SDK - 2024'!D67</f>
        <v>46</v>
      </c>
      <c r="C56" s="150" t="str">
        <f>'SDK - 2024'!E67</f>
        <v>Petr Pospíšil</v>
      </c>
      <c r="D56" s="151">
        <f>'SDK - 2024'!F67</f>
        <v>1959</v>
      </c>
      <c r="E56" s="156">
        <f>'SDK - 2024'!I67</f>
        <v>0</v>
      </c>
      <c r="F56" s="157">
        <f>'SDK - 2024'!J67</f>
        <v>0</v>
      </c>
      <c r="G56" s="158">
        <f>'SDK - 2024'!K67</f>
        <v>1</v>
      </c>
      <c r="H56" s="159">
        <f>'SDK - 2024'!L67</f>
        <v>0</v>
      </c>
    </row>
    <row r="57" spans="1:8" ht="15.75">
      <c r="B57" s="149" t="str">
        <f>'SDK - 2024'!D68</f>
        <v/>
      </c>
      <c r="C57" s="150">
        <f>'SDK - 2024'!E68</f>
        <v>0</v>
      </c>
      <c r="D57" s="151">
        <f>'SDK - 2024'!F68</f>
        <v>0</v>
      </c>
      <c r="E57" s="156">
        <f>'SDK - 2024'!I68</f>
        <v>0</v>
      </c>
      <c r="F57" s="157">
        <f>'SDK - 2024'!J68</f>
        <v>0</v>
      </c>
      <c r="G57" s="158">
        <f>'SDK - 2024'!K68</f>
        <v>0</v>
      </c>
      <c r="H57" s="159">
        <f>'SDK - 2024'!L68</f>
        <v>0</v>
      </c>
    </row>
    <row r="58" spans="1:8" ht="15.75">
      <c r="B58" s="149" t="str">
        <f>'SDK - 2024'!D69</f>
        <v/>
      </c>
      <c r="C58" s="150">
        <f>'SDK - 2024'!E69</f>
        <v>0</v>
      </c>
      <c r="D58" s="151">
        <f>'SDK - 2024'!F69</f>
        <v>0</v>
      </c>
      <c r="E58" s="156">
        <f>'SDK - 2024'!I69</f>
        <v>0</v>
      </c>
      <c r="F58" s="157">
        <f>'SDK - 2024'!J69</f>
        <v>0</v>
      </c>
      <c r="G58" s="158">
        <f>'SDK - 2024'!K69</f>
        <v>0</v>
      </c>
      <c r="H58" s="159">
        <f>'SDK - 2024'!L69</f>
        <v>0</v>
      </c>
    </row>
    <row r="59" spans="1:8" ht="15.75">
      <c r="B59" s="149" t="str">
        <f>'SDK - 2024'!D70</f>
        <v/>
      </c>
      <c r="C59" s="150">
        <f>'SDK - 2024'!E70</f>
        <v>0</v>
      </c>
      <c r="D59" s="151">
        <f>'SDK - 2024'!F70</f>
        <v>0</v>
      </c>
      <c r="E59" s="156">
        <f>'SDK - 2024'!I70</f>
        <v>0</v>
      </c>
      <c r="F59" s="157">
        <f>'SDK - 2024'!J70</f>
        <v>0</v>
      </c>
      <c r="G59" s="158">
        <f>'SDK - 2024'!K70</f>
        <v>0</v>
      </c>
      <c r="H59" s="159">
        <f>'SDK - 2024'!L70</f>
        <v>0</v>
      </c>
    </row>
    <row r="60" spans="1:8" ht="15.75">
      <c r="B60" s="149" t="e">
        <f>'SDK - 2024'!#REF!</f>
        <v>#REF!</v>
      </c>
      <c r="C60" s="150" t="e">
        <f>'SDK - 2024'!#REF!</f>
        <v>#REF!</v>
      </c>
      <c r="D60" s="151" t="e">
        <f>'SDK - 2024'!#REF!</f>
        <v>#REF!</v>
      </c>
      <c r="E60" s="156" t="e">
        <f>'SDK - 2024'!#REF!</f>
        <v>#REF!</v>
      </c>
      <c r="F60" s="157" t="e">
        <f>'SDK - 2024'!#REF!</f>
        <v>#REF!</v>
      </c>
      <c r="G60" s="158" t="e">
        <f>'SDK - 2024'!#REF!</f>
        <v>#REF!</v>
      </c>
      <c r="H60" s="159" t="e">
        <f>'SDK - 2024'!#REF!</f>
        <v>#REF!</v>
      </c>
    </row>
    <row r="61" spans="1:8" ht="15.75">
      <c r="B61" s="149" t="e">
        <f>'SDK - 2024'!#REF!</f>
        <v>#REF!</v>
      </c>
      <c r="C61" s="150" t="e">
        <f>'SDK - 2024'!#REF!</f>
        <v>#REF!</v>
      </c>
      <c r="D61" s="151" t="e">
        <f>'SDK - 2024'!#REF!</f>
        <v>#REF!</v>
      </c>
      <c r="E61" s="156" t="e">
        <f>'SDK - 2024'!#REF!</f>
        <v>#REF!</v>
      </c>
      <c r="F61" s="157" t="e">
        <f>'SDK - 2024'!#REF!</f>
        <v>#REF!</v>
      </c>
      <c r="G61" s="158" t="e">
        <f>'SDK - 2024'!#REF!</f>
        <v>#REF!</v>
      </c>
      <c r="H61" s="159" t="e">
        <f>'SDK - 2024'!#REF!</f>
        <v>#REF!</v>
      </c>
    </row>
    <row r="62" spans="1:8" ht="15.75">
      <c r="B62" s="149" t="e">
        <f>'SDK - 2024'!#REF!</f>
        <v>#REF!</v>
      </c>
      <c r="C62" s="150" t="e">
        <f>'SDK - 2024'!#REF!</f>
        <v>#REF!</v>
      </c>
      <c r="D62" s="151" t="e">
        <f>'SDK - 2024'!#REF!</f>
        <v>#REF!</v>
      </c>
      <c r="E62" s="156" t="e">
        <f>'SDK - 2024'!#REF!</f>
        <v>#REF!</v>
      </c>
      <c r="F62" s="157" t="e">
        <f>'SDK - 2024'!#REF!</f>
        <v>#REF!</v>
      </c>
      <c r="G62" s="158" t="e">
        <f>'SDK - 2024'!#REF!</f>
        <v>#REF!</v>
      </c>
      <c r="H62" s="159" t="e">
        <f>'SDK - 2024'!#REF!</f>
        <v>#REF!</v>
      </c>
    </row>
    <row r="63" spans="1:8" ht="15.75">
      <c r="B63" s="149" t="e">
        <f>'SDK - 2024'!#REF!</f>
        <v>#REF!</v>
      </c>
      <c r="C63" s="150" t="e">
        <f>'SDK - 2024'!#REF!</f>
        <v>#REF!</v>
      </c>
      <c r="D63" s="151" t="e">
        <f>'SDK - 2024'!#REF!</f>
        <v>#REF!</v>
      </c>
      <c r="E63" s="156" t="e">
        <f>'SDK - 2024'!#REF!</f>
        <v>#REF!</v>
      </c>
      <c r="F63" s="157" t="e">
        <f>'SDK - 2024'!#REF!</f>
        <v>#REF!</v>
      </c>
      <c r="G63" s="158" t="e">
        <f>'SDK - 2024'!#REF!</f>
        <v>#REF!</v>
      </c>
      <c r="H63" s="159" t="e">
        <f>'SDK - 2024'!#REF!</f>
        <v>#REF!</v>
      </c>
    </row>
    <row r="64" spans="1:8" ht="15.75">
      <c r="B64" s="149" t="e">
        <f>'SDK - 2024'!#REF!</f>
        <v>#REF!</v>
      </c>
      <c r="C64" s="150" t="e">
        <f>'SDK - 2024'!#REF!</f>
        <v>#REF!</v>
      </c>
      <c r="D64" s="151" t="e">
        <f>'SDK - 2024'!#REF!</f>
        <v>#REF!</v>
      </c>
      <c r="E64" s="156" t="e">
        <f>'SDK - 2024'!#REF!</f>
        <v>#REF!</v>
      </c>
      <c r="F64" s="157" t="e">
        <f>'SDK - 2024'!#REF!</f>
        <v>#REF!</v>
      </c>
      <c r="G64" s="158" t="e">
        <f>'SDK - 2024'!#REF!</f>
        <v>#REF!</v>
      </c>
      <c r="H64" s="159" t="e">
        <f>'SDK - 2024'!#REF!</f>
        <v>#REF!</v>
      </c>
    </row>
    <row r="65" spans="2:8" ht="15.75">
      <c r="B65" s="149" t="e">
        <f>'SDK - 2024'!#REF!</f>
        <v>#REF!</v>
      </c>
      <c r="C65" s="150" t="e">
        <f>'SDK - 2024'!#REF!</f>
        <v>#REF!</v>
      </c>
      <c r="D65" s="151" t="e">
        <f>'SDK - 2024'!#REF!</f>
        <v>#REF!</v>
      </c>
      <c r="E65" s="156" t="e">
        <f>'SDK - 2024'!#REF!</f>
        <v>#REF!</v>
      </c>
      <c r="F65" s="157" t="e">
        <f>'SDK - 2024'!#REF!</f>
        <v>#REF!</v>
      </c>
      <c r="G65" s="158" t="e">
        <f>'SDK - 2024'!#REF!</f>
        <v>#REF!</v>
      </c>
      <c r="H65" s="159" t="e">
        <f>'SDK - 2024'!#REF!</f>
        <v>#REF!</v>
      </c>
    </row>
    <row r="66" spans="2:8" ht="15.75">
      <c r="B66" s="149" t="e">
        <f>'SDK - 2024'!#REF!</f>
        <v>#REF!</v>
      </c>
      <c r="C66" s="150" t="e">
        <f>'SDK - 2024'!#REF!</f>
        <v>#REF!</v>
      </c>
      <c r="D66" s="151" t="e">
        <f>'SDK - 2024'!#REF!</f>
        <v>#REF!</v>
      </c>
      <c r="E66" s="156" t="e">
        <f>'SDK - 2024'!#REF!</f>
        <v>#REF!</v>
      </c>
      <c r="F66" s="157" t="e">
        <f>'SDK - 2024'!#REF!</f>
        <v>#REF!</v>
      </c>
      <c r="G66" s="158" t="e">
        <f>'SDK - 2024'!#REF!</f>
        <v>#REF!</v>
      </c>
      <c r="H66" s="159" t="e">
        <f>'SDK - 2024'!#REF!</f>
        <v>#REF!</v>
      </c>
    </row>
    <row r="67" spans="2:8" ht="15.75">
      <c r="B67" s="149" t="e">
        <f>'SDK - 2024'!#REF!</f>
        <v>#REF!</v>
      </c>
      <c r="C67" s="150" t="e">
        <f>'SDK - 2024'!#REF!</f>
        <v>#REF!</v>
      </c>
      <c r="D67" s="151" t="e">
        <f>'SDK - 2024'!#REF!</f>
        <v>#REF!</v>
      </c>
      <c r="E67" s="156" t="e">
        <f>'SDK - 2024'!#REF!</f>
        <v>#REF!</v>
      </c>
      <c r="F67" s="157" t="e">
        <f>'SDK - 2024'!#REF!</f>
        <v>#REF!</v>
      </c>
      <c r="G67" s="158" t="e">
        <f>'SDK - 2024'!#REF!</f>
        <v>#REF!</v>
      </c>
      <c r="H67" s="159" t="e">
        <f>'SDK - 2024'!#REF!</f>
        <v>#REF!</v>
      </c>
    </row>
    <row r="68" spans="2:8" ht="15.75">
      <c r="B68" s="149" t="e">
        <f>'SDK - 2024'!#REF!</f>
        <v>#REF!</v>
      </c>
      <c r="C68" s="150" t="e">
        <f>'SDK - 2024'!#REF!</f>
        <v>#REF!</v>
      </c>
      <c r="D68" s="151" t="e">
        <f>'SDK - 2024'!#REF!</f>
        <v>#REF!</v>
      </c>
      <c r="E68" s="156" t="e">
        <f>'SDK - 2024'!#REF!</f>
        <v>#REF!</v>
      </c>
      <c r="F68" s="157" t="e">
        <f>'SDK - 2024'!#REF!</f>
        <v>#REF!</v>
      </c>
      <c r="G68" s="158" t="e">
        <f>'SDK - 2024'!#REF!</f>
        <v>#REF!</v>
      </c>
      <c r="H68" s="159" t="e">
        <f>'SDK - 2024'!#REF!</f>
        <v>#REF!</v>
      </c>
    </row>
    <row r="69" spans="2:8" ht="15.75">
      <c r="B69" s="149" t="e">
        <f>'SDK - 2024'!#REF!</f>
        <v>#REF!</v>
      </c>
      <c r="C69" s="150" t="e">
        <f>'SDK - 2024'!#REF!</f>
        <v>#REF!</v>
      </c>
      <c r="D69" s="151" t="e">
        <f>'SDK - 2024'!#REF!</f>
        <v>#REF!</v>
      </c>
      <c r="E69" s="156" t="e">
        <f>'SDK - 2024'!#REF!</f>
        <v>#REF!</v>
      </c>
      <c r="F69" s="157" t="e">
        <f>'SDK - 2024'!#REF!</f>
        <v>#REF!</v>
      </c>
      <c r="G69" s="158" t="e">
        <f>'SDK - 2024'!#REF!</f>
        <v>#REF!</v>
      </c>
      <c r="H69" s="159" t="e">
        <f>'SDK - 2024'!#REF!</f>
        <v>#REF!</v>
      </c>
    </row>
    <row r="70" spans="2:8" ht="15.75">
      <c r="B70" s="149" t="e">
        <f>'SDK - 2024'!#REF!</f>
        <v>#REF!</v>
      </c>
      <c r="C70" s="150" t="e">
        <f>'SDK - 2024'!#REF!</f>
        <v>#REF!</v>
      </c>
      <c r="D70" s="151" t="e">
        <f>'SDK - 2024'!#REF!</f>
        <v>#REF!</v>
      </c>
      <c r="E70" s="156" t="e">
        <f>'SDK - 2024'!#REF!</f>
        <v>#REF!</v>
      </c>
      <c r="F70" s="157" t="e">
        <f>'SDK - 2024'!#REF!</f>
        <v>#REF!</v>
      </c>
      <c r="G70" s="158" t="e">
        <f>'SDK - 2024'!#REF!</f>
        <v>#REF!</v>
      </c>
      <c r="H70" s="159" t="e">
        <f>'SDK - 2024'!#REF!</f>
        <v>#REF!</v>
      </c>
    </row>
    <row r="71" spans="2:8" ht="15.75">
      <c r="B71" s="149" t="e">
        <f>'SDK - 2024'!#REF!</f>
        <v>#REF!</v>
      </c>
      <c r="C71" s="150" t="e">
        <f>'SDK - 2024'!#REF!</f>
        <v>#REF!</v>
      </c>
      <c r="D71" s="151" t="e">
        <f>'SDK - 2024'!#REF!</f>
        <v>#REF!</v>
      </c>
      <c r="E71" s="156" t="e">
        <f>'SDK - 2024'!#REF!</f>
        <v>#REF!</v>
      </c>
      <c r="F71" s="157" t="e">
        <f>'SDK - 2024'!#REF!</f>
        <v>#REF!</v>
      </c>
      <c r="G71" s="158" t="e">
        <f>'SDK - 2024'!#REF!</f>
        <v>#REF!</v>
      </c>
      <c r="H71" s="159" t="e">
        <f>'SDK - 2024'!#REF!</f>
        <v>#REF!</v>
      </c>
    </row>
    <row r="72" spans="2:8" ht="15.75">
      <c r="B72" s="149" t="e">
        <f>'SDK - 2024'!#REF!</f>
        <v>#REF!</v>
      </c>
      <c r="C72" s="150" t="e">
        <f>'SDK - 2024'!#REF!</f>
        <v>#REF!</v>
      </c>
      <c r="D72" s="151" t="e">
        <f>'SDK - 2024'!#REF!</f>
        <v>#REF!</v>
      </c>
      <c r="E72" s="156" t="e">
        <f>'SDK - 2024'!#REF!</f>
        <v>#REF!</v>
      </c>
      <c r="F72" s="157" t="e">
        <f>'SDK - 2024'!#REF!</f>
        <v>#REF!</v>
      </c>
      <c r="G72" s="158" t="e">
        <f>'SDK - 2024'!#REF!</f>
        <v>#REF!</v>
      </c>
      <c r="H72" s="159" t="e">
        <f>'SDK - 2024'!#REF!</f>
        <v>#REF!</v>
      </c>
    </row>
    <row r="73" spans="2:8" ht="15.75">
      <c r="B73" s="149" t="e">
        <f>'SDK - 2024'!#REF!</f>
        <v>#REF!</v>
      </c>
      <c r="C73" s="150" t="e">
        <f>'SDK - 2024'!#REF!</f>
        <v>#REF!</v>
      </c>
      <c r="D73" s="151" t="e">
        <f>'SDK - 2024'!#REF!</f>
        <v>#REF!</v>
      </c>
      <c r="E73" s="156" t="e">
        <f>'SDK - 2024'!#REF!</f>
        <v>#REF!</v>
      </c>
      <c r="F73" s="157" t="e">
        <f>'SDK - 2024'!#REF!</f>
        <v>#REF!</v>
      </c>
      <c r="G73" s="158" t="e">
        <f>'SDK - 2024'!#REF!</f>
        <v>#REF!</v>
      </c>
      <c r="H73" s="159" t="e">
        <f>'SDK - 2024'!#REF!</f>
        <v>#REF!</v>
      </c>
    </row>
    <row r="74" spans="2:8" ht="15.75">
      <c r="B74" s="149" t="e">
        <f>'SDK - 2024'!#REF!</f>
        <v>#REF!</v>
      </c>
      <c r="C74" s="150" t="e">
        <f>'SDK - 2024'!#REF!</f>
        <v>#REF!</v>
      </c>
      <c r="D74" s="151" t="e">
        <f>'SDK - 2024'!#REF!</f>
        <v>#REF!</v>
      </c>
      <c r="E74" s="156" t="e">
        <f>'SDK - 2024'!#REF!</f>
        <v>#REF!</v>
      </c>
      <c r="F74" s="157" t="e">
        <f>'SDK - 2024'!#REF!</f>
        <v>#REF!</v>
      </c>
      <c r="G74" s="158" t="e">
        <f>'SDK - 2024'!#REF!</f>
        <v>#REF!</v>
      </c>
      <c r="H74" s="159" t="e">
        <f>'SDK - 2024'!#REF!</f>
        <v>#REF!</v>
      </c>
    </row>
    <row r="75" spans="2:8" ht="15.75">
      <c r="B75" s="149" t="e">
        <f>'SDK - 2024'!#REF!</f>
        <v>#REF!</v>
      </c>
      <c r="C75" s="150" t="e">
        <f>'SDK - 2024'!#REF!</f>
        <v>#REF!</v>
      </c>
      <c r="D75" s="151" t="e">
        <f>'SDK - 2024'!#REF!</f>
        <v>#REF!</v>
      </c>
      <c r="E75" s="156" t="e">
        <f>'SDK - 2024'!#REF!</f>
        <v>#REF!</v>
      </c>
      <c r="F75" s="157" t="e">
        <f>'SDK - 2024'!#REF!</f>
        <v>#REF!</v>
      </c>
      <c r="G75" s="158" t="e">
        <f>'SDK - 2024'!#REF!</f>
        <v>#REF!</v>
      </c>
      <c r="H75" s="159" t="e">
        <f>'SDK - 2024'!#REF!</f>
        <v>#REF!</v>
      </c>
    </row>
    <row r="76" spans="2:8" ht="15.75">
      <c r="B76" s="149" t="e">
        <f>'SDK - 2024'!#REF!</f>
        <v>#REF!</v>
      </c>
      <c r="C76" s="150" t="e">
        <f>'SDK - 2024'!#REF!</f>
        <v>#REF!</v>
      </c>
      <c r="D76" s="151" t="e">
        <f>'SDK - 2024'!#REF!</f>
        <v>#REF!</v>
      </c>
      <c r="E76" s="156" t="e">
        <f>'SDK - 2024'!#REF!</f>
        <v>#REF!</v>
      </c>
      <c r="F76" s="157" t="e">
        <f>'SDK - 2024'!#REF!</f>
        <v>#REF!</v>
      </c>
      <c r="G76" s="158" t="e">
        <f>'SDK - 2024'!#REF!</f>
        <v>#REF!</v>
      </c>
      <c r="H76" s="159" t="e">
        <f>'SDK - 2024'!#REF!</f>
        <v>#REF!</v>
      </c>
    </row>
    <row r="77" spans="2:8" ht="15.75">
      <c r="B77" s="149" t="e">
        <f>'SDK - 2024'!#REF!</f>
        <v>#REF!</v>
      </c>
      <c r="C77" s="150" t="e">
        <f>'SDK - 2024'!#REF!</f>
        <v>#REF!</v>
      </c>
      <c r="D77" s="151" t="e">
        <f>'SDK - 2024'!#REF!</f>
        <v>#REF!</v>
      </c>
      <c r="E77" s="156" t="e">
        <f>'SDK - 2024'!#REF!</f>
        <v>#REF!</v>
      </c>
      <c r="F77" s="157" t="e">
        <f>'SDK - 2024'!#REF!</f>
        <v>#REF!</v>
      </c>
      <c r="G77" s="158" t="e">
        <f>'SDK - 2024'!#REF!</f>
        <v>#REF!</v>
      </c>
      <c r="H77" s="159" t="e">
        <f>'SDK - 2024'!#REF!</f>
        <v>#REF!</v>
      </c>
    </row>
    <row r="78" spans="2:8" ht="15.75">
      <c r="B78" s="149" t="e">
        <f>'SDK - 2024'!#REF!</f>
        <v>#REF!</v>
      </c>
      <c r="C78" s="150" t="e">
        <f>'SDK - 2024'!#REF!</f>
        <v>#REF!</v>
      </c>
      <c r="D78" s="151" t="e">
        <f>'SDK - 2024'!#REF!</f>
        <v>#REF!</v>
      </c>
      <c r="E78" s="156" t="e">
        <f>'SDK - 2024'!#REF!</f>
        <v>#REF!</v>
      </c>
      <c r="F78" s="157" t="e">
        <f>'SDK - 2024'!#REF!</f>
        <v>#REF!</v>
      </c>
      <c r="G78" s="158" t="e">
        <f>'SDK - 2024'!#REF!</f>
        <v>#REF!</v>
      </c>
      <c r="H78" s="159" t="e">
        <f>'SDK - 2024'!#REF!</f>
        <v>#REF!</v>
      </c>
    </row>
    <row r="79" spans="2:8" ht="15.75">
      <c r="B79" s="149" t="e">
        <f>'SDK - 2024'!#REF!</f>
        <v>#REF!</v>
      </c>
      <c r="C79" s="150" t="e">
        <f>'SDK - 2024'!#REF!</f>
        <v>#REF!</v>
      </c>
      <c r="D79" s="151" t="e">
        <f>'SDK - 2024'!#REF!</f>
        <v>#REF!</v>
      </c>
      <c r="E79" s="156" t="e">
        <f>'SDK - 2024'!#REF!</f>
        <v>#REF!</v>
      </c>
      <c r="F79" s="157" t="e">
        <f>'SDK - 2024'!#REF!</f>
        <v>#REF!</v>
      </c>
      <c r="G79" s="158" t="e">
        <f>'SDK - 2024'!#REF!</f>
        <v>#REF!</v>
      </c>
      <c r="H79" s="159" t="e">
        <f>'SDK - 2024'!#REF!</f>
        <v>#REF!</v>
      </c>
    </row>
    <row r="80" spans="2:8" ht="15.75">
      <c r="B80" s="149" t="e">
        <f>'SDK - 2024'!#REF!</f>
        <v>#REF!</v>
      </c>
      <c r="C80" s="150" t="e">
        <f>'SDK - 2024'!#REF!</f>
        <v>#REF!</v>
      </c>
      <c r="D80" s="151" t="e">
        <f>'SDK - 2024'!#REF!</f>
        <v>#REF!</v>
      </c>
      <c r="E80" s="156" t="e">
        <f>'SDK - 2024'!#REF!</f>
        <v>#REF!</v>
      </c>
      <c r="F80" s="157" t="e">
        <f>'SDK - 2024'!#REF!</f>
        <v>#REF!</v>
      </c>
      <c r="G80" s="158" t="e">
        <f>'SDK - 2024'!#REF!</f>
        <v>#REF!</v>
      </c>
      <c r="H80" s="159" t="e">
        <f>'SDK - 2024'!#REF!</f>
        <v>#REF!</v>
      </c>
    </row>
    <row r="81" spans="2:8" ht="15.75">
      <c r="B81" s="149" t="e">
        <f>'SDK - 2024'!#REF!</f>
        <v>#REF!</v>
      </c>
      <c r="C81" s="150" t="e">
        <f>'SDK - 2024'!#REF!</f>
        <v>#REF!</v>
      </c>
      <c r="D81" s="151" t="e">
        <f>'SDK - 2024'!#REF!</f>
        <v>#REF!</v>
      </c>
      <c r="E81" s="156" t="e">
        <f>'SDK - 2024'!#REF!</f>
        <v>#REF!</v>
      </c>
      <c r="F81" s="157" t="e">
        <f>'SDK - 2024'!#REF!</f>
        <v>#REF!</v>
      </c>
      <c r="G81" s="158" t="e">
        <f>'SDK - 2024'!#REF!</f>
        <v>#REF!</v>
      </c>
      <c r="H81" s="159" t="e">
        <f>'SDK - 2024'!#REF!</f>
        <v>#REF!</v>
      </c>
    </row>
    <row r="82" spans="2:8" ht="15.75">
      <c r="B82" s="149" t="e">
        <f>'SDK - 2024'!#REF!</f>
        <v>#REF!</v>
      </c>
      <c r="C82" s="150" t="e">
        <f>'SDK - 2024'!#REF!</f>
        <v>#REF!</v>
      </c>
      <c r="D82" s="151" t="e">
        <f>'SDK - 2024'!#REF!</f>
        <v>#REF!</v>
      </c>
      <c r="E82" s="156" t="e">
        <f>'SDK - 2024'!#REF!</f>
        <v>#REF!</v>
      </c>
      <c r="F82" s="157" t="e">
        <f>'SDK - 2024'!#REF!</f>
        <v>#REF!</v>
      </c>
      <c r="G82" s="158" t="e">
        <f>'SDK - 2024'!#REF!</f>
        <v>#REF!</v>
      </c>
      <c r="H82" s="159" t="e">
        <f>'SDK - 2024'!#REF!</f>
        <v>#REF!</v>
      </c>
    </row>
    <row r="83" spans="2:8" ht="15.75">
      <c r="B83" s="149" t="e">
        <f>'SDK - 2024'!#REF!</f>
        <v>#REF!</v>
      </c>
      <c r="C83" s="150" t="e">
        <f>'SDK - 2024'!#REF!</f>
        <v>#REF!</v>
      </c>
      <c r="D83" s="151" t="e">
        <f>'SDK - 2024'!#REF!</f>
        <v>#REF!</v>
      </c>
      <c r="E83" s="156" t="e">
        <f>'SDK - 2024'!#REF!</f>
        <v>#REF!</v>
      </c>
      <c r="F83" s="157" t="e">
        <f>'SDK - 2024'!#REF!</f>
        <v>#REF!</v>
      </c>
      <c r="G83" s="158" t="e">
        <f>'SDK - 2024'!#REF!</f>
        <v>#REF!</v>
      </c>
      <c r="H83" s="159" t="e">
        <f>'SDK - 2024'!#REF!</f>
        <v>#REF!</v>
      </c>
    </row>
    <row r="84" spans="2:8" ht="15.75">
      <c r="B84" s="149" t="e">
        <f>'SDK - 2024'!#REF!</f>
        <v>#REF!</v>
      </c>
      <c r="C84" s="150" t="e">
        <f>'SDK - 2024'!#REF!</f>
        <v>#REF!</v>
      </c>
      <c r="D84" s="151" t="e">
        <f>'SDK - 2024'!#REF!</f>
        <v>#REF!</v>
      </c>
      <c r="E84" s="156" t="e">
        <f>'SDK - 2024'!#REF!</f>
        <v>#REF!</v>
      </c>
      <c r="F84" s="157" t="e">
        <f>'SDK - 2024'!#REF!</f>
        <v>#REF!</v>
      </c>
      <c r="G84" s="158" t="e">
        <f>'SDK - 2024'!#REF!</f>
        <v>#REF!</v>
      </c>
      <c r="H84" s="159" t="e">
        <f>'SDK - 2024'!#REF!</f>
        <v>#REF!</v>
      </c>
    </row>
    <row r="85" spans="2:8" ht="15.75">
      <c r="B85" s="149" t="e">
        <f>'SDK - 2024'!#REF!</f>
        <v>#REF!</v>
      </c>
      <c r="C85" s="150" t="e">
        <f>'SDK - 2024'!#REF!</f>
        <v>#REF!</v>
      </c>
      <c r="D85" s="151" t="e">
        <f>'SDK - 2024'!#REF!</f>
        <v>#REF!</v>
      </c>
      <c r="E85" s="156" t="e">
        <f>'SDK - 2024'!#REF!</f>
        <v>#REF!</v>
      </c>
      <c r="F85" s="157" t="e">
        <f>'SDK - 2024'!#REF!</f>
        <v>#REF!</v>
      </c>
      <c r="G85" s="158" t="e">
        <f>'SDK - 2024'!#REF!</f>
        <v>#REF!</v>
      </c>
      <c r="H85" s="159" t="e">
        <f>'SDK - 2024'!#REF!</f>
        <v>#REF!</v>
      </c>
    </row>
    <row r="86" spans="2:8" ht="15.75">
      <c r="B86" s="149" t="e">
        <f>'SDK - 2024'!#REF!</f>
        <v>#REF!</v>
      </c>
      <c r="C86" s="150" t="e">
        <f>'SDK - 2024'!#REF!</f>
        <v>#REF!</v>
      </c>
      <c r="D86" s="151" t="e">
        <f>'SDK - 2024'!#REF!</f>
        <v>#REF!</v>
      </c>
      <c r="E86" s="156" t="e">
        <f>'SDK - 2024'!#REF!</f>
        <v>#REF!</v>
      </c>
      <c r="F86" s="157" t="e">
        <f>'SDK - 2024'!#REF!</f>
        <v>#REF!</v>
      </c>
      <c r="G86" s="158" t="e">
        <f>'SDK - 2024'!#REF!</f>
        <v>#REF!</v>
      </c>
      <c r="H86" s="159" t="e">
        <f>'SDK - 2024'!#REF!</f>
        <v>#REF!</v>
      </c>
    </row>
    <row r="87" spans="2:8" ht="15.75">
      <c r="B87" s="149" t="e">
        <f>'SDK - 2024'!#REF!</f>
        <v>#REF!</v>
      </c>
      <c r="C87" s="150" t="e">
        <f>'SDK - 2024'!#REF!</f>
        <v>#REF!</v>
      </c>
      <c r="D87" s="151" t="e">
        <f>'SDK - 2024'!#REF!</f>
        <v>#REF!</v>
      </c>
      <c r="E87" s="156" t="e">
        <f>'SDK - 2024'!#REF!</f>
        <v>#REF!</v>
      </c>
      <c r="F87" s="157" t="e">
        <f>'SDK - 2024'!#REF!</f>
        <v>#REF!</v>
      </c>
      <c r="G87" s="158" t="e">
        <f>'SDK - 2024'!#REF!</f>
        <v>#REF!</v>
      </c>
      <c r="H87" s="159" t="e">
        <f>'SDK - 2024'!#REF!</f>
        <v>#REF!</v>
      </c>
    </row>
    <row r="88" spans="2:8" ht="15.75">
      <c r="B88" s="149" t="e">
        <f>'SDK - 2024'!#REF!</f>
        <v>#REF!</v>
      </c>
      <c r="C88" s="150" t="e">
        <f>'SDK - 2024'!#REF!</f>
        <v>#REF!</v>
      </c>
      <c r="D88" s="151" t="e">
        <f>'SDK - 2024'!#REF!</f>
        <v>#REF!</v>
      </c>
      <c r="E88" s="156" t="e">
        <f>'SDK - 2024'!#REF!</f>
        <v>#REF!</v>
      </c>
      <c r="F88" s="157" t="e">
        <f>'SDK - 2024'!#REF!</f>
        <v>#REF!</v>
      </c>
      <c r="G88" s="158" t="e">
        <f>'SDK - 2024'!#REF!</f>
        <v>#REF!</v>
      </c>
      <c r="H88" s="159" t="e">
        <f>'SDK - 2024'!#REF!</f>
        <v>#REF!</v>
      </c>
    </row>
    <row r="89" spans="2:8" ht="15.75">
      <c r="B89" s="149" t="e">
        <f>'SDK - 2024'!#REF!</f>
        <v>#REF!</v>
      </c>
      <c r="C89" s="150" t="e">
        <f>'SDK - 2024'!#REF!</f>
        <v>#REF!</v>
      </c>
      <c r="D89" s="151" t="e">
        <f>'SDK - 2024'!#REF!</f>
        <v>#REF!</v>
      </c>
      <c r="E89" s="156" t="e">
        <f>'SDK - 2024'!#REF!</f>
        <v>#REF!</v>
      </c>
      <c r="F89" s="157" t="e">
        <f>'SDK - 2024'!#REF!</f>
        <v>#REF!</v>
      </c>
      <c r="G89" s="158" t="e">
        <f>'SDK - 2024'!#REF!</f>
        <v>#REF!</v>
      </c>
      <c r="H89" s="159" t="e">
        <f>'SDK - 2024'!#REF!</f>
        <v>#REF!</v>
      </c>
    </row>
    <row r="90" spans="2:8" ht="16.5" thickBot="1">
      <c r="B90" s="172" t="e">
        <f>'SDK - 2024'!#REF!</f>
        <v>#REF!</v>
      </c>
      <c r="C90" s="173" t="e">
        <f>'SDK - 2024'!#REF!</f>
        <v>#REF!</v>
      </c>
      <c r="D90" s="174" t="e">
        <f>'SDK - 2024'!#REF!</f>
        <v>#REF!</v>
      </c>
      <c r="E90" s="160" t="e">
        <f>'SDK - 2024'!#REF!</f>
        <v>#REF!</v>
      </c>
      <c r="F90" s="161" t="e">
        <f>'SDK - 2024'!#REF!</f>
        <v>#REF!</v>
      </c>
      <c r="G90" s="162" t="e">
        <f>'SDK - 2024'!#REF!</f>
        <v>#REF!</v>
      </c>
      <c r="H90" s="163" t="e">
        <f>'SDK - 2024'!#REF!</f>
        <v>#REF!</v>
      </c>
    </row>
    <row r="91" spans="2:8" s="171" customFormat="1" ht="15.75">
      <c r="B91" s="167"/>
      <c r="C91" s="167"/>
      <c r="D91" s="167"/>
      <c r="E91" s="167"/>
      <c r="F91" s="168"/>
      <c r="G91" s="169"/>
      <c r="H91" s="170"/>
    </row>
    <row r="92" spans="2:8" ht="38.25" customHeight="1">
      <c r="B92" s="357" t="s">
        <v>72</v>
      </c>
      <c r="C92" s="357"/>
      <c r="D92" s="357"/>
      <c r="E92" s="357"/>
      <c r="F92" s="357"/>
      <c r="G92" s="357"/>
      <c r="H92" s="357"/>
    </row>
    <row r="93" spans="2:8" ht="15" customHeight="1">
      <c r="B93" s="357"/>
      <c r="C93" s="357"/>
      <c r="D93" s="357"/>
      <c r="E93" s="357"/>
      <c r="F93" s="357"/>
      <c r="G93" s="357"/>
      <c r="H93" s="357"/>
    </row>
    <row r="94" spans="2:8" ht="38.25" customHeight="1">
      <c r="B94" s="358" t="s">
        <v>18</v>
      </c>
      <c r="C94" s="358"/>
      <c r="D94" s="358"/>
      <c r="E94" s="358"/>
      <c r="F94" s="358"/>
      <c r="G94" s="358"/>
      <c r="H94" s="358"/>
    </row>
    <row r="95" spans="2:8" ht="15" customHeight="1" thickBot="1">
      <c r="B95" s="360"/>
      <c r="C95" s="360"/>
      <c r="D95" s="360"/>
      <c r="E95" s="360"/>
      <c r="F95" s="360"/>
      <c r="G95" s="360"/>
      <c r="H95" s="360"/>
    </row>
    <row r="96" spans="2:8" ht="18.75" thickBot="1">
      <c r="B96" s="15" t="s">
        <v>1</v>
      </c>
      <c r="C96" s="18" t="s">
        <v>16</v>
      </c>
      <c r="D96" s="15" t="s">
        <v>4</v>
      </c>
      <c r="E96" s="361" t="s">
        <v>2</v>
      </c>
      <c r="F96" s="362"/>
      <c r="G96" s="362"/>
      <c r="H96" s="363"/>
    </row>
    <row r="97" spans="2:8" ht="15.75">
      <c r="B97" s="149" t="e">
        <f>'SDK - 2024'!#REF!</f>
        <v>#REF!</v>
      </c>
      <c r="C97" s="150" t="e">
        <f>'SDK - 2024'!#REF!</f>
        <v>#REF!</v>
      </c>
      <c r="D97" s="151" t="e">
        <f>'SDK - 2024'!#REF!</f>
        <v>#REF!</v>
      </c>
      <c r="E97" s="152" t="e">
        <f>'SDK - 2024'!#REF!</f>
        <v>#REF!</v>
      </c>
      <c r="F97" s="153" t="e">
        <f>'SDK - 2024'!#REF!</f>
        <v>#REF!</v>
      </c>
      <c r="G97" s="154" t="e">
        <f>'SDK - 2024'!#REF!</f>
        <v>#REF!</v>
      </c>
      <c r="H97" s="155" t="e">
        <f>'SDK - 2024'!#REF!</f>
        <v>#REF!</v>
      </c>
    </row>
    <row r="98" spans="2:8" ht="15.75">
      <c r="B98" s="149" t="e">
        <f>'SDK - 2024'!#REF!</f>
        <v>#REF!</v>
      </c>
      <c r="C98" s="150" t="e">
        <f>'SDK - 2024'!#REF!</f>
        <v>#REF!</v>
      </c>
      <c r="D98" s="151" t="e">
        <f>'SDK - 2024'!#REF!</f>
        <v>#REF!</v>
      </c>
      <c r="E98" s="156" t="e">
        <f>'SDK - 2024'!#REF!</f>
        <v>#REF!</v>
      </c>
      <c r="F98" s="157" t="e">
        <f>'SDK - 2024'!#REF!</f>
        <v>#REF!</v>
      </c>
      <c r="G98" s="158" t="e">
        <f>'SDK - 2024'!#REF!</f>
        <v>#REF!</v>
      </c>
      <c r="H98" s="159" t="e">
        <f>'SDK - 2024'!#REF!</f>
        <v>#REF!</v>
      </c>
    </row>
    <row r="99" spans="2:8" ht="15.75">
      <c r="B99" s="149" t="e">
        <f>'SDK - 2024'!#REF!</f>
        <v>#REF!</v>
      </c>
      <c r="C99" s="150" t="e">
        <f>'SDK - 2024'!#REF!</f>
        <v>#REF!</v>
      </c>
      <c r="D99" s="151" t="e">
        <f>'SDK - 2024'!#REF!</f>
        <v>#REF!</v>
      </c>
      <c r="E99" s="156" t="e">
        <f>'SDK - 2024'!#REF!</f>
        <v>#REF!</v>
      </c>
      <c r="F99" s="157" t="e">
        <f>'SDK - 2024'!#REF!</f>
        <v>#REF!</v>
      </c>
      <c r="G99" s="158" t="e">
        <f>'SDK - 2024'!#REF!</f>
        <v>#REF!</v>
      </c>
      <c r="H99" s="159" t="e">
        <f>'SDK - 2024'!#REF!</f>
        <v>#REF!</v>
      </c>
    </row>
    <row r="100" spans="2:8" ht="15.75">
      <c r="B100" s="149" t="e">
        <f>'SDK - 2024'!#REF!</f>
        <v>#REF!</v>
      </c>
      <c r="C100" s="150" t="e">
        <f>'SDK - 2024'!#REF!</f>
        <v>#REF!</v>
      </c>
      <c r="D100" s="151" t="e">
        <f>'SDK - 2024'!#REF!</f>
        <v>#REF!</v>
      </c>
      <c r="E100" s="156" t="e">
        <f>'SDK - 2024'!#REF!</f>
        <v>#REF!</v>
      </c>
      <c r="F100" s="157" t="e">
        <f>'SDK - 2024'!#REF!</f>
        <v>#REF!</v>
      </c>
      <c r="G100" s="158" t="e">
        <f>'SDK - 2024'!#REF!</f>
        <v>#REF!</v>
      </c>
      <c r="H100" s="159" t="e">
        <f>'SDK - 2024'!#REF!</f>
        <v>#REF!</v>
      </c>
    </row>
    <row r="101" spans="2:8" ht="15.75">
      <c r="B101" s="149" t="e">
        <f>'SDK - 2024'!#REF!</f>
        <v>#REF!</v>
      </c>
      <c r="C101" s="150" t="e">
        <f>'SDK - 2024'!#REF!</f>
        <v>#REF!</v>
      </c>
      <c r="D101" s="151" t="e">
        <f>'SDK - 2024'!#REF!</f>
        <v>#REF!</v>
      </c>
      <c r="E101" s="156" t="e">
        <f>'SDK - 2024'!#REF!</f>
        <v>#REF!</v>
      </c>
      <c r="F101" s="157" t="e">
        <f>'SDK - 2024'!#REF!</f>
        <v>#REF!</v>
      </c>
      <c r="G101" s="158" t="e">
        <f>'SDK - 2024'!#REF!</f>
        <v>#REF!</v>
      </c>
      <c r="H101" s="159" t="e">
        <f>'SDK - 2024'!#REF!</f>
        <v>#REF!</v>
      </c>
    </row>
    <row r="102" spans="2:8" ht="15.75">
      <c r="B102" s="149" t="e">
        <f>'SDK - 2024'!#REF!</f>
        <v>#REF!</v>
      </c>
      <c r="C102" s="150" t="e">
        <f>'SDK - 2024'!#REF!</f>
        <v>#REF!</v>
      </c>
      <c r="D102" s="151" t="e">
        <f>'SDK - 2024'!#REF!</f>
        <v>#REF!</v>
      </c>
      <c r="E102" s="156" t="e">
        <f>'SDK - 2024'!#REF!</f>
        <v>#REF!</v>
      </c>
      <c r="F102" s="157" t="e">
        <f>'SDK - 2024'!#REF!</f>
        <v>#REF!</v>
      </c>
      <c r="G102" s="158" t="e">
        <f>'SDK - 2024'!#REF!</f>
        <v>#REF!</v>
      </c>
      <c r="H102" s="159" t="e">
        <f>'SDK - 2024'!#REF!</f>
        <v>#REF!</v>
      </c>
    </row>
    <row r="103" spans="2:8" ht="15.75">
      <c r="B103" s="149" t="e">
        <f>'SDK - 2024'!#REF!</f>
        <v>#REF!</v>
      </c>
      <c r="C103" s="150" t="e">
        <f>'SDK - 2024'!#REF!</f>
        <v>#REF!</v>
      </c>
      <c r="D103" s="151" t="e">
        <f>'SDK - 2024'!#REF!</f>
        <v>#REF!</v>
      </c>
      <c r="E103" s="156" t="e">
        <f>'SDK - 2024'!#REF!</f>
        <v>#REF!</v>
      </c>
      <c r="F103" s="157" t="e">
        <f>'SDK - 2024'!#REF!</f>
        <v>#REF!</v>
      </c>
      <c r="G103" s="158" t="e">
        <f>'SDK - 2024'!#REF!</f>
        <v>#REF!</v>
      </c>
      <c r="H103" s="159" t="e">
        <f>'SDK - 2024'!#REF!</f>
        <v>#REF!</v>
      </c>
    </row>
    <row r="104" spans="2:8" ht="15.75">
      <c r="B104" s="149" t="e">
        <f>'SDK - 2024'!#REF!</f>
        <v>#REF!</v>
      </c>
      <c r="C104" s="150" t="e">
        <f>'SDK - 2024'!#REF!</f>
        <v>#REF!</v>
      </c>
      <c r="D104" s="151" t="e">
        <f>'SDK - 2024'!#REF!</f>
        <v>#REF!</v>
      </c>
      <c r="E104" s="156" t="e">
        <f>'SDK - 2024'!#REF!</f>
        <v>#REF!</v>
      </c>
      <c r="F104" s="157" t="e">
        <f>'SDK - 2024'!#REF!</f>
        <v>#REF!</v>
      </c>
      <c r="G104" s="158" t="e">
        <f>'SDK - 2024'!#REF!</f>
        <v>#REF!</v>
      </c>
      <c r="H104" s="159" t="e">
        <f>'SDK - 2024'!#REF!</f>
        <v>#REF!</v>
      </c>
    </row>
    <row r="105" spans="2:8" ht="15.75">
      <c r="B105" s="149" t="e">
        <f>'SDK - 2024'!#REF!</f>
        <v>#REF!</v>
      </c>
      <c r="C105" s="150" t="e">
        <f>'SDK - 2024'!#REF!</f>
        <v>#REF!</v>
      </c>
      <c r="D105" s="151" t="e">
        <f>'SDK - 2024'!#REF!</f>
        <v>#REF!</v>
      </c>
      <c r="E105" s="156" t="e">
        <f>'SDK - 2024'!#REF!</f>
        <v>#REF!</v>
      </c>
      <c r="F105" s="157" t="e">
        <f>'SDK - 2024'!#REF!</f>
        <v>#REF!</v>
      </c>
      <c r="G105" s="158" t="e">
        <f>'SDK - 2024'!#REF!</f>
        <v>#REF!</v>
      </c>
      <c r="H105" s="159" t="e">
        <f>'SDK - 2024'!#REF!</f>
        <v>#REF!</v>
      </c>
    </row>
    <row r="106" spans="2:8" ht="15.75">
      <c r="B106" s="149" t="e">
        <f>'SDK - 2024'!#REF!</f>
        <v>#REF!</v>
      </c>
      <c r="C106" s="150" t="e">
        <f>'SDK - 2024'!#REF!</f>
        <v>#REF!</v>
      </c>
      <c r="D106" s="151" t="e">
        <f>'SDK - 2024'!#REF!</f>
        <v>#REF!</v>
      </c>
      <c r="E106" s="156" t="e">
        <f>'SDK - 2024'!#REF!</f>
        <v>#REF!</v>
      </c>
      <c r="F106" s="157" t="e">
        <f>'SDK - 2024'!#REF!</f>
        <v>#REF!</v>
      </c>
      <c r="G106" s="158" t="e">
        <f>'SDK - 2024'!#REF!</f>
        <v>#REF!</v>
      </c>
      <c r="H106" s="159" t="e">
        <f>'SDK - 2024'!#REF!</f>
        <v>#REF!</v>
      </c>
    </row>
    <row r="107" spans="2:8" ht="15.75">
      <c r="B107" s="149" t="e">
        <f>'SDK - 2024'!#REF!</f>
        <v>#REF!</v>
      </c>
      <c r="C107" s="150" t="e">
        <f>'SDK - 2024'!#REF!</f>
        <v>#REF!</v>
      </c>
      <c r="D107" s="151" t="e">
        <f>'SDK - 2024'!#REF!</f>
        <v>#REF!</v>
      </c>
      <c r="E107" s="156" t="e">
        <f>'SDK - 2024'!#REF!</f>
        <v>#REF!</v>
      </c>
      <c r="F107" s="157" t="e">
        <f>'SDK - 2024'!#REF!</f>
        <v>#REF!</v>
      </c>
      <c r="G107" s="158" t="e">
        <f>'SDK - 2024'!#REF!</f>
        <v>#REF!</v>
      </c>
      <c r="H107" s="159" t="e">
        <f>'SDK - 2024'!#REF!</f>
        <v>#REF!</v>
      </c>
    </row>
    <row r="108" spans="2:8" ht="15.75">
      <c r="B108" s="149" t="e">
        <f>'SDK - 2024'!#REF!</f>
        <v>#REF!</v>
      </c>
      <c r="C108" s="150" t="e">
        <f>'SDK - 2024'!#REF!</f>
        <v>#REF!</v>
      </c>
      <c r="D108" s="151" t="e">
        <f>'SDK - 2024'!#REF!</f>
        <v>#REF!</v>
      </c>
      <c r="E108" s="156" t="e">
        <f>'SDK - 2024'!#REF!</f>
        <v>#REF!</v>
      </c>
      <c r="F108" s="157" t="e">
        <f>'SDK - 2024'!#REF!</f>
        <v>#REF!</v>
      </c>
      <c r="G108" s="158" t="e">
        <f>'SDK - 2024'!#REF!</f>
        <v>#REF!</v>
      </c>
      <c r="H108" s="159" t="e">
        <f>'SDK - 2024'!#REF!</f>
        <v>#REF!</v>
      </c>
    </row>
    <row r="109" spans="2:8" ht="15.75">
      <c r="B109" s="149" t="e">
        <f>'SDK - 2024'!#REF!</f>
        <v>#REF!</v>
      </c>
      <c r="C109" s="150" t="e">
        <f>'SDK - 2024'!#REF!</f>
        <v>#REF!</v>
      </c>
      <c r="D109" s="151" t="e">
        <f>'SDK - 2024'!#REF!</f>
        <v>#REF!</v>
      </c>
      <c r="E109" s="156" t="e">
        <f>'SDK - 2024'!#REF!</f>
        <v>#REF!</v>
      </c>
      <c r="F109" s="157" t="e">
        <f>'SDK - 2024'!#REF!</f>
        <v>#REF!</v>
      </c>
      <c r="G109" s="158" t="e">
        <f>'SDK - 2024'!#REF!</f>
        <v>#REF!</v>
      </c>
      <c r="H109" s="159" t="e">
        <f>'SDK - 2024'!#REF!</f>
        <v>#REF!</v>
      </c>
    </row>
    <row r="110" spans="2:8" ht="15.75">
      <c r="B110" s="149" t="e">
        <f>'SDK - 2024'!#REF!</f>
        <v>#REF!</v>
      </c>
      <c r="C110" s="150" t="e">
        <f>'SDK - 2024'!#REF!</f>
        <v>#REF!</v>
      </c>
      <c r="D110" s="151" t="e">
        <f>'SDK - 2024'!#REF!</f>
        <v>#REF!</v>
      </c>
      <c r="E110" s="156" t="e">
        <f>'SDK - 2024'!#REF!</f>
        <v>#REF!</v>
      </c>
      <c r="F110" s="157" t="e">
        <f>'SDK - 2024'!#REF!</f>
        <v>#REF!</v>
      </c>
      <c r="G110" s="158" t="e">
        <f>'SDK - 2024'!#REF!</f>
        <v>#REF!</v>
      </c>
      <c r="H110" s="159" t="e">
        <f>'SDK - 2024'!#REF!</f>
        <v>#REF!</v>
      </c>
    </row>
    <row r="111" spans="2:8" ht="15.75">
      <c r="B111" s="149" t="e">
        <f>'SDK - 2024'!#REF!</f>
        <v>#REF!</v>
      </c>
      <c r="C111" s="150" t="e">
        <f>'SDK - 2024'!#REF!</f>
        <v>#REF!</v>
      </c>
      <c r="D111" s="151" t="e">
        <f>'SDK - 2024'!#REF!</f>
        <v>#REF!</v>
      </c>
      <c r="E111" s="156" t="e">
        <f>'SDK - 2024'!#REF!</f>
        <v>#REF!</v>
      </c>
      <c r="F111" s="157" t="e">
        <f>'SDK - 2024'!#REF!</f>
        <v>#REF!</v>
      </c>
      <c r="G111" s="158" t="e">
        <f>'SDK - 2024'!#REF!</f>
        <v>#REF!</v>
      </c>
      <c r="H111" s="159" t="e">
        <f>'SDK - 2024'!#REF!</f>
        <v>#REF!</v>
      </c>
    </row>
    <row r="112" spans="2:8" ht="15.75">
      <c r="B112" s="149" t="e">
        <f>'SDK - 2024'!#REF!</f>
        <v>#REF!</v>
      </c>
      <c r="C112" s="150" t="e">
        <f>'SDK - 2024'!#REF!</f>
        <v>#REF!</v>
      </c>
      <c r="D112" s="151" t="e">
        <f>'SDK - 2024'!#REF!</f>
        <v>#REF!</v>
      </c>
      <c r="E112" s="156" t="e">
        <f>'SDK - 2024'!#REF!</f>
        <v>#REF!</v>
      </c>
      <c r="F112" s="157" t="e">
        <f>'SDK - 2024'!#REF!</f>
        <v>#REF!</v>
      </c>
      <c r="G112" s="158" t="e">
        <f>'SDK - 2024'!#REF!</f>
        <v>#REF!</v>
      </c>
      <c r="H112" s="159" t="e">
        <f>'SDK - 2024'!#REF!</f>
        <v>#REF!</v>
      </c>
    </row>
    <row r="113" spans="2:8" ht="15.75">
      <c r="B113" s="149" t="e">
        <f>'SDK - 2024'!#REF!</f>
        <v>#REF!</v>
      </c>
      <c r="C113" s="150" t="e">
        <f>'SDK - 2024'!#REF!</f>
        <v>#REF!</v>
      </c>
      <c r="D113" s="151" t="e">
        <f>'SDK - 2024'!#REF!</f>
        <v>#REF!</v>
      </c>
      <c r="E113" s="156" t="e">
        <f>'SDK - 2024'!#REF!</f>
        <v>#REF!</v>
      </c>
      <c r="F113" s="157" t="e">
        <f>'SDK - 2024'!#REF!</f>
        <v>#REF!</v>
      </c>
      <c r="G113" s="158" t="e">
        <f>'SDK - 2024'!#REF!</f>
        <v>#REF!</v>
      </c>
      <c r="H113" s="159" t="e">
        <f>'SDK - 2024'!#REF!</f>
        <v>#REF!</v>
      </c>
    </row>
    <row r="114" spans="2:8" ht="15.75">
      <c r="B114" s="149" t="e">
        <f>'SDK - 2024'!#REF!</f>
        <v>#REF!</v>
      </c>
      <c r="C114" s="150" t="e">
        <f>'SDK - 2024'!#REF!</f>
        <v>#REF!</v>
      </c>
      <c r="D114" s="151" t="e">
        <f>'SDK - 2024'!#REF!</f>
        <v>#REF!</v>
      </c>
      <c r="E114" s="156" t="e">
        <f>'SDK - 2024'!#REF!</f>
        <v>#REF!</v>
      </c>
      <c r="F114" s="157" t="e">
        <f>'SDK - 2024'!#REF!</f>
        <v>#REF!</v>
      </c>
      <c r="G114" s="158" t="e">
        <f>'SDK - 2024'!#REF!</f>
        <v>#REF!</v>
      </c>
      <c r="H114" s="159" t="e">
        <f>'SDK - 2024'!#REF!</f>
        <v>#REF!</v>
      </c>
    </row>
    <row r="115" spans="2:8" ht="15.75">
      <c r="B115" s="149" t="e">
        <f>'SDK - 2024'!#REF!</f>
        <v>#REF!</v>
      </c>
      <c r="C115" s="150" t="e">
        <f>'SDK - 2024'!#REF!</f>
        <v>#REF!</v>
      </c>
      <c r="D115" s="151" t="e">
        <f>'SDK - 2024'!#REF!</f>
        <v>#REF!</v>
      </c>
      <c r="E115" s="156" t="e">
        <f>'SDK - 2024'!#REF!</f>
        <v>#REF!</v>
      </c>
      <c r="F115" s="157" t="e">
        <f>'SDK - 2024'!#REF!</f>
        <v>#REF!</v>
      </c>
      <c r="G115" s="158" t="e">
        <f>'SDK - 2024'!#REF!</f>
        <v>#REF!</v>
      </c>
      <c r="H115" s="159" t="e">
        <f>'SDK - 2024'!#REF!</f>
        <v>#REF!</v>
      </c>
    </row>
    <row r="116" spans="2:8" ht="16.5" thickBot="1">
      <c r="B116" s="164" t="str">
        <f>'SDK - 2024'!D71</f>
        <v/>
      </c>
      <c r="C116" s="165">
        <f>'SDK - 2024'!E71</f>
        <v>0</v>
      </c>
      <c r="D116" s="166">
        <f>'SDK - 2024'!F71</f>
        <v>0</v>
      </c>
      <c r="E116" s="160">
        <f>'SDK - 2024'!I71</f>
        <v>0</v>
      </c>
      <c r="F116" s="161">
        <f>'SDK - 2024'!J71</f>
        <v>0</v>
      </c>
      <c r="G116" s="162">
        <f>'SDK - 2024'!K71</f>
        <v>0</v>
      </c>
      <c r="H116" s="163">
        <f>'SDK - 2024'!L71</f>
        <v>0</v>
      </c>
    </row>
  </sheetData>
  <mergeCells count="15">
    <mergeCell ref="E50:H50"/>
    <mergeCell ref="B3:H3"/>
    <mergeCell ref="B4:H4"/>
    <mergeCell ref="B1:H1"/>
    <mergeCell ref="B2:H2"/>
    <mergeCell ref="B46:H46"/>
    <mergeCell ref="B47:H47"/>
    <mergeCell ref="B48:H48"/>
    <mergeCell ref="B49:H49"/>
    <mergeCell ref="E5:H5"/>
    <mergeCell ref="B92:H92"/>
    <mergeCell ref="B93:H93"/>
    <mergeCell ref="B94:H94"/>
    <mergeCell ref="B95:H95"/>
    <mergeCell ref="E96:H96"/>
  </mergeCells>
  <conditionalFormatting sqref="B6:H45">
    <cfRule type="cellIs" dxfId="6" priority="4" operator="equal">
      <formula>0</formula>
    </cfRule>
  </conditionalFormatting>
  <conditionalFormatting sqref="B51:H91">
    <cfRule type="cellIs" dxfId="5" priority="3" operator="equal">
      <formula>0</formula>
    </cfRule>
  </conditionalFormatting>
  <conditionalFormatting sqref="B97:H116">
    <cfRule type="cellIs" dxfId="4" priority="1" operator="equal">
      <formula>0</formula>
    </cfRule>
  </conditionalFormatting>
  <pageMargins left="0.28999999999999998" right="0.28000000000000003" top="0.78740157499999996" bottom="0.42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6"/>
  <sheetViews>
    <sheetView topLeftCell="A9" zoomScale="190" zoomScaleNormal="190" workbookViewId="0">
      <selection activeCell="L63" sqref="L63"/>
    </sheetView>
  </sheetViews>
  <sheetFormatPr defaultColWidth="9" defaultRowHeight="15"/>
  <cols>
    <col min="1" max="1" width="4.75" style="16" customWidth="1"/>
    <col min="2" max="2" width="9" style="17"/>
    <col min="3" max="3" width="37.5" style="16" customWidth="1"/>
    <col min="4" max="4" width="9" style="318"/>
    <col min="5" max="5" width="4.875" style="271" customWidth="1"/>
    <col min="6" max="6" width="4.875" style="277" customWidth="1"/>
    <col min="7" max="7" width="4.875" style="274" customWidth="1"/>
    <col min="8" max="8" width="4.875" style="283" customWidth="1"/>
    <col min="9" max="16384" width="9" style="16"/>
  </cols>
  <sheetData>
    <row r="1" spans="1:8" s="11" customFormat="1" ht="37.5" customHeight="1">
      <c r="A1" s="145"/>
      <c r="B1" s="357" t="s">
        <v>72</v>
      </c>
      <c r="C1" s="357"/>
      <c r="D1" s="357"/>
      <c r="E1" s="357"/>
      <c r="F1" s="357"/>
      <c r="G1" s="357"/>
      <c r="H1" s="357"/>
    </row>
    <row r="2" spans="1:8" s="11" customFormat="1" ht="15" customHeight="1">
      <c r="A2" s="145"/>
      <c r="B2" s="357"/>
      <c r="C2" s="357"/>
      <c r="D2" s="357"/>
      <c r="E2" s="357"/>
      <c r="F2" s="357"/>
      <c r="G2" s="357"/>
      <c r="H2" s="357"/>
    </row>
    <row r="3" spans="1:8" s="11" customFormat="1" ht="37.5" customHeight="1">
      <c r="A3" s="146"/>
      <c r="B3" s="358" t="s">
        <v>25</v>
      </c>
      <c r="C3" s="358"/>
      <c r="D3" s="358"/>
      <c r="E3" s="358"/>
      <c r="F3" s="358"/>
      <c r="G3" s="358"/>
      <c r="H3" s="358"/>
    </row>
    <row r="4" spans="1:8" s="11" customFormat="1" ht="15" customHeight="1" thickBot="1">
      <c r="A4" s="146"/>
      <c r="B4" s="360"/>
      <c r="C4" s="360"/>
      <c r="D4" s="360"/>
      <c r="E4" s="360"/>
      <c r="F4" s="360"/>
      <c r="G4" s="360"/>
      <c r="H4" s="360"/>
    </row>
    <row r="5" spans="1:8" s="11" customFormat="1" ht="22.5" customHeight="1" thickBot="1">
      <c r="B5" s="15" t="s">
        <v>1</v>
      </c>
      <c r="C5" s="202" t="s">
        <v>16</v>
      </c>
      <c r="D5" s="311" t="s">
        <v>4</v>
      </c>
      <c r="E5" s="361" t="s">
        <v>2</v>
      </c>
      <c r="F5" s="362"/>
      <c r="G5" s="362"/>
      <c r="H5" s="363"/>
    </row>
    <row r="6" spans="1:8" ht="15.75">
      <c r="B6" s="149">
        <f>'SDK - 2024'!D73</f>
        <v>1</v>
      </c>
      <c r="C6" s="149" t="str">
        <f>'SDK - 2024'!E73</f>
        <v>Leoš Kafka</v>
      </c>
      <c r="D6" s="312">
        <f>'SDK - 2024'!F73</f>
        <v>1979</v>
      </c>
      <c r="E6" s="302">
        <f>'SDK - 2024'!I73</f>
        <v>34</v>
      </c>
      <c r="F6" s="305">
        <f>'SDK - 2024'!J73</f>
        <v>0</v>
      </c>
      <c r="G6" s="307">
        <f>'SDK - 2024'!K73</f>
        <v>0</v>
      </c>
      <c r="H6" s="309">
        <f>'SDK - 2024'!L73</f>
        <v>0</v>
      </c>
    </row>
    <row r="7" spans="1:8" ht="15.75">
      <c r="B7" s="149">
        <f>'SDK - 2024'!D74</f>
        <v>2</v>
      </c>
      <c r="C7" s="149" t="str">
        <f>'SDK - 2024'!E74</f>
        <v>Václav Obrtlík</v>
      </c>
      <c r="D7" s="312">
        <f>'SDK - 2024'!F74</f>
        <v>1990</v>
      </c>
      <c r="E7" s="303">
        <f>'SDK - 2024'!I74</f>
        <v>34</v>
      </c>
      <c r="F7" s="306">
        <f>'SDK - 2024'!J74</f>
        <v>0</v>
      </c>
      <c r="G7" s="308">
        <f>'SDK - 2024'!K74</f>
        <v>0</v>
      </c>
      <c r="H7" s="310">
        <f>'SDK - 2024'!L74</f>
        <v>0</v>
      </c>
    </row>
    <row r="8" spans="1:8" ht="15.75">
      <c r="B8" s="149">
        <f>'SDK - 2024'!D75</f>
        <v>3</v>
      </c>
      <c r="C8" s="149" t="str">
        <f>'SDK - 2024'!E75</f>
        <v>Michal Veselský</v>
      </c>
      <c r="D8" s="312">
        <f>'SDK - 2024'!F75</f>
        <v>1980</v>
      </c>
      <c r="E8" s="303">
        <f>'SDK - 2024'!I75</f>
        <v>26</v>
      </c>
      <c r="F8" s="306">
        <f>'SDK - 2024'!J75</f>
        <v>0</v>
      </c>
      <c r="G8" s="308">
        <f>'SDK - 2024'!K75</f>
        <v>0</v>
      </c>
      <c r="H8" s="310">
        <f>'SDK - 2024'!L75</f>
        <v>0</v>
      </c>
    </row>
    <row r="9" spans="1:8" ht="15.75">
      <c r="B9" s="149">
        <f>'SDK - 2024'!D76</f>
        <v>4</v>
      </c>
      <c r="C9" s="149" t="str">
        <f>'SDK - 2024'!E76</f>
        <v>Adam Balcar</v>
      </c>
      <c r="D9" s="312">
        <f>'SDK - 2024'!F76</f>
        <v>1978</v>
      </c>
      <c r="E9" s="303">
        <f>'SDK - 2024'!I76</f>
        <v>22</v>
      </c>
      <c r="F9" s="306">
        <f>'SDK - 2024'!J76</f>
        <v>0</v>
      </c>
      <c r="G9" s="308">
        <f>'SDK - 2024'!K76</f>
        <v>0</v>
      </c>
      <c r="H9" s="310">
        <f>'SDK - 2024'!L76</f>
        <v>0</v>
      </c>
    </row>
    <row r="10" spans="1:8" ht="15.75">
      <c r="B10" s="149">
        <f>'SDK - 2024'!D77</f>
        <v>5</v>
      </c>
      <c r="C10" s="149" t="str">
        <f>'SDK - 2024'!E77</f>
        <v>Pavel Štork</v>
      </c>
      <c r="D10" s="312">
        <f>'SDK - 2024'!F77</f>
        <v>1969</v>
      </c>
      <c r="E10" s="303">
        <f>'SDK - 2024'!I77</f>
        <v>19</v>
      </c>
      <c r="F10" s="306">
        <f>'SDK - 2024'!J77</f>
        <v>0</v>
      </c>
      <c r="G10" s="308">
        <f>'SDK - 2024'!K77</f>
        <v>0</v>
      </c>
      <c r="H10" s="310">
        <f>'SDK - 2024'!L77</f>
        <v>0</v>
      </c>
    </row>
    <row r="11" spans="1:8" ht="15.75">
      <c r="B11" s="149">
        <f>'SDK - 2024'!D78</f>
        <v>6</v>
      </c>
      <c r="C11" s="149" t="str">
        <f>'SDK - 2024'!E78</f>
        <v>Michal Beckert</v>
      </c>
      <c r="D11" s="312">
        <f>'SDK - 2024'!F78</f>
        <v>1982</v>
      </c>
      <c r="E11" s="303">
        <f>'SDK - 2024'!I78</f>
        <v>18</v>
      </c>
      <c r="F11" s="306">
        <f>'SDK - 2024'!J78</f>
        <v>0</v>
      </c>
      <c r="G11" s="308">
        <f>'SDK - 2024'!K78</f>
        <v>0</v>
      </c>
      <c r="H11" s="310">
        <f>'SDK - 2024'!L78</f>
        <v>0</v>
      </c>
    </row>
    <row r="12" spans="1:8" ht="15.75">
      <c r="B12" s="149">
        <f>'SDK - 2024'!D79</f>
        <v>7</v>
      </c>
      <c r="C12" s="149" t="str">
        <f>'SDK - 2024'!E79</f>
        <v>Petr Schneider</v>
      </c>
      <c r="D12" s="312">
        <f>'SDK - 2024'!F79</f>
        <v>1979</v>
      </c>
      <c r="E12" s="303">
        <f>'SDK - 2024'!I79</f>
        <v>14</v>
      </c>
      <c r="F12" s="306">
        <f>'SDK - 2024'!J79</f>
        <v>0</v>
      </c>
      <c r="G12" s="308">
        <f>'SDK - 2024'!K79</f>
        <v>0</v>
      </c>
      <c r="H12" s="310">
        <f>'SDK - 2024'!L79</f>
        <v>0</v>
      </c>
    </row>
    <row r="13" spans="1:8" ht="15.75">
      <c r="B13" s="149">
        <f>'SDK - 2024'!D80</f>
        <v>8</v>
      </c>
      <c r="C13" s="149" t="str">
        <f>'SDK - 2024'!E80</f>
        <v>Martin Kadlec</v>
      </c>
      <c r="D13" s="312">
        <f>'SDK - 2024'!F80</f>
        <v>1981</v>
      </c>
      <c r="E13" s="303">
        <f>'SDK - 2024'!I80</f>
        <v>14</v>
      </c>
      <c r="F13" s="306">
        <f>'SDK - 2024'!J80</f>
        <v>0</v>
      </c>
      <c r="G13" s="308">
        <f>'SDK - 2024'!K80</f>
        <v>0</v>
      </c>
      <c r="H13" s="310">
        <f>'SDK - 2024'!L80</f>
        <v>0</v>
      </c>
    </row>
    <row r="14" spans="1:8" ht="15.75">
      <c r="B14" s="149">
        <f>'SDK - 2024'!D81</f>
        <v>9</v>
      </c>
      <c r="C14" s="149" t="str">
        <f>'SDK - 2024'!E81</f>
        <v>Pavel Pfeifer</v>
      </c>
      <c r="D14" s="312">
        <f>'SDK - 2024'!F81</f>
        <v>1968</v>
      </c>
      <c r="E14" s="303">
        <f>'SDK - 2024'!I81</f>
        <v>13</v>
      </c>
      <c r="F14" s="306">
        <f>'SDK - 2024'!J81</f>
        <v>0</v>
      </c>
      <c r="G14" s="308">
        <f>'SDK - 2024'!K81</f>
        <v>0</v>
      </c>
      <c r="H14" s="310">
        <f>'SDK - 2024'!L81</f>
        <v>0</v>
      </c>
    </row>
    <row r="15" spans="1:8" ht="15.75">
      <c r="B15" s="149">
        <f>'SDK - 2024'!D82</f>
        <v>10</v>
      </c>
      <c r="C15" s="149" t="str">
        <f>'SDK - 2024'!E82</f>
        <v>Michal Plaček</v>
      </c>
      <c r="D15" s="312">
        <f>'SDK - 2024'!F82</f>
        <v>1986</v>
      </c>
      <c r="E15" s="303">
        <f>'SDK - 2024'!I82</f>
        <v>12</v>
      </c>
      <c r="F15" s="306">
        <f>'SDK - 2024'!J82</f>
        <v>0</v>
      </c>
      <c r="G15" s="308">
        <f>'SDK - 2024'!K82</f>
        <v>0</v>
      </c>
      <c r="H15" s="310">
        <f>'SDK - 2024'!L82</f>
        <v>0</v>
      </c>
    </row>
    <row r="16" spans="1:8" ht="15.75">
      <c r="B16" s="149">
        <f>'SDK - 2024'!D83</f>
        <v>11</v>
      </c>
      <c r="C16" s="149" t="str">
        <f>'SDK - 2024'!E83</f>
        <v>Ivan Urban</v>
      </c>
      <c r="D16" s="312">
        <f>'SDK - 2024'!F83</f>
        <v>1970</v>
      </c>
      <c r="E16" s="303">
        <f>'SDK - 2024'!I83</f>
        <v>11</v>
      </c>
      <c r="F16" s="306">
        <f>'SDK - 2024'!J83</f>
        <v>0</v>
      </c>
      <c r="G16" s="308">
        <f>'SDK - 2024'!K83</f>
        <v>0</v>
      </c>
      <c r="H16" s="310">
        <f>'SDK - 2024'!L83</f>
        <v>0</v>
      </c>
    </row>
    <row r="17" spans="2:8" ht="15.75">
      <c r="B17" s="149">
        <f>'SDK - 2024'!D84</f>
        <v>12</v>
      </c>
      <c r="C17" s="149" t="str">
        <f>'SDK - 2024'!E84</f>
        <v>Štěpán Ježek</v>
      </c>
      <c r="D17" s="312">
        <f>'SDK - 2024'!F84</f>
        <v>1978</v>
      </c>
      <c r="E17" s="303">
        <f>'SDK - 2024'!I84</f>
        <v>10</v>
      </c>
      <c r="F17" s="306">
        <f>'SDK - 2024'!J84</f>
        <v>11</v>
      </c>
      <c r="G17" s="308">
        <f>'SDK - 2024'!K84</f>
        <v>0</v>
      </c>
      <c r="H17" s="310">
        <f>'SDK - 2024'!L84</f>
        <v>0</v>
      </c>
    </row>
    <row r="18" spans="2:8" ht="15.75">
      <c r="B18" s="149">
        <f>'SDK - 2024'!D85</f>
        <v>13</v>
      </c>
      <c r="C18" s="149" t="str">
        <f>'SDK - 2024'!E85</f>
        <v>Tomáš Král</v>
      </c>
      <c r="D18" s="312">
        <f>'SDK - 2024'!F85</f>
        <v>1982</v>
      </c>
      <c r="E18" s="303">
        <f>'SDK - 2024'!I85</f>
        <v>10</v>
      </c>
      <c r="F18" s="306">
        <f>'SDK - 2024'!J85</f>
        <v>0</v>
      </c>
      <c r="G18" s="308">
        <f>'SDK - 2024'!K85</f>
        <v>0</v>
      </c>
      <c r="H18" s="310">
        <f>'SDK - 2024'!L85</f>
        <v>0</v>
      </c>
    </row>
    <row r="19" spans="2:8" ht="15.75">
      <c r="B19" s="149">
        <f>'SDK - 2024'!D86</f>
        <v>14</v>
      </c>
      <c r="C19" s="149" t="str">
        <f>'SDK - 2024'!E86</f>
        <v>Petr Bezchleba</v>
      </c>
      <c r="D19" s="312">
        <f>'SDK - 2024'!F86</f>
        <v>1978</v>
      </c>
      <c r="E19" s="303">
        <f>'SDK - 2024'!I86</f>
        <v>10</v>
      </c>
      <c r="F19" s="306">
        <f>'SDK - 2024'!J86</f>
        <v>0</v>
      </c>
      <c r="G19" s="308">
        <f>'SDK - 2024'!K86</f>
        <v>0</v>
      </c>
      <c r="H19" s="310">
        <f>'SDK - 2024'!L86</f>
        <v>0</v>
      </c>
    </row>
    <row r="20" spans="2:8" ht="15.75">
      <c r="B20" s="149">
        <f>'SDK - 2024'!D87</f>
        <v>15</v>
      </c>
      <c r="C20" s="149" t="str">
        <f>'SDK - 2024'!E87</f>
        <v>Martin Kundera</v>
      </c>
      <c r="D20" s="312">
        <f>'SDK - 2024'!F87</f>
        <v>1978</v>
      </c>
      <c r="E20" s="303">
        <f>'SDK - 2024'!I87</f>
        <v>9</v>
      </c>
      <c r="F20" s="306">
        <f>'SDK - 2024'!J87</f>
        <v>0</v>
      </c>
      <c r="G20" s="308">
        <f>'SDK - 2024'!K87</f>
        <v>0</v>
      </c>
      <c r="H20" s="310">
        <f>'SDK - 2024'!L87</f>
        <v>0</v>
      </c>
    </row>
    <row r="21" spans="2:8" ht="15.75">
      <c r="B21" s="149">
        <f>'SDK - 2024'!D88</f>
        <v>16</v>
      </c>
      <c r="C21" s="149" t="str">
        <f>'SDK - 2024'!E88</f>
        <v>Roman Šimon</v>
      </c>
      <c r="D21" s="312">
        <f>'SDK - 2024'!F88</f>
        <v>1982</v>
      </c>
      <c r="E21" s="303">
        <f>'SDK - 2024'!I88</f>
        <v>7</v>
      </c>
      <c r="F21" s="306">
        <f>'SDK - 2024'!J88</f>
        <v>0</v>
      </c>
      <c r="G21" s="308">
        <f>'SDK - 2024'!K88</f>
        <v>0</v>
      </c>
      <c r="H21" s="310">
        <f>'SDK - 2024'!L88</f>
        <v>0</v>
      </c>
    </row>
    <row r="22" spans="2:8" ht="15.75">
      <c r="B22" s="149">
        <f>'SDK - 2024'!D89</f>
        <v>17</v>
      </c>
      <c r="C22" s="149" t="str">
        <f>'SDK - 2024'!E89</f>
        <v>Bolek Žemlík</v>
      </c>
      <c r="D22" s="312">
        <f>'SDK - 2024'!F89</f>
        <v>1991</v>
      </c>
      <c r="E22" s="303">
        <f>'SDK - 2024'!I89</f>
        <v>6</v>
      </c>
      <c r="F22" s="306">
        <f>'SDK - 2024'!J89</f>
        <v>0</v>
      </c>
      <c r="G22" s="308">
        <f>'SDK - 2024'!K89</f>
        <v>0</v>
      </c>
      <c r="H22" s="310">
        <f>'SDK - 2024'!L89</f>
        <v>0</v>
      </c>
    </row>
    <row r="23" spans="2:8" ht="15.75">
      <c r="B23" s="149">
        <f>'SDK - 2024'!D90</f>
        <v>18</v>
      </c>
      <c r="C23" s="149" t="str">
        <f>'SDK - 2024'!E90</f>
        <v>Jan Svoboda</v>
      </c>
      <c r="D23" s="312">
        <f>'SDK - 2024'!F90</f>
        <v>1982</v>
      </c>
      <c r="E23" s="303">
        <f>'SDK - 2024'!I90</f>
        <v>5</v>
      </c>
      <c r="F23" s="306">
        <f>'SDK - 2024'!J90</f>
        <v>0</v>
      </c>
      <c r="G23" s="308">
        <f>'SDK - 2024'!K90</f>
        <v>0</v>
      </c>
      <c r="H23" s="310">
        <f>'SDK - 2024'!L90</f>
        <v>0</v>
      </c>
    </row>
    <row r="24" spans="2:8" ht="15.75">
      <c r="B24" s="149">
        <f>'SDK - 2024'!D91</f>
        <v>19</v>
      </c>
      <c r="C24" s="149" t="str">
        <f>'SDK - 2024'!E91</f>
        <v>Kateřina Zajgerová</v>
      </c>
      <c r="D24" s="312">
        <f>'SDK - 2024'!F91</f>
        <v>1980</v>
      </c>
      <c r="E24" s="303">
        <f>'SDK - 2024'!I91</f>
        <v>4</v>
      </c>
      <c r="F24" s="306">
        <f>'SDK - 2024'!J91</f>
        <v>13</v>
      </c>
      <c r="G24" s="308">
        <f>'SDK - 2024'!K91</f>
        <v>0</v>
      </c>
      <c r="H24" s="310">
        <f>'SDK - 2024'!L91</f>
        <v>0</v>
      </c>
    </row>
    <row r="25" spans="2:8" ht="15.75">
      <c r="B25" s="149">
        <f>'SDK - 2024'!D92</f>
        <v>20</v>
      </c>
      <c r="C25" s="149" t="str">
        <f>'SDK - 2024'!E92</f>
        <v>Petr Stejskal</v>
      </c>
      <c r="D25" s="312">
        <f>'SDK - 2024'!F92</f>
        <v>1961</v>
      </c>
      <c r="E25" s="303">
        <f>'SDK - 2024'!I92</f>
        <v>4</v>
      </c>
      <c r="F25" s="306">
        <f>'SDK - 2024'!J92</f>
        <v>5</v>
      </c>
      <c r="G25" s="308">
        <f>'SDK - 2024'!K92</f>
        <v>0</v>
      </c>
      <c r="H25" s="310">
        <f>'SDK - 2024'!L92</f>
        <v>0</v>
      </c>
    </row>
    <row r="26" spans="2:8" ht="15.75">
      <c r="B26" s="149">
        <f>'SDK - 2024'!D93</f>
        <v>21</v>
      </c>
      <c r="C26" s="149" t="str">
        <f>'SDK - 2024'!E93</f>
        <v>Vít Lubovský</v>
      </c>
      <c r="D26" s="312">
        <v>1986</v>
      </c>
      <c r="E26" s="303">
        <f>'SDK - 2024'!I93</f>
        <v>4</v>
      </c>
      <c r="F26" s="306">
        <f>'SDK - 2024'!J93</f>
        <v>4</v>
      </c>
      <c r="G26" s="308">
        <f>'SDK - 2024'!K93</f>
        <v>0</v>
      </c>
      <c r="H26" s="310">
        <f>'SDK - 2024'!L93</f>
        <v>0</v>
      </c>
    </row>
    <row r="27" spans="2:8" ht="15.75">
      <c r="B27" s="149">
        <f>'SDK - 2024'!D94</f>
        <v>22</v>
      </c>
      <c r="C27" s="149" t="str">
        <f>'SDK - 2024'!E94</f>
        <v>Igor Batka</v>
      </c>
      <c r="D27" s="312">
        <f>'SDK - 2024'!F94</f>
        <v>1984</v>
      </c>
      <c r="E27" s="303">
        <f>'SDK - 2024'!I94</f>
        <v>3</v>
      </c>
      <c r="F27" s="306">
        <f>'SDK - 2024'!J94</f>
        <v>0</v>
      </c>
      <c r="G27" s="308">
        <f>'SDK - 2024'!K94</f>
        <v>0</v>
      </c>
      <c r="H27" s="310">
        <f>'SDK - 2024'!L94</f>
        <v>0</v>
      </c>
    </row>
    <row r="28" spans="2:8" ht="15.75">
      <c r="B28" s="149">
        <f>'SDK - 2024'!D95</f>
        <v>23</v>
      </c>
      <c r="C28" s="149" t="str">
        <f>'SDK - 2024'!E95</f>
        <v>Markéta Lederová</v>
      </c>
      <c r="D28" s="312">
        <f>'SDK - 2024'!F95</f>
        <v>0</v>
      </c>
      <c r="E28" s="303">
        <f>'SDK - 2024'!I95</f>
        <v>3</v>
      </c>
      <c r="F28" s="306">
        <f>'SDK - 2024'!J95</f>
        <v>0</v>
      </c>
      <c r="G28" s="308">
        <f>'SDK - 2024'!K95</f>
        <v>0</v>
      </c>
      <c r="H28" s="310">
        <f>'SDK - 2024'!L95</f>
        <v>0</v>
      </c>
    </row>
    <row r="29" spans="2:8" ht="15.75">
      <c r="B29" s="149">
        <f>'SDK - 2024'!D96</f>
        <v>24</v>
      </c>
      <c r="C29" s="149" t="str">
        <f>'SDK - 2024'!E96</f>
        <v>Jitka Meierová</v>
      </c>
      <c r="D29" s="312">
        <f>'SDK - 2024'!F96</f>
        <v>0</v>
      </c>
      <c r="E29" s="303">
        <f>'SDK - 2024'!I96</f>
        <v>3</v>
      </c>
      <c r="F29" s="306">
        <f>'SDK - 2024'!J96</f>
        <v>0</v>
      </c>
      <c r="G29" s="308">
        <f>'SDK - 2024'!K96</f>
        <v>0</v>
      </c>
      <c r="H29" s="310">
        <f>'SDK - 2024'!L96</f>
        <v>0</v>
      </c>
    </row>
    <row r="30" spans="2:8" ht="15.75">
      <c r="B30" s="149">
        <f>'SDK - 2024'!D97</f>
        <v>25</v>
      </c>
      <c r="C30" s="149" t="str">
        <f>'SDK - 2024'!E97</f>
        <v>Radek Odložilík</v>
      </c>
      <c r="D30" s="312">
        <f>'SDK - 2024'!F97</f>
        <v>1989</v>
      </c>
      <c r="E30" s="303">
        <f>'SDK - 2024'!I97</f>
        <v>2</v>
      </c>
      <c r="F30" s="306">
        <f>'SDK - 2024'!J97</f>
        <v>9</v>
      </c>
      <c r="G30" s="308">
        <f>'SDK - 2024'!K97</f>
        <v>0</v>
      </c>
      <c r="H30" s="310">
        <f>'SDK - 2024'!L97</f>
        <v>0</v>
      </c>
    </row>
    <row r="31" spans="2:8" ht="15.75">
      <c r="B31" s="149">
        <f>'SDK - 2024'!D98</f>
        <v>26</v>
      </c>
      <c r="C31" s="149" t="str">
        <f>'SDK - 2024'!E98</f>
        <v>Jaroslav Vlček</v>
      </c>
      <c r="D31" s="312">
        <f>'SDK - 2024'!F98</f>
        <v>1976</v>
      </c>
      <c r="E31" s="303">
        <f>'SDK - 2024'!I98</f>
        <v>2</v>
      </c>
      <c r="F31" s="306">
        <f>'SDK - 2024'!J98</f>
        <v>7</v>
      </c>
      <c r="G31" s="308">
        <f>'SDK - 2024'!K98</f>
        <v>0</v>
      </c>
      <c r="H31" s="310">
        <f>'SDK - 2024'!L98</f>
        <v>0</v>
      </c>
    </row>
    <row r="32" spans="2:8" ht="15.75">
      <c r="B32" s="149">
        <f>'SDK - 2024'!D99</f>
        <v>27</v>
      </c>
      <c r="C32" s="149" t="str">
        <f>'SDK - 2024'!E99</f>
        <v>Antonín Kvita</v>
      </c>
      <c r="D32" s="312">
        <f>'SDK - 2024'!F99</f>
        <v>1998</v>
      </c>
      <c r="E32" s="303">
        <f>'SDK - 2024'!I99</f>
        <v>2</v>
      </c>
      <c r="F32" s="306">
        <f>'SDK - 2024'!J99</f>
        <v>0</v>
      </c>
      <c r="G32" s="308">
        <f>'SDK - 2024'!K99</f>
        <v>0</v>
      </c>
      <c r="H32" s="310">
        <f>'SDK - 2024'!L99</f>
        <v>0</v>
      </c>
    </row>
    <row r="33" spans="1:8" ht="15.75">
      <c r="B33" s="149">
        <f>'SDK - 2024'!D100</f>
        <v>28</v>
      </c>
      <c r="C33" s="149" t="str">
        <f>'SDK - 2024'!E100</f>
        <v>Blanka Hájková</v>
      </c>
      <c r="D33" s="312">
        <f>'SDK - 2024'!F100</f>
        <v>1977</v>
      </c>
      <c r="E33" s="303">
        <f>'SDK - 2024'!I100</f>
        <v>1</v>
      </c>
      <c r="F33" s="306">
        <f>'SDK - 2024'!J100</f>
        <v>14</v>
      </c>
      <c r="G33" s="308">
        <f>'SDK - 2024'!K100</f>
        <v>0</v>
      </c>
      <c r="H33" s="310">
        <f>'SDK - 2024'!L100</f>
        <v>0</v>
      </c>
    </row>
    <row r="34" spans="1:8" ht="15.75">
      <c r="B34" s="149">
        <f>'SDK - 2024'!D101</f>
        <v>29</v>
      </c>
      <c r="C34" s="149" t="str">
        <f>'SDK - 2024'!E101</f>
        <v>David Kubát</v>
      </c>
      <c r="D34" s="312">
        <f>'SDK - 2024'!F101</f>
        <v>1979</v>
      </c>
      <c r="E34" s="303">
        <f>'SDK - 2024'!I101</f>
        <v>1</v>
      </c>
      <c r="F34" s="306">
        <f>'SDK - 2024'!J101</f>
        <v>0</v>
      </c>
      <c r="G34" s="308">
        <f>'SDK - 2024'!K101</f>
        <v>0</v>
      </c>
      <c r="H34" s="310">
        <f>'SDK - 2024'!L101</f>
        <v>0</v>
      </c>
    </row>
    <row r="35" spans="1:8" ht="15.75">
      <c r="B35" s="149">
        <f>'SDK - 2024'!D102</f>
        <v>30</v>
      </c>
      <c r="C35" s="149" t="str">
        <f>'SDK - 2024'!E102</f>
        <v>Luboš Koubek</v>
      </c>
      <c r="D35" s="312">
        <f>'SDK - 2024'!F102</f>
        <v>1973</v>
      </c>
      <c r="E35" s="303">
        <f>'SDK - 2024'!I102</f>
        <v>0</v>
      </c>
      <c r="F35" s="306">
        <f>'SDK - 2024'!J102</f>
        <v>15</v>
      </c>
      <c r="G35" s="308">
        <f>'SDK - 2024'!K102</f>
        <v>0</v>
      </c>
      <c r="H35" s="310">
        <f>'SDK - 2024'!L102</f>
        <v>0</v>
      </c>
    </row>
    <row r="36" spans="1:8" ht="15.75">
      <c r="B36" s="149">
        <f>'SDK - 2024'!D103</f>
        <v>31</v>
      </c>
      <c r="C36" s="149" t="str">
        <f>'SDK - 2024'!E103</f>
        <v>Matěj Kosnar</v>
      </c>
      <c r="D36" s="312">
        <f>'SDK - 2024'!F103</f>
        <v>1977</v>
      </c>
      <c r="E36" s="303">
        <f>'SDK - 2024'!I103</f>
        <v>0</v>
      </c>
      <c r="F36" s="306">
        <f>'SDK - 2024'!J103</f>
        <v>12</v>
      </c>
      <c r="G36" s="308">
        <f>'SDK - 2024'!K103</f>
        <v>0</v>
      </c>
      <c r="H36" s="310">
        <f>'SDK - 2024'!L103</f>
        <v>0</v>
      </c>
    </row>
    <row r="37" spans="1:8" ht="15.75">
      <c r="B37" s="149">
        <f>'SDK - 2024'!D104</f>
        <v>32</v>
      </c>
      <c r="C37" s="149" t="str">
        <f>'SDK - 2024'!E104</f>
        <v>Jana Havlikova</v>
      </c>
      <c r="D37" s="312">
        <f>'SDK - 2024'!F104</f>
        <v>1978</v>
      </c>
      <c r="E37" s="303">
        <f>'SDK - 2024'!I104</f>
        <v>0</v>
      </c>
      <c r="F37" s="306">
        <f>'SDK - 2024'!J104</f>
        <v>10</v>
      </c>
      <c r="G37" s="308">
        <f>'SDK - 2024'!K104</f>
        <v>0</v>
      </c>
      <c r="H37" s="310">
        <f>'SDK - 2024'!L104</f>
        <v>0</v>
      </c>
    </row>
    <row r="38" spans="1:8" ht="15.75">
      <c r="B38" s="149">
        <f>'SDK - 2024'!D105</f>
        <v>33</v>
      </c>
      <c r="C38" s="149" t="str">
        <f>'SDK - 2024'!E105</f>
        <v>Veronika Spáčilová</v>
      </c>
      <c r="D38" s="312">
        <f>'SDK - 2024'!F105</f>
        <v>1994</v>
      </c>
      <c r="E38" s="303">
        <f>'SDK - 2024'!I105</f>
        <v>0</v>
      </c>
      <c r="F38" s="306">
        <f>'SDK - 2024'!J105</f>
        <v>9</v>
      </c>
      <c r="G38" s="308">
        <f>'SDK - 2024'!K105</f>
        <v>0</v>
      </c>
      <c r="H38" s="310">
        <f>'SDK - 2024'!L105</f>
        <v>0</v>
      </c>
    </row>
    <row r="39" spans="1:8" ht="15.75">
      <c r="B39" s="149">
        <f>'SDK - 2024'!D106</f>
        <v>34</v>
      </c>
      <c r="C39" s="149" t="str">
        <f>'SDK - 2024'!E106</f>
        <v>Miroslav Černohorský</v>
      </c>
      <c r="D39" s="312">
        <f>'SDK - 2024'!F106</f>
        <v>1952</v>
      </c>
      <c r="E39" s="303">
        <f>'SDK - 2024'!I106</f>
        <v>0</v>
      </c>
      <c r="F39" s="306">
        <f>'SDK - 2024'!J106</f>
        <v>8</v>
      </c>
      <c r="G39" s="308">
        <f>'SDK - 2024'!K106</f>
        <v>0</v>
      </c>
      <c r="H39" s="310">
        <f>'SDK - 2024'!L106</f>
        <v>0</v>
      </c>
    </row>
    <row r="40" spans="1:8" ht="15.75">
      <c r="B40" s="149">
        <f>'SDK - 2024'!D107</f>
        <v>35</v>
      </c>
      <c r="C40" s="149" t="str">
        <f>'SDK - 2024'!E107</f>
        <v>Petr Švanda</v>
      </c>
      <c r="D40" s="312">
        <f>'SDK - 2024'!F107</f>
        <v>1967</v>
      </c>
      <c r="E40" s="303">
        <f>'SDK - 2024'!I107</f>
        <v>0</v>
      </c>
      <c r="F40" s="306">
        <f>'SDK - 2024'!J107</f>
        <v>7</v>
      </c>
      <c r="G40" s="308">
        <f>'SDK - 2024'!K107</f>
        <v>0</v>
      </c>
      <c r="H40" s="310">
        <f>'SDK - 2024'!L107</f>
        <v>0</v>
      </c>
    </row>
    <row r="41" spans="1:8" ht="15.75">
      <c r="B41" s="149">
        <f>'SDK - 2024'!D108</f>
        <v>36</v>
      </c>
      <c r="C41" s="149" t="str">
        <f>'SDK - 2024'!E108</f>
        <v>Jan Fiala</v>
      </c>
      <c r="D41" s="312">
        <f>'SDK - 2024'!F108</f>
        <v>1992</v>
      </c>
      <c r="E41" s="303">
        <f>'SDK - 2024'!I108</f>
        <v>0</v>
      </c>
      <c r="F41" s="306">
        <f>'SDK - 2024'!J108</f>
        <v>4</v>
      </c>
      <c r="G41" s="308">
        <f>'SDK - 2024'!K108</f>
        <v>0</v>
      </c>
      <c r="H41" s="310">
        <f>'SDK - 2024'!L108</f>
        <v>0</v>
      </c>
    </row>
    <row r="42" spans="1:8" ht="15.75">
      <c r="B42" s="149">
        <f>'SDK - 2024'!D109</f>
        <v>37</v>
      </c>
      <c r="C42" s="149" t="str">
        <f>'SDK - 2024'!E109</f>
        <v>Tomáš Fott</v>
      </c>
      <c r="D42" s="312">
        <f>'SDK - 2024'!F109</f>
        <v>1980</v>
      </c>
      <c r="E42" s="303">
        <f>'SDK - 2024'!I109</f>
        <v>0</v>
      </c>
      <c r="F42" s="306">
        <f>'SDK - 2024'!J109</f>
        <v>3</v>
      </c>
      <c r="G42" s="308">
        <f>'SDK - 2024'!K109</f>
        <v>0</v>
      </c>
      <c r="H42" s="310">
        <f>'SDK - 2024'!L109</f>
        <v>0</v>
      </c>
    </row>
    <row r="43" spans="1:8" ht="15.75">
      <c r="B43" s="149">
        <f>'SDK - 2024'!D110</f>
        <v>38</v>
      </c>
      <c r="C43" s="149" t="str">
        <f>'SDK - 2024'!E110</f>
        <v>Zdeňka Vaňová</v>
      </c>
      <c r="D43" s="312">
        <f>'SDK - 2024'!F110</f>
        <v>1986</v>
      </c>
      <c r="E43" s="303">
        <f>'SDK - 2024'!I110</f>
        <v>0</v>
      </c>
      <c r="F43" s="306">
        <f>'SDK - 2024'!J110</f>
        <v>2</v>
      </c>
      <c r="G43" s="308">
        <f>'SDK - 2024'!K110</f>
        <v>0</v>
      </c>
      <c r="H43" s="310">
        <f>'SDK - 2024'!L110</f>
        <v>0</v>
      </c>
    </row>
    <row r="44" spans="1:8" ht="15.75">
      <c r="B44" s="149">
        <f>'SDK - 2024'!D111</f>
        <v>39</v>
      </c>
      <c r="C44" s="149" t="str">
        <f>'SDK - 2024'!E111</f>
        <v>Petr Rybář</v>
      </c>
      <c r="D44" s="312">
        <f>'SDK - 2024'!F111</f>
        <v>1972</v>
      </c>
      <c r="E44" s="303">
        <f>'SDK - 2024'!I111</f>
        <v>0</v>
      </c>
      <c r="F44" s="306">
        <f>'SDK - 2024'!J111</f>
        <v>2</v>
      </c>
      <c r="G44" s="308">
        <f>'SDK - 2024'!K111</f>
        <v>0</v>
      </c>
      <c r="H44" s="310">
        <f>'SDK - 2024'!L111</f>
        <v>0</v>
      </c>
    </row>
    <row r="45" spans="1:8" ht="16.5" thickBot="1">
      <c r="B45" s="172">
        <f>'SDK - 2024'!D112</f>
        <v>40</v>
      </c>
      <c r="C45" s="172" t="str">
        <f>'SDK - 2024'!E112</f>
        <v>Dita Kosáková</v>
      </c>
      <c r="D45" s="313">
        <f>'SDK - 2024'!F112</f>
        <v>1970</v>
      </c>
      <c r="E45" s="304">
        <f>'SDK - 2024'!I112</f>
        <v>0</v>
      </c>
      <c r="F45" s="276">
        <f>'SDK - 2024'!J112</f>
        <v>0</v>
      </c>
      <c r="G45" s="273">
        <f>'SDK - 2024'!K112</f>
        <v>15</v>
      </c>
      <c r="H45" s="282">
        <f>'SDK - 2024'!L112</f>
        <v>0</v>
      </c>
    </row>
    <row r="46" spans="1:8" s="11" customFormat="1" ht="37.5" customHeight="1">
      <c r="A46" s="145"/>
      <c r="B46" s="357" t="s">
        <v>72</v>
      </c>
      <c r="C46" s="357"/>
      <c r="D46" s="357"/>
      <c r="E46" s="357"/>
      <c r="F46" s="357"/>
      <c r="G46" s="357"/>
      <c r="H46" s="357"/>
    </row>
    <row r="47" spans="1:8" s="11" customFormat="1" ht="15" customHeight="1">
      <c r="A47" s="145"/>
      <c r="B47" s="357"/>
      <c r="C47" s="357"/>
      <c r="D47" s="357"/>
      <c r="E47" s="357"/>
      <c r="F47" s="357"/>
      <c r="G47" s="357"/>
      <c r="H47" s="357"/>
    </row>
    <row r="48" spans="1:8" s="11" customFormat="1" ht="37.5" customHeight="1">
      <c r="A48" s="146"/>
      <c r="B48" s="358" t="s">
        <v>25</v>
      </c>
      <c r="C48" s="358"/>
      <c r="D48" s="358"/>
      <c r="E48" s="358"/>
      <c r="F48" s="358"/>
      <c r="G48" s="358"/>
      <c r="H48" s="358"/>
    </row>
    <row r="49" spans="1:8" s="11" customFormat="1" ht="15" customHeight="1" thickBot="1">
      <c r="A49" s="146"/>
      <c r="B49" s="360"/>
      <c r="C49" s="360"/>
      <c r="D49" s="360"/>
      <c r="E49" s="360"/>
      <c r="F49" s="360"/>
      <c r="G49" s="360"/>
      <c r="H49" s="360"/>
    </row>
    <row r="50" spans="1:8" ht="22.5" customHeight="1" thickBot="1">
      <c r="B50" s="15" t="s">
        <v>1</v>
      </c>
      <c r="C50" s="202" t="s">
        <v>16</v>
      </c>
      <c r="D50" s="314" t="s">
        <v>4</v>
      </c>
      <c r="E50" s="364" t="s">
        <v>2</v>
      </c>
      <c r="F50" s="365"/>
      <c r="G50" s="365"/>
      <c r="H50" s="366"/>
    </row>
    <row r="51" spans="1:8" ht="15.75">
      <c r="B51" s="149">
        <f>'SDK - 2024'!D113</f>
        <v>41</v>
      </c>
      <c r="C51" s="150" t="str">
        <f>'SDK - 2024'!E113</f>
        <v>Ivona Hein-Šlahúnková</v>
      </c>
      <c r="D51" s="312">
        <f>'SDK - 2024'!F113</f>
        <v>1979</v>
      </c>
      <c r="E51" s="303">
        <f>'SDK - 2024'!I113</f>
        <v>0</v>
      </c>
      <c r="F51" s="306">
        <f>'SDK - 2024'!J113</f>
        <v>0</v>
      </c>
      <c r="G51" s="308">
        <f>'SDK - 2024'!K113</f>
        <v>14</v>
      </c>
      <c r="H51" s="310">
        <f>'SDK - 2024'!L113</f>
        <v>0</v>
      </c>
    </row>
    <row r="52" spans="1:8" ht="15.75">
      <c r="B52" s="149">
        <f>'SDK - 2024'!D114</f>
        <v>42</v>
      </c>
      <c r="C52" s="150" t="str">
        <f>'SDK - 2024'!E114</f>
        <v>Jan Hamršmíd</v>
      </c>
      <c r="D52" s="312">
        <f>'SDK - 2024'!F114</f>
        <v>1981</v>
      </c>
      <c r="E52" s="303">
        <f>'SDK - 2024'!I114</f>
        <v>0</v>
      </c>
      <c r="F52" s="306">
        <f>'SDK - 2024'!J114</f>
        <v>0</v>
      </c>
      <c r="G52" s="308">
        <f>'SDK - 2024'!K114</f>
        <v>13</v>
      </c>
      <c r="H52" s="310">
        <f>'SDK - 2024'!L114</f>
        <v>0</v>
      </c>
    </row>
    <row r="53" spans="1:8" ht="15.75">
      <c r="B53" s="149">
        <f>'SDK - 2024'!D115</f>
        <v>43</v>
      </c>
      <c r="C53" s="150" t="str">
        <f>'SDK - 2024'!E115</f>
        <v>Pavel Kňákal</v>
      </c>
      <c r="D53" s="312">
        <f>'SDK - 2024'!F115</f>
        <v>1957</v>
      </c>
      <c r="E53" s="303">
        <f>'SDK - 2024'!I115</f>
        <v>0</v>
      </c>
      <c r="F53" s="306">
        <f>'SDK - 2024'!J115</f>
        <v>0</v>
      </c>
      <c r="G53" s="308">
        <f>'SDK - 2024'!K115</f>
        <v>12</v>
      </c>
      <c r="H53" s="310">
        <f>'SDK - 2024'!L115</f>
        <v>0</v>
      </c>
    </row>
    <row r="54" spans="1:8" ht="15.75">
      <c r="B54" s="149">
        <f>'SDK - 2024'!D116</f>
        <v>44</v>
      </c>
      <c r="C54" s="150" t="str">
        <f>'SDK - 2024'!E116</f>
        <v>Tomáš Vondrovský</v>
      </c>
      <c r="D54" s="312">
        <f>'SDK - 2024'!F116</f>
        <v>1980</v>
      </c>
      <c r="E54" s="303">
        <f>'SDK - 2024'!I116</f>
        <v>0</v>
      </c>
      <c r="F54" s="306">
        <f>'SDK - 2024'!J116</f>
        <v>0</v>
      </c>
      <c r="G54" s="308">
        <f>'SDK - 2024'!K116</f>
        <v>11</v>
      </c>
      <c r="H54" s="310">
        <f>'SDK - 2024'!L116</f>
        <v>0</v>
      </c>
    </row>
    <row r="55" spans="1:8" ht="15.75">
      <c r="B55" s="149">
        <f>'SDK - 2024'!D117</f>
        <v>45</v>
      </c>
      <c r="C55" s="150" t="str">
        <f>'SDK - 2024'!E117</f>
        <v>Karel Kundera</v>
      </c>
      <c r="D55" s="312">
        <f>'SDK - 2024'!F117</f>
        <v>1974</v>
      </c>
      <c r="E55" s="303">
        <f>'SDK - 2024'!I117</f>
        <v>0</v>
      </c>
      <c r="F55" s="306">
        <f>'SDK - 2024'!J117</f>
        <v>0</v>
      </c>
      <c r="G55" s="308">
        <f>'SDK - 2024'!K117</f>
        <v>10</v>
      </c>
      <c r="H55" s="310">
        <f>'SDK - 2024'!L117</f>
        <v>0</v>
      </c>
    </row>
    <row r="56" spans="1:8" ht="15.75">
      <c r="B56" s="149">
        <f>'SDK - 2024'!D118</f>
        <v>46</v>
      </c>
      <c r="C56" s="150" t="str">
        <f>'SDK - 2024'!E118</f>
        <v>Linda Slovenčíková</v>
      </c>
      <c r="D56" s="312">
        <f>'SDK - 2024'!F118</f>
        <v>1971</v>
      </c>
      <c r="E56" s="303">
        <f>'SDK - 2024'!I118</f>
        <v>0</v>
      </c>
      <c r="F56" s="306">
        <f>'SDK - 2024'!J118</f>
        <v>0</v>
      </c>
      <c r="G56" s="308">
        <f>'SDK - 2024'!K118</f>
        <v>9</v>
      </c>
      <c r="H56" s="310">
        <f>'SDK - 2024'!L118</f>
        <v>0</v>
      </c>
    </row>
    <row r="57" spans="1:8" ht="15.75">
      <c r="B57" s="149">
        <f>'SDK - 2024'!D119</f>
        <v>47</v>
      </c>
      <c r="C57" s="150" t="str">
        <f>'SDK - 2024'!E119</f>
        <v>Jan Jílek</v>
      </c>
      <c r="D57" s="312">
        <f>'SDK - 2024'!F119</f>
        <v>1963</v>
      </c>
      <c r="E57" s="303">
        <f>'SDK - 2024'!I119</f>
        <v>0</v>
      </c>
      <c r="F57" s="306">
        <f>'SDK - 2024'!J119</f>
        <v>0</v>
      </c>
      <c r="G57" s="308">
        <f>'SDK - 2024'!K119</f>
        <v>8</v>
      </c>
      <c r="H57" s="310">
        <f>'SDK - 2024'!L119</f>
        <v>0</v>
      </c>
    </row>
    <row r="58" spans="1:8" ht="15.75">
      <c r="B58" s="149">
        <f>'SDK - 2024'!D120</f>
        <v>48</v>
      </c>
      <c r="C58" s="150" t="str">
        <f>'SDK - 2024'!E120</f>
        <v>Martin Kočárek</v>
      </c>
      <c r="D58" s="312">
        <f>'SDK - 2024'!F120</f>
        <v>1969</v>
      </c>
      <c r="E58" s="303">
        <f>'SDK - 2024'!I120</f>
        <v>0</v>
      </c>
      <c r="F58" s="306">
        <f>'SDK - 2024'!J120</f>
        <v>0</v>
      </c>
      <c r="G58" s="308">
        <f>'SDK - 2024'!K120</f>
        <v>7</v>
      </c>
      <c r="H58" s="310">
        <f>'SDK - 2024'!L120</f>
        <v>0</v>
      </c>
    </row>
    <row r="59" spans="1:8" ht="15.75">
      <c r="B59" s="149">
        <f>'SDK - 2024'!D121</f>
        <v>49</v>
      </c>
      <c r="C59" s="150" t="str">
        <f>'SDK - 2024'!E121</f>
        <v>Dana Karmazínová</v>
      </c>
      <c r="D59" s="312">
        <f>'SDK - 2024'!F121</f>
        <v>1980</v>
      </c>
      <c r="E59" s="303">
        <f>'SDK - 2024'!I121</f>
        <v>0</v>
      </c>
      <c r="F59" s="306">
        <f>'SDK - 2024'!J121</f>
        <v>0</v>
      </c>
      <c r="G59" s="308">
        <f>'SDK - 2024'!K121</f>
        <v>6</v>
      </c>
      <c r="H59" s="310">
        <f>'SDK - 2024'!L121</f>
        <v>0</v>
      </c>
    </row>
    <row r="60" spans="1:8" ht="15.75">
      <c r="B60" s="149">
        <f>'SDK - 2024'!D122</f>
        <v>50</v>
      </c>
      <c r="C60" s="150" t="str">
        <f>'SDK - 2024'!E122</f>
        <v>Zdeněk Červenka</v>
      </c>
      <c r="D60" s="312">
        <f>'SDK - 2024'!F122</f>
        <v>1973</v>
      </c>
      <c r="E60" s="303">
        <f>'SDK - 2024'!I122</f>
        <v>0</v>
      </c>
      <c r="F60" s="306">
        <f>'SDK - 2024'!J122</f>
        <v>0</v>
      </c>
      <c r="G60" s="308">
        <f>'SDK - 2024'!K122</f>
        <v>5</v>
      </c>
      <c r="H60" s="310">
        <f>'SDK - 2024'!L122</f>
        <v>0</v>
      </c>
    </row>
    <row r="61" spans="1:8" ht="15.75">
      <c r="B61" s="149">
        <f>'SDK - 2024'!D123</f>
        <v>51</v>
      </c>
      <c r="C61" s="150" t="str">
        <f>'SDK - 2024'!E123</f>
        <v>Barbora Doležalová</v>
      </c>
      <c r="D61" s="312">
        <f>'SDK - 2024'!F123</f>
        <v>1987</v>
      </c>
      <c r="E61" s="303">
        <f>'SDK - 2024'!I123</f>
        <v>0</v>
      </c>
      <c r="F61" s="306">
        <f>'SDK - 2024'!J123</f>
        <v>0</v>
      </c>
      <c r="G61" s="308">
        <f>'SDK - 2024'!K123</f>
        <v>4</v>
      </c>
      <c r="H61" s="310">
        <f>'SDK - 2024'!L123</f>
        <v>0</v>
      </c>
    </row>
    <row r="62" spans="1:8" ht="15.75">
      <c r="B62" s="149">
        <f>'SDK - 2024'!D124</f>
        <v>52</v>
      </c>
      <c r="C62" s="150" t="str">
        <f>'SDK - 2024'!E124</f>
        <v>Roman Klíma</v>
      </c>
      <c r="D62" s="312">
        <f>'SDK - 2024'!F124</f>
        <v>1976</v>
      </c>
      <c r="E62" s="303">
        <f>'SDK - 2024'!I124</f>
        <v>0</v>
      </c>
      <c r="F62" s="306">
        <f>'SDK - 2024'!J124</f>
        <v>0</v>
      </c>
      <c r="G62" s="308">
        <f>'SDK - 2024'!K124</f>
        <v>3</v>
      </c>
      <c r="H62" s="310">
        <f>'SDK - 2024'!L124</f>
        <v>0</v>
      </c>
    </row>
    <row r="63" spans="1:8" ht="15.75">
      <c r="B63" s="149">
        <f>'SDK - 2024'!D125</f>
        <v>53</v>
      </c>
      <c r="C63" s="150" t="str">
        <f>'SDK - 2024'!E125</f>
        <v>Zbyněk Dolejšek</v>
      </c>
      <c r="D63" s="312">
        <f>'SDK - 2024'!F125</f>
        <v>1981</v>
      </c>
      <c r="E63" s="303">
        <f>'SDK - 2024'!I125</f>
        <v>0</v>
      </c>
      <c r="F63" s="306">
        <f>'SDK - 2024'!J125</f>
        <v>0</v>
      </c>
      <c r="G63" s="308">
        <f>'SDK - 2024'!K125</f>
        <v>2</v>
      </c>
      <c r="H63" s="310">
        <f>'SDK - 2024'!L125</f>
        <v>0</v>
      </c>
    </row>
    <row r="64" spans="1:8" ht="15.75">
      <c r="B64" s="149">
        <f>'SDK - 2024'!D126</f>
        <v>54</v>
      </c>
      <c r="C64" s="150" t="str">
        <f>'SDK - 2024'!E126</f>
        <v>Norbert Palša</v>
      </c>
      <c r="D64" s="312">
        <f>'SDK - 2024'!F126</f>
        <v>1993</v>
      </c>
      <c r="E64" s="303">
        <f>'SDK - 2024'!I126</f>
        <v>0</v>
      </c>
      <c r="F64" s="306">
        <f>'SDK - 2024'!J126</f>
        <v>0</v>
      </c>
      <c r="G64" s="308">
        <f>'SDK - 2024'!K126</f>
        <v>1</v>
      </c>
      <c r="H64" s="310">
        <f>'SDK - 2024'!L126</f>
        <v>0</v>
      </c>
    </row>
    <row r="65" spans="2:8" ht="15.75">
      <c r="B65" s="149">
        <f>'SDK - 2024'!D127</f>
        <v>55</v>
      </c>
      <c r="C65" s="150" t="str">
        <f>'SDK - 2024'!E127</f>
        <v>Antonín Beneš</v>
      </c>
      <c r="D65" s="312">
        <f>'SDK - 2024'!F127</f>
        <v>1971</v>
      </c>
      <c r="E65" s="303">
        <f>'SDK - 2024'!I127</f>
        <v>0</v>
      </c>
      <c r="F65" s="306">
        <f>'SDK - 2024'!J127</f>
        <v>0</v>
      </c>
      <c r="G65" s="308">
        <f>'SDK - 2024'!K127</f>
        <v>0</v>
      </c>
      <c r="H65" s="310">
        <f>'SDK - 2024'!L127</f>
        <v>5</v>
      </c>
    </row>
    <row r="66" spans="2:8" ht="15.75">
      <c r="B66" s="149">
        <f>'SDK - 2024'!D128</f>
        <v>56</v>
      </c>
      <c r="C66" s="150" t="str">
        <f>'SDK - 2024'!E128</f>
        <v>Martin Souček</v>
      </c>
      <c r="D66" s="312">
        <f>'SDK - 2024'!F128</f>
        <v>1977</v>
      </c>
      <c r="E66" s="303">
        <f>'SDK - 2024'!I128</f>
        <v>0</v>
      </c>
      <c r="F66" s="306">
        <f>'SDK - 2024'!J128</f>
        <v>0</v>
      </c>
      <c r="G66" s="308">
        <f>'SDK - 2024'!K128</f>
        <v>0</v>
      </c>
      <c r="H66" s="310">
        <f>'SDK - 2024'!L128</f>
        <v>4</v>
      </c>
    </row>
    <row r="67" spans="2:8" ht="15.75">
      <c r="B67" s="149">
        <f>'SDK - 2024'!D129</f>
        <v>57</v>
      </c>
      <c r="C67" s="150" t="str">
        <f>'SDK - 2024'!E129</f>
        <v>Vladimír Kuboš</v>
      </c>
      <c r="D67" s="312">
        <f>'SDK - 2024'!F129</f>
        <v>1975</v>
      </c>
      <c r="E67" s="303">
        <f>'SDK - 2024'!I129</f>
        <v>0</v>
      </c>
      <c r="F67" s="306">
        <f>'SDK - 2024'!J129</f>
        <v>0</v>
      </c>
      <c r="G67" s="308">
        <f>'SDK - 2024'!K129</f>
        <v>0</v>
      </c>
      <c r="H67" s="310">
        <f>'SDK - 2024'!L129</f>
        <v>3</v>
      </c>
    </row>
    <row r="68" spans="2:8" ht="15.75">
      <c r="B68" s="149">
        <f>'SDK - 2024'!D130</f>
        <v>58</v>
      </c>
      <c r="C68" s="150" t="str">
        <f>'SDK - 2024'!E130</f>
        <v>Jiřina Pavlíková</v>
      </c>
      <c r="D68" s="312">
        <f>'SDK - 2024'!F130</f>
        <v>1967</v>
      </c>
      <c r="E68" s="303">
        <f>'SDK - 2024'!I130</f>
        <v>0</v>
      </c>
      <c r="F68" s="306">
        <f>'SDK - 2024'!J130</f>
        <v>0</v>
      </c>
      <c r="G68" s="308">
        <f>'SDK - 2024'!K130</f>
        <v>0</v>
      </c>
      <c r="H68" s="310">
        <f>'SDK - 2024'!L130</f>
        <v>2</v>
      </c>
    </row>
    <row r="69" spans="2:8" ht="15.75">
      <c r="B69" s="149">
        <f>'SDK - 2024'!D131</f>
        <v>59</v>
      </c>
      <c r="C69" s="150" t="str">
        <f>'SDK - 2024'!E131</f>
        <v>Petr Pospíšil</v>
      </c>
      <c r="D69" s="312">
        <f>'SDK - 2024'!F131</f>
        <v>1959</v>
      </c>
      <c r="E69" s="303">
        <f>'SDK - 2024'!I131</f>
        <v>0</v>
      </c>
      <c r="F69" s="306">
        <f>'SDK - 2024'!J131</f>
        <v>0</v>
      </c>
      <c r="G69" s="308">
        <f>'SDK - 2024'!K131</f>
        <v>0</v>
      </c>
      <c r="H69" s="310">
        <f>'SDK - 2024'!L131</f>
        <v>1</v>
      </c>
    </row>
    <row r="70" spans="2:8" ht="15.75">
      <c r="B70" s="149" t="str">
        <f>'SDK - 2024'!D132</f>
        <v/>
      </c>
      <c r="C70" s="150">
        <f>'SDK - 2024'!E132</f>
        <v>0</v>
      </c>
      <c r="D70" s="312">
        <f>'SDK - 2024'!F132</f>
        <v>0</v>
      </c>
      <c r="E70" s="268">
        <f>'SDK - 2024'!G132</f>
        <v>0</v>
      </c>
      <c r="F70" s="275">
        <f>'SDK - 2024'!H132</f>
        <v>0</v>
      </c>
      <c r="G70" s="278">
        <f>'SDK - 2024'!I132</f>
        <v>0</v>
      </c>
      <c r="H70" s="281">
        <f>'SDK - 2024'!J132</f>
        <v>0</v>
      </c>
    </row>
    <row r="71" spans="2:8" ht="15.75">
      <c r="B71" s="149" t="str">
        <f>'SDK - 2024'!D133</f>
        <v/>
      </c>
      <c r="C71" s="150">
        <f>'SDK - 2024'!E133</f>
        <v>0</v>
      </c>
      <c r="D71" s="312">
        <f>'SDK - 2024'!F133</f>
        <v>0</v>
      </c>
      <c r="E71" s="268">
        <f>'SDK - 2024'!G133</f>
        <v>0</v>
      </c>
      <c r="F71" s="275">
        <f>'SDK - 2024'!H133</f>
        <v>0</v>
      </c>
      <c r="G71" s="278">
        <f>'SDK - 2024'!I133</f>
        <v>0</v>
      </c>
      <c r="H71" s="281">
        <f>'SDK - 2024'!J133</f>
        <v>0</v>
      </c>
    </row>
    <row r="72" spans="2:8" ht="15.75">
      <c r="B72" s="149" t="str">
        <f>'SDK - 2024'!D134</f>
        <v/>
      </c>
      <c r="C72" s="150">
        <f>'SDK - 2024'!E134</f>
        <v>0</v>
      </c>
      <c r="D72" s="312">
        <f>'SDK - 2024'!F134</f>
        <v>0</v>
      </c>
      <c r="E72" s="268">
        <f>'SDK - 2024'!G134</f>
        <v>0</v>
      </c>
      <c r="F72" s="275">
        <f>'SDK - 2024'!H134</f>
        <v>0</v>
      </c>
      <c r="G72" s="278">
        <f>'SDK - 2024'!I134</f>
        <v>0</v>
      </c>
      <c r="H72" s="281">
        <f>'SDK - 2024'!J134</f>
        <v>0</v>
      </c>
    </row>
    <row r="73" spans="2:8" ht="15.75">
      <c r="B73" s="149" t="str">
        <f>'SDK - 2024'!D135</f>
        <v/>
      </c>
      <c r="C73" s="150">
        <f>'SDK - 2024'!E135</f>
        <v>0</v>
      </c>
      <c r="D73" s="312">
        <f>'SDK - 2024'!F135</f>
        <v>0</v>
      </c>
      <c r="E73" s="268">
        <f>'SDK - 2024'!G135</f>
        <v>0</v>
      </c>
      <c r="F73" s="275">
        <f>'SDK - 2024'!H135</f>
        <v>0</v>
      </c>
      <c r="G73" s="278">
        <f>'SDK - 2024'!I135</f>
        <v>0</v>
      </c>
      <c r="H73" s="281">
        <f>'SDK - 2024'!J135</f>
        <v>0</v>
      </c>
    </row>
    <row r="74" spans="2:8" ht="15.75">
      <c r="B74" s="149" t="e">
        <f>'SDK - 2024'!#REF!</f>
        <v>#REF!</v>
      </c>
      <c r="C74" s="150" t="e">
        <f>'SDK - 2024'!#REF!</f>
        <v>#REF!</v>
      </c>
      <c r="D74" s="312" t="e">
        <f>'SDK - 2024'!#REF!</f>
        <v>#REF!</v>
      </c>
      <c r="E74" s="268" t="e">
        <f>'SDK - 2024'!#REF!</f>
        <v>#REF!</v>
      </c>
      <c r="F74" s="275" t="e">
        <f>'SDK - 2024'!#REF!</f>
        <v>#REF!</v>
      </c>
      <c r="G74" s="278" t="e">
        <f>'SDK - 2024'!#REF!</f>
        <v>#REF!</v>
      </c>
      <c r="H74" s="281" t="e">
        <f>'SDK - 2024'!#REF!</f>
        <v>#REF!</v>
      </c>
    </row>
    <row r="75" spans="2:8" ht="15.75">
      <c r="B75" s="149" t="e">
        <f>'SDK - 2024'!#REF!</f>
        <v>#REF!</v>
      </c>
      <c r="C75" s="150" t="e">
        <f>'SDK - 2024'!#REF!</f>
        <v>#REF!</v>
      </c>
      <c r="D75" s="312" t="e">
        <f>'SDK - 2024'!#REF!</f>
        <v>#REF!</v>
      </c>
      <c r="E75" s="268" t="e">
        <f>'SDK - 2024'!#REF!</f>
        <v>#REF!</v>
      </c>
      <c r="F75" s="275" t="e">
        <f>'SDK - 2024'!#REF!</f>
        <v>#REF!</v>
      </c>
      <c r="G75" s="278" t="e">
        <f>'SDK - 2024'!#REF!</f>
        <v>#REF!</v>
      </c>
      <c r="H75" s="281" t="e">
        <f>'SDK - 2024'!#REF!</f>
        <v>#REF!</v>
      </c>
    </row>
    <row r="76" spans="2:8" ht="15.75">
      <c r="B76" s="149" t="e">
        <f>'SDK - 2024'!#REF!</f>
        <v>#REF!</v>
      </c>
      <c r="C76" s="150" t="e">
        <f>'SDK - 2024'!#REF!</f>
        <v>#REF!</v>
      </c>
      <c r="D76" s="312" t="e">
        <f>'SDK - 2024'!#REF!</f>
        <v>#REF!</v>
      </c>
      <c r="E76" s="268" t="e">
        <f>'SDK - 2024'!#REF!</f>
        <v>#REF!</v>
      </c>
      <c r="F76" s="275" t="e">
        <f>'SDK - 2024'!#REF!</f>
        <v>#REF!</v>
      </c>
      <c r="G76" s="278" t="e">
        <f>'SDK - 2024'!#REF!</f>
        <v>#REF!</v>
      </c>
      <c r="H76" s="281" t="e">
        <f>'SDK - 2024'!#REF!</f>
        <v>#REF!</v>
      </c>
    </row>
    <row r="77" spans="2:8" ht="15.75">
      <c r="B77" s="149" t="e">
        <f>'SDK - 2024'!#REF!</f>
        <v>#REF!</v>
      </c>
      <c r="C77" s="150" t="e">
        <f>'SDK - 2024'!#REF!</f>
        <v>#REF!</v>
      </c>
      <c r="D77" s="312" t="e">
        <f>'SDK - 2024'!#REF!</f>
        <v>#REF!</v>
      </c>
      <c r="E77" s="268" t="e">
        <f>'SDK - 2024'!#REF!</f>
        <v>#REF!</v>
      </c>
      <c r="F77" s="275" t="e">
        <f>'SDK - 2024'!#REF!</f>
        <v>#REF!</v>
      </c>
      <c r="G77" s="278" t="e">
        <f>'SDK - 2024'!#REF!</f>
        <v>#REF!</v>
      </c>
      <c r="H77" s="281" t="e">
        <f>'SDK - 2024'!#REF!</f>
        <v>#REF!</v>
      </c>
    </row>
    <row r="78" spans="2:8" ht="15.75">
      <c r="B78" s="149" t="e">
        <f>'SDK - 2024'!#REF!</f>
        <v>#REF!</v>
      </c>
      <c r="C78" s="150" t="e">
        <f>'SDK - 2024'!#REF!</f>
        <v>#REF!</v>
      </c>
      <c r="D78" s="312" t="e">
        <f>'SDK - 2024'!#REF!</f>
        <v>#REF!</v>
      </c>
      <c r="E78" s="268" t="e">
        <f>'SDK - 2024'!#REF!</f>
        <v>#REF!</v>
      </c>
      <c r="F78" s="275" t="e">
        <f>'SDK - 2024'!#REF!</f>
        <v>#REF!</v>
      </c>
      <c r="G78" s="278" t="e">
        <f>'SDK - 2024'!#REF!</f>
        <v>#REF!</v>
      </c>
      <c r="H78" s="281" t="e">
        <f>'SDK - 2024'!#REF!</f>
        <v>#REF!</v>
      </c>
    </row>
    <row r="79" spans="2:8" ht="15.75">
      <c r="B79" s="149" t="e">
        <f>'SDK - 2024'!#REF!</f>
        <v>#REF!</v>
      </c>
      <c r="C79" s="150" t="e">
        <f>'SDK - 2024'!#REF!</f>
        <v>#REF!</v>
      </c>
      <c r="D79" s="312" t="e">
        <f>'SDK - 2024'!#REF!</f>
        <v>#REF!</v>
      </c>
      <c r="E79" s="268" t="e">
        <f>'SDK - 2024'!#REF!</f>
        <v>#REF!</v>
      </c>
      <c r="F79" s="275" t="e">
        <f>'SDK - 2024'!#REF!</f>
        <v>#REF!</v>
      </c>
      <c r="G79" s="278" t="e">
        <f>'SDK - 2024'!#REF!</f>
        <v>#REF!</v>
      </c>
      <c r="H79" s="281" t="e">
        <f>'SDK - 2024'!#REF!</f>
        <v>#REF!</v>
      </c>
    </row>
    <row r="80" spans="2:8" ht="15.75">
      <c r="B80" s="149" t="e">
        <f>'SDK - 2024'!#REF!</f>
        <v>#REF!</v>
      </c>
      <c r="C80" s="150" t="e">
        <f>'SDK - 2024'!#REF!</f>
        <v>#REF!</v>
      </c>
      <c r="D80" s="312" t="e">
        <f>'SDK - 2024'!#REF!</f>
        <v>#REF!</v>
      </c>
      <c r="E80" s="268" t="e">
        <f>'SDK - 2024'!#REF!</f>
        <v>#REF!</v>
      </c>
      <c r="F80" s="275" t="e">
        <f>'SDK - 2024'!#REF!</f>
        <v>#REF!</v>
      </c>
      <c r="G80" s="278" t="e">
        <f>'SDK - 2024'!#REF!</f>
        <v>#REF!</v>
      </c>
      <c r="H80" s="281" t="e">
        <f>'SDK - 2024'!#REF!</f>
        <v>#REF!</v>
      </c>
    </row>
    <row r="81" spans="2:8" ht="15.75">
      <c r="B81" s="149" t="e">
        <f>'SDK - 2024'!#REF!</f>
        <v>#REF!</v>
      </c>
      <c r="C81" s="150" t="e">
        <f>'SDK - 2024'!#REF!</f>
        <v>#REF!</v>
      </c>
      <c r="D81" s="312" t="e">
        <f>'SDK - 2024'!#REF!</f>
        <v>#REF!</v>
      </c>
      <c r="E81" s="268" t="e">
        <f>'SDK - 2024'!#REF!</f>
        <v>#REF!</v>
      </c>
      <c r="F81" s="275" t="e">
        <f>'SDK - 2024'!#REF!</f>
        <v>#REF!</v>
      </c>
      <c r="G81" s="278" t="e">
        <f>'SDK - 2024'!#REF!</f>
        <v>#REF!</v>
      </c>
      <c r="H81" s="281" t="e">
        <f>'SDK - 2024'!#REF!</f>
        <v>#REF!</v>
      </c>
    </row>
    <row r="82" spans="2:8" ht="15.75">
      <c r="B82" s="149" t="e">
        <f>'SDK - 2024'!#REF!</f>
        <v>#REF!</v>
      </c>
      <c r="C82" s="150" t="e">
        <f>'SDK - 2024'!#REF!</f>
        <v>#REF!</v>
      </c>
      <c r="D82" s="312" t="e">
        <f>'SDK - 2024'!#REF!</f>
        <v>#REF!</v>
      </c>
      <c r="E82" s="268" t="e">
        <f>'SDK - 2024'!#REF!</f>
        <v>#REF!</v>
      </c>
      <c r="F82" s="275" t="e">
        <f>'SDK - 2024'!#REF!</f>
        <v>#REF!</v>
      </c>
      <c r="G82" s="278" t="e">
        <f>'SDK - 2024'!#REF!</f>
        <v>#REF!</v>
      </c>
      <c r="H82" s="281" t="e">
        <f>'SDK - 2024'!#REF!</f>
        <v>#REF!</v>
      </c>
    </row>
    <row r="83" spans="2:8" ht="15.75">
      <c r="B83" s="149" t="e">
        <f>'SDK - 2024'!#REF!</f>
        <v>#REF!</v>
      </c>
      <c r="C83" s="150" t="e">
        <f>'SDK - 2024'!#REF!</f>
        <v>#REF!</v>
      </c>
      <c r="D83" s="312" t="e">
        <f>'SDK - 2024'!#REF!</f>
        <v>#REF!</v>
      </c>
      <c r="E83" s="268" t="e">
        <f>'SDK - 2024'!#REF!</f>
        <v>#REF!</v>
      </c>
      <c r="F83" s="275" t="e">
        <f>'SDK - 2024'!#REF!</f>
        <v>#REF!</v>
      </c>
      <c r="G83" s="278" t="e">
        <f>'SDK - 2024'!#REF!</f>
        <v>#REF!</v>
      </c>
      <c r="H83" s="281" t="e">
        <f>'SDK - 2024'!#REF!</f>
        <v>#REF!</v>
      </c>
    </row>
    <row r="84" spans="2:8" ht="15.75">
      <c r="B84" s="149" t="e">
        <f>'SDK - 2024'!#REF!</f>
        <v>#REF!</v>
      </c>
      <c r="C84" s="150" t="e">
        <f>'SDK - 2024'!#REF!</f>
        <v>#REF!</v>
      </c>
      <c r="D84" s="312" t="e">
        <f>'SDK - 2024'!#REF!</f>
        <v>#REF!</v>
      </c>
      <c r="E84" s="268" t="e">
        <f>'SDK - 2024'!#REF!</f>
        <v>#REF!</v>
      </c>
      <c r="F84" s="275" t="e">
        <f>'SDK - 2024'!#REF!</f>
        <v>#REF!</v>
      </c>
      <c r="G84" s="278" t="e">
        <f>'SDK - 2024'!#REF!</f>
        <v>#REF!</v>
      </c>
      <c r="H84" s="281" t="e">
        <f>'SDK - 2024'!#REF!</f>
        <v>#REF!</v>
      </c>
    </row>
    <row r="85" spans="2:8" ht="15.75">
      <c r="B85" s="149" t="e">
        <f>'SDK - 2024'!#REF!</f>
        <v>#REF!</v>
      </c>
      <c r="C85" s="150" t="e">
        <f>'SDK - 2024'!#REF!</f>
        <v>#REF!</v>
      </c>
      <c r="D85" s="312" t="e">
        <f>'SDK - 2024'!#REF!</f>
        <v>#REF!</v>
      </c>
      <c r="E85" s="268" t="e">
        <f>'SDK - 2024'!#REF!</f>
        <v>#REF!</v>
      </c>
      <c r="F85" s="275" t="e">
        <f>'SDK - 2024'!#REF!</f>
        <v>#REF!</v>
      </c>
      <c r="G85" s="278" t="e">
        <f>'SDK - 2024'!#REF!</f>
        <v>#REF!</v>
      </c>
      <c r="H85" s="281" t="e">
        <f>'SDK - 2024'!#REF!</f>
        <v>#REF!</v>
      </c>
    </row>
    <row r="86" spans="2:8" ht="15.75">
      <c r="B86" s="149" t="e">
        <f>'SDK - 2024'!#REF!</f>
        <v>#REF!</v>
      </c>
      <c r="C86" s="150" t="e">
        <f>'SDK - 2024'!#REF!</f>
        <v>#REF!</v>
      </c>
      <c r="D86" s="312" t="e">
        <f>'SDK - 2024'!#REF!</f>
        <v>#REF!</v>
      </c>
      <c r="E86" s="268" t="e">
        <f>'SDK - 2024'!#REF!</f>
        <v>#REF!</v>
      </c>
      <c r="F86" s="275" t="e">
        <f>'SDK - 2024'!#REF!</f>
        <v>#REF!</v>
      </c>
      <c r="G86" s="278" t="e">
        <f>'SDK - 2024'!#REF!</f>
        <v>#REF!</v>
      </c>
      <c r="H86" s="281" t="e">
        <f>'SDK - 2024'!#REF!</f>
        <v>#REF!</v>
      </c>
    </row>
    <row r="87" spans="2:8" ht="15.75">
      <c r="B87" s="149" t="e">
        <f>'SDK - 2024'!#REF!</f>
        <v>#REF!</v>
      </c>
      <c r="C87" s="150" t="e">
        <f>'SDK - 2024'!#REF!</f>
        <v>#REF!</v>
      </c>
      <c r="D87" s="312" t="e">
        <f>'SDK - 2024'!#REF!</f>
        <v>#REF!</v>
      </c>
      <c r="E87" s="268" t="e">
        <f>'SDK - 2024'!#REF!</f>
        <v>#REF!</v>
      </c>
      <c r="F87" s="275" t="e">
        <f>'SDK - 2024'!#REF!</f>
        <v>#REF!</v>
      </c>
      <c r="G87" s="278" t="e">
        <f>'SDK - 2024'!#REF!</f>
        <v>#REF!</v>
      </c>
      <c r="H87" s="281" t="e">
        <f>'SDK - 2024'!#REF!</f>
        <v>#REF!</v>
      </c>
    </row>
    <row r="88" spans="2:8" ht="15.75">
      <c r="B88" s="149" t="e">
        <f>'SDK - 2024'!#REF!</f>
        <v>#REF!</v>
      </c>
      <c r="C88" s="150" t="e">
        <f>'SDK - 2024'!#REF!</f>
        <v>#REF!</v>
      </c>
      <c r="D88" s="312" t="e">
        <f>'SDK - 2024'!#REF!</f>
        <v>#REF!</v>
      </c>
      <c r="E88" s="268" t="e">
        <f>'SDK - 2024'!#REF!</f>
        <v>#REF!</v>
      </c>
      <c r="F88" s="275" t="e">
        <f>'SDK - 2024'!#REF!</f>
        <v>#REF!</v>
      </c>
      <c r="G88" s="278" t="e">
        <f>'SDK - 2024'!#REF!</f>
        <v>#REF!</v>
      </c>
      <c r="H88" s="281" t="e">
        <f>'SDK - 2024'!#REF!</f>
        <v>#REF!</v>
      </c>
    </row>
    <row r="89" spans="2:8" ht="15.75">
      <c r="B89" s="149" t="e">
        <f>'SDK - 2024'!#REF!</f>
        <v>#REF!</v>
      </c>
      <c r="C89" s="150" t="e">
        <f>'SDK - 2024'!#REF!</f>
        <v>#REF!</v>
      </c>
      <c r="D89" s="312" t="e">
        <f>'SDK - 2024'!#REF!</f>
        <v>#REF!</v>
      </c>
      <c r="E89" s="268" t="e">
        <f>'SDK - 2024'!#REF!</f>
        <v>#REF!</v>
      </c>
      <c r="F89" s="275" t="e">
        <f>'SDK - 2024'!#REF!</f>
        <v>#REF!</v>
      </c>
      <c r="G89" s="278" t="e">
        <f>'SDK - 2024'!#REF!</f>
        <v>#REF!</v>
      </c>
      <c r="H89" s="281" t="e">
        <f>'SDK - 2024'!#REF!</f>
        <v>#REF!</v>
      </c>
    </row>
    <row r="90" spans="2:8" ht="16.5" thickBot="1">
      <c r="B90" s="172" t="e">
        <f>'SDK - 2024'!#REF!</f>
        <v>#REF!</v>
      </c>
      <c r="C90" s="173" t="e">
        <f>'SDK - 2024'!#REF!</f>
        <v>#REF!</v>
      </c>
      <c r="D90" s="313" t="e">
        <f>'SDK - 2024'!#REF!</f>
        <v>#REF!</v>
      </c>
      <c r="E90" s="269" t="e">
        <f>'SDK - 2024'!#REF!</f>
        <v>#REF!</v>
      </c>
      <c r="F90" s="276" t="e">
        <f>'SDK - 2024'!#REF!</f>
        <v>#REF!</v>
      </c>
      <c r="G90" s="162" t="e">
        <f>'SDK - 2024'!#REF!</f>
        <v>#REF!</v>
      </c>
      <c r="H90" s="282" t="e">
        <f>'SDK - 2024'!#REF!</f>
        <v>#REF!</v>
      </c>
    </row>
    <row r="91" spans="2:8" s="171" customFormat="1" ht="15.75">
      <c r="B91" s="167"/>
      <c r="C91" s="167"/>
      <c r="D91" s="315"/>
      <c r="E91" s="270"/>
      <c r="F91" s="168"/>
      <c r="G91" s="169"/>
      <c r="H91" s="170"/>
    </row>
    <row r="92" spans="2:8" ht="38.25" customHeight="1">
      <c r="B92" s="357" t="s">
        <v>72</v>
      </c>
      <c r="C92" s="357"/>
      <c r="D92" s="357"/>
      <c r="E92" s="357"/>
      <c r="F92" s="357"/>
      <c r="G92" s="357"/>
      <c r="H92" s="357"/>
    </row>
    <row r="93" spans="2:8" ht="15" customHeight="1">
      <c r="B93" s="357"/>
      <c r="C93" s="357"/>
      <c r="D93" s="357"/>
      <c r="E93" s="357"/>
      <c r="F93" s="357"/>
      <c r="G93" s="357"/>
      <c r="H93" s="357"/>
    </row>
    <row r="94" spans="2:8" ht="38.25" customHeight="1">
      <c r="B94" s="358" t="s">
        <v>25</v>
      </c>
      <c r="C94" s="358"/>
      <c r="D94" s="358"/>
      <c r="E94" s="358"/>
      <c r="F94" s="358"/>
      <c r="G94" s="358"/>
      <c r="H94" s="358"/>
    </row>
    <row r="95" spans="2:8" ht="15" customHeight="1" thickBot="1">
      <c r="B95" s="360"/>
      <c r="C95" s="360"/>
      <c r="D95" s="360"/>
      <c r="E95" s="360"/>
      <c r="F95" s="360"/>
      <c r="G95" s="360"/>
      <c r="H95" s="360"/>
    </row>
    <row r="96" spans="2:8" ht="22.5" customHeight="1" thickBot="1">
      <c r="B96" s="15" t="s">
        <v>1</v>
      </c>
      <c r="C96" s="202" t="s">
        <v>16</v>
      </c>
      <c r="D96" s="311" t="s">
        <v>4</v>
      </c>
      <c r="E96" s="364" t="s">
        <v>2</v>
      </c>
      <c r="F96" s="365"/>
      <c r="G96" s="365"/>
      <c r="H96" s="366"/>
    </row>
    <row r="97" spans="2:8" ht="15.75">
      <c r="B97" s="149" t="e">
        <f>'SDK - 2024'!#REF!</f>
        <v>#REF!</v>
      </c>
      <c r="C97" s="149" t="e">
        <f>'SDK - 2024'!#REF!</f>
        <v>#REF!</v>
      </c>
      <c r="D97" s="316" t="e">
        <f>'SDK - 2024'!#REF!</f>
        <v>#REF!</v>
      </c>
      <c r="E97" s="266" t="e">
        <f>'SDK - 2024'!#REF!</f>
        <v>#REF!</v>
      </c>
      <c r="F97" s="275" t="e">
        <f>'SDK - 2024'!#REF!</f>
        <v>#REF!</v>
      </c>
      <c r="G97" s="272" t="e">
        <f>'SDK - 2024'!#REF!</f>
        <v>#REF!</v>
      </c>
      <c r="H97" s="279" t="e">
        <f>'SDK - 2024'!#REF!</f>
        <v>#REF!</v>
      </c>
    </row>
    <row r="98" spans="2:8" ht="15.75">
      <c r="B98" s="149" t="e">
        <f>'SDK - 2024'!#REF!</f>
        <v>#REF!</v>
      </c>
      <c r="C98" s="149" t="e">
        <f>'SDK - 2024'!#REF!</f>
        <v>#REF!</v>
      </c>
      <c r="D98" s="316" t="e">
        <f>'SDK - 2024'!#REF!</f>
        <v>#REF!</v>
      </c>
      <c r="E98" s="266" t="e">
        <f>'SDK - 2024'!#REF!</f>
        <v>#REF!</v>
      </c>
      <c r="F98" s="275" t="e">
        <f>'SDK - 2024'!#REF!</f>
        <v>#REF!</v>
      </c>
      <c r="G98" s="272" t="e">
        <f>'SDK - 2024'!#REF!</f>
        <v>#REF!</v>
      </c>
      <c r="H98" s="279" t="e">
        <f>'SDK - 2024'!#REF!</f>
        <v>#REF!</v>
      </c>
    </row>
    <row r="99" spans="2:8" ht="15.75">
      <c r="B99" s="149" t="e">
        <f>'SDK - 2024'!#REF!</f>
        <v>#REF!</v>
      </c>
      <c r="C99" s="149" t="e">
        <f>'SDK - 2024'!#REF!</f>
        <v>#REF!</v>
      </c>
      <c r="D99" s="316" t="e">
        <f>'SDK - 2024'!#REF!</f>
        <v>#REF!</v>
      </c>
      <c r="E99" s="266" t="e">
        <f>'SDK - 2024'!#REF!</f>
        <v>#REF!</v>
      </c>
      <c r="F99" s="275" t="e">
        <f>'SDK - 2024'!#REF!</f>
        <v>#REF!</v>
      </c>
      <c r="G99" s="272" t="e">
        <f>'SDK - 2024'!#REF!</f>
        <v>#REF!</v>
      </c>
      <c r="H99" s="279" t="e">
        <f>'SDK - 2024'!#REF!</f>
        <v>#REF!</v>
      </c>
    </row>
    <row r="100" spans="2:8" ht="15.75">
      <c r="B100" s="149" t="e">
        <f>'SDK - 2024'!#REF!</f>
        <v>#REF!</v>
      </c>
      <c r="C100" s="149" t="e">
        <f>'SDK - 2024'!#REF!</f>
        <v>#REF!</v>
      </c>
      <c r="D100" s="316" t="e">
        <f>'SDK - 2024'!#REF!</f>
        <v>#REF!</v>
      </c>
      <c r="E100" s="266" t="e">
        <f>'SDK - 2024'!#REF!</f>
        <v>#REF!</v>
      </c>
      <c r="F100" s="275" t="e">
        <f>'SDK - 2024'!#REF!</f>
        <v>#REF!</v>
      </c>
      <c r="G100" s="272" t="e">
        <f>'SDK - 2024'!#REF!</f>
        <v>#REF!</v>
      </c>
      <c r="H100" s="279" t="e">
        <f>'SDK - 2024'!#REF!</f>
        <v>#REF!</v>
      </c>
    </row>
    <row r="101" spans="2:8" ht="15.75">
      <c r="B101" s="149" t="e">
        <f>'SDK - 2024'!#REF!</f>
        <v>#REF!</v>
      </c>
      <c r="C101" s="149" t="e">
        <f>'SDK - 2024'!#REF!</f>
        <v>#REF!</v>
      </c>
      <c r="D101" s="316" t="e">
        <f>'SDK - 2024'!#REF!</f>
        <v>#REF!</v>
      </c>
      <c r="E101" s="266" t="e">
        <f>'SDK - 2024'!#REF!</f>
        <v>#REF!</v>
      </c>
      <c r="F101" s="275" t="e">
        <f>'SDK - 2024'!#REF!</f>
        <v>#REF!</v>
      </c>
      <c r="G101" s="272" t="e">
        <f>'SDK - 2024'!#REF!</f>
        <v>#REF!</v>
      </c>
      <c r="H101" s="279" t="e">
        <f>'SDK - 2024'!#REF!</f>
        <v>#REF!</v>
      </c>
    </row>
    <row r="102" spans="2:8" ht="15.75">
      <c r="B102" s="149" t="e">
        <f>'SDK - 2024'!#REF!</f>
        <v>#REF!</v>
      </c>
      <c r="C102" s="149" t="e">
        <f>'SDK - 2024'!#REF!</f>
        <v>#REF!</v>
      </c>
      <c r="D102" s="316" t="e">
        <f>'SDK - 2024'!#REF!</f>
        <v>#REF!</v>
      </c>
      <c r="E102" s="266" t="e">
        <f>'SDK - 2024'!#REF!</f>
        <v>#REF!</v>
      </c>
      <c r="F102" s="275" t="e">
        <f>'SDK - 2024'!#REF!</f>
        <v>#REF!</v>
      </c>
      <c r="G102" s="272" t="e">
        <f>'SDK - 2024'!#REF!</f>
        <v>#REF!</v>
      </c>
      <c r="H102" s="279" t="e">
        <f>'SDK - 2024'!#REF!</f>
        <v>#REF!</v>
      </c>
    </row>
    <row r="103" spans="2:8" ht="15.75">
      <c r="B103" s="149" t="e">
        <f>'SDK - 2024'!#REF!</f>
        <v>#REF!</v>
      </c>
      <c r="C103" s="149" t="e">
        <f>'SDK - 2024'!#REF!</f>
        <v>#REF!</v>
      </c>
      <c r="D103" s="316" t="e">
        <f>'SDK - 2024'!#REF!</f>
        <v>#REF!</v>
      </c>
      <c r="E103" s="266" t="e">
        <f>'SDK - 2024'!#REF!</f>
        <v>#REF!</v>
      </c>
      <c r="F103" s="275" t="e">
        <f>'SDK - 2024'!#REF!</f>
        <v>#REF!</v>
      </c>
      <c r="G103" s="272" t="e">
        <f>'SDK - 2024'!#REF!</f>
        <v>#REF!</v>
      </c>
      <c r="H103" s="279" t="e">
        <f>'SDK - 2024'!#REF!</f>
        <v>#REF!</v>
      </c>
    </row>
    <row r="104" spans="2:8" ht="15.75">
      <c r="B104" s="149" t="e">
        <f>'SDK - 2024'!#REF!</f>
        <v>#REF!</v>
      </c>
      <c r="C104" s="149" t="e">
        <f>'SDK - 2024'!#REF!</f>
        <v>#REF!</v>
      </c>
      <c r="D104" s="316" t="e">
        <f>'SDK - 2024'!#REF!</f>
        <v>#REF!</v>
      </c>
      <c r="E104" s="266" t="e">
        <f>'SDK - 2024'!#REF!</f>
        <v>#REF!</v>
      </c>
      <c r="F104" s="275" t="e">
        <f>'SDK - 2024'!#REF!</f>
        <v>#REF!</v>
      </c>
      <c r="G104" s="272" t="e">
        <f>'SDK - 2024'!#REF!</f>
        <v>#REF!</v>
      </c>
      <c r="H104" s="279" t="e">
        <f>'SDK - 2024'!#REF!</f>
        <v>#REF!</v>
      </c>
    </row>
    <row r="105" spans="2:8" ht="15.75">
      <c r="B105" s="149" t="e">
        <f>'SDK - 2024'!#REF!</f>
        <v>#REF!</v>
      </c>
      <c r="C105" s="149" t="e">
        <f>'SDK - 2024'!#REF!</f>
        <v>#REF!</v>
      </c>
      <c r="D105" s="316" t="e">
        <f>'SDK - 2024'!#REF!</f>
        <v>#REF!</v>
      </c>
      <c r="E105" s="266" t="e">
        <f>'SDK - 2024'!#REF!</f>
        <v>#REF!</v>
      </c>
      <c r="F105" s="275" t="e">
        <f>'SDK - 2024'!#REF!</f>
        <v>#REF!</v>
      </c>
      <c r="G105" s="272" t="e">
        <f>'SDK - 2024'!#REF!</f>
        <v>#REF!</v>
      </c>
      <c r="H105" s="279" t="e">
        <f>'SDK - 2024'!#REF!</f>
        <v>#REF!</v>
      </c>
    </row>
    <row r="106" spans="2:8" ht="15.75">
      <c r="B106" s="149" t="e">
        <f>'SDK - 2024'!#REF!</f>
        <v>#REF!</v>
      </c>
      <c r="C106" s="149" t="e">
        <f>'SDK - 2024'!#REF!</f>
        <v>#REF!</v>
      </c>
      <c r="D106" s="316" t="e">
        <f>'SDK - 2024'!#REF!</f>
        <v>#REF!</v>
      </c>
      <c r="E106" s="266" t="e">
        <f>'SDK - 2024'!#REF!</f>
        <v>#REF!</v>
      </c>
      <c r="F106" s="275" t="e">
        <f>'SDK - 2024'!#REF!</f>
        <v>#REF!</v>
      </c>
      <c r="G106" s="272" t="e">
        <f>'SDK - 2024'!#REF!</f>
        <v>#REF!</v>
      </c>
      <c r="H106" s="279" t="e">
        <f>'SDK - 2024'!#REF!</f>
        <v>#REF!</v>
      </c>
    </row>
    <row r="107" spans="2:8" ht="15.75">
      <c r="B107" s="149" t="e">
        <f>'SDK - 2024'!#REF!</f>
        <v>#REF!</v>
      </c>
      <c r="C107" s="149" t="e">
        <f>'SDK - 2024'!#REF!</f>
        <v>#REF!</v>
      </c>
      <c r="D107" s="316" t="e">
        <f>'SDK - 2024'!#REF!</f>
        <v>#REF!</v>
      </c>
      <c r="E107" s="266" t="e">
        <f>'SDK - 2024'!#REF!</f>
        <v>#REF!</v>
      </c>
      <c r="F107" s="275" t="e">
        <f>'SDK - 2024'!#REF!</f>
        <v>#REF!</v>
      </c>
      <c r="G107" s="272" t="e">
        <f>'SDK - 2024'!#REF!</f>
        <v>#REF!</v>
      </c>
      <c r="H107" s="279" t="e">
        <f>'SDK - 2024'!#REF!</f>
        <v>#REF!</v>
      </c>
    </row>
    <row r="108" spans="2:8" ht="15.75">
      <c r="B108" s="149" t="e">
        <f>'SDK - 2024'!#REF!</f>
        <v>#REF!</v>
      </c>
      <c r="C108" s="149" t="e">
        <f>'SDK - 2024'!#REF!</f>
        <v>#REF!</v>
      </c>
      <c r="D108" s="316" t="e">
        <f>'SDK - 2024'!#REF!</f>
        <v>#REF!</v>
      </c>
      <c r="E108" s="266" t="e">
        <f>'SDK - 2024'!#REF!</f>
        <v>#REF!</v>
      </c>
      <c r="F108" s="275" t="e">
        <f>'SDK - 2024'!#REF!</f>
        <v>#REF!</v>
      </c>
      <c r="G108" s="272" t="e">
        <f>'SDK - 2024'!#REF!</f>
        <v>#REF!</v>
      </c>
      <c r="H108" s="279" t="e">
        <f>'SDK - 2024'!#REF!</f>
        <v>#REF!</v>
      </c>
    </row>
    <row r="109" spans="2:8" ht="15.75">
      <c r="B109" s="149" t="e">
        <f>'SDK - 2024'!#REF!</f>
        <v>#REF!</v>
      </c>
      <c r="C109" s="149" t="e">
        <f>'SDK - 2024'!#REF!</f>
        <v>#REF!</v>
      </c>
      <c r="D109" s="316" t="e">
        <f>'SDK - 2024'!#REF!</f>
        <v>#REF!</v>
      </c>
      <c r="E109" s="266" t="e">
        <f>'SDK - 2024'!#REF!</f>
        <v>#REF!</v>
      </c>
      <c r="F109" s="275" t="e">
        <f>'SDK - 2024'!#REF!</f>
        <v>#REF!</v>
      </c>
      <c r="G109" s="272" t="e">
        <f>'SDK - 2024'!#REF!</f>
        <v>#REF!</v>
      </c>
      <c r="H109" s="279" t="e">
        <f>'SDK - 2024'!#REF!</f>
        <v>#REF!</v>
      </c>
    </row>
    <row r="110" spans="2:8" ht="15.75">
      <c r="B110" s="149" t="e">
        <f>'SDK - 2024'!#REF!</f>
        <v>#REF!</v>
      </c>
      <c r="C110" s="149" t="e">
        <f>'SDK - 2024'!#REF!</f>
        <v>#REF!</v>
      </c>
      <c r="D110" s="316" t="e">
        <f>'SDK - 2024'!#REF!</f>
        <v>#REF!</v>
      </c>
      <c r="E110" s="266" t="e">
        <f>'SDK - 2024'!#REF!</f>
        <v>#REF!</v>
      </c>
      <c r="F110" s="275" t="e">
        <f>'SDK - 2024'!#REF!</f>
        <v>#REF!</v>
      </c>
      <c r="G110" s="272" t="e">
        <f>'SDK - 2024'!#REF!</f>
        <v>#REF!</v>
      </c>
      <c r="H110" s="279" t="e">
        <f>'SDK - 2024'!#REF!</f>
        <v>#REF!</v>
      </c>
    </row>
    <row r="111" spans="2:8" ht="15.75">
      <c r="B111" s="149" t="e">
        <f>'SDK - 2024'!#REF!</f>
        <v>#REF!</v>
      </c>
      <c r="C111" s="149" t="e">
        <f>'SDK - 2024'!#REF!</f>
        <v>#REF!</v>
      </c>
      <c r="D111" s="316" t="e">
        <f>'SDK - 2024'!#REF!</f>
        <v>#REF!</v>
      </c>
      <c r="E111" s="266" t="e">
        <f>'SDK - 2024'!#REF!</f>
        <v>#REF!</v>
      </c>
      <c r="F111" s="275" t="e">
        <f>'SDK - 2024'!#REF!</f>
        <v>#REF!</v>
      </c>
      <c r="G111" s="272" t="e">
        <f>'SDK - 2024'!#REF!</f>
        <v>#REF!</v>
      </c>
      <c r="H111" s="279" t="e">
        <f>'SDK - 2024'!#REF!</f>
        <v>#REF!</v>
      </c>
    </row>
    <row r="112" spans="2:8" ht="15.75">
      <c r="B112" s="149" t="e">
        <f>'SDK - 2024'!#REF!</f>
        <v>#REF!</v>
      </c>
      <c r="C112" s="149" t="e">
        <f>'SDK - 2024'!#REF!</f>
        <v>#REF!</v>
      </c>
      <c r="D112" s="316" t="e">
        <f>'SDK - 2024'!#REF!</f>
        <v>#REF!</v>
      </c>
      <c r="E112" s="266" t="e">
        <f>'SDK - 2024'!#REF!</f>
        <v>#REF!</v>
      </c>
      <c r="F112" s="275" t="e">
        <f>'SDK - 2024'!#REF!</f>
        <v>#REF!</v>
      </c>
      <c r="G112" s="272" t="e">
        <f>'SDK - 2024'!#REF!</f>
        <v>#REF!</v>
      </c>
      <c r="H112" s="279" t="e">
        <f>'SDK - 2024'!#REF!</f>
        <v>#REF!</v>
      </c>
    </row>
    <row r="113" spans="2:8" ht="15.75">
      <c r="B113" s="149" t="e">
        <f>'SDK - 2024'!#REF!</f>
        <v>#REF!</v>
      </c>
      <c r="C113" s="149" t="e">
        <f>'SDK - 2024'!#REF!</f>
        <v>#REF!</v>
      </c>
      <c r="D113" s="316" t="e">
        <f>'SDK - 2024'!#REF!</f>
        <v>#REF!</v>
      </c>
      <c r="E113" s="266" t="e">
        <f>'SDK - 2024'!#REF!</f>
        <v>#REF!</v>
      </c>
      <c r="F113" s="275" t="e">
        <f>'SDK - 2024'!#REF!</f>
        <v>#REF!</v>
      </c>
      <c r="G113" s="272" t="e">
        <f>'SDK - 2024'!#REF!</f>
        <v>#REF!</v>
      </c>
      <c r="H113" s="279" t="e">
        <f>'SDK - 2024'!#REF!</f>
        <v>#REF!</v>
      </c>
    </row>
    <row r="114" spans="2:8" ht="15.75">
      <c r="B114" s="149" t="e">
        <f>'SDK - 2024'!#REF!</f>
        <v>#REF!</v>
      </c>
      <c r="C114" s="149" t="e">
        <f>'SDK - 2024'!#REF!</f>
        <v>#REF!</v>
      </c>
      <c r="D114" s="316" t="e">
        <f>'SDK - 2024'!#REF!</f>
        <v>#REF!</v>
      </c>
      <c r="E114" s="266" t="e">
        <f>'SDK - 2024'!#REF!</f>
        <v>#REF!</v>
      </c>
      <c r="F114" s="275" t="e">
        <f>'SDK - 2024'!#REF!</f>
        <v>#REF!</v>
      </c>
      <c r="G114" s="272" t="e">
        <f>'SDK - 2024'!#REF!</f>
        <v>#REF!</v>
      </c>
      <c r="H114" s="279" t="e">
        <f>'SDK - 2024'!#REF!</f>
        <v>#REF!</v>
      </c>
    </row>
    <row r="115" spans="2:8" ht="15.75">
      <c r="B115" s="149" t="e">
        <f>'SDK - 2024'!#REF!</f>
        <v>#REF!</v>
      </c>
      <c r="C115" s="149" t="e">
        <f>'SDK - 2024'!#REF!</f>
        <v>#REF!</v>
      </c>
      <c r="D115" s="316" t="e">
        <f>'SDK - 2024'!#REF!</f>
        <v>#REF!</v>
      </c>
      <c r="E115" s="266" t="e">
        <f>'SDK - 2024'!#REF!</f>
        <v>#REF!</v>
      </c>
      <c r="F115" s="275" t="e">
        <f>'SDK - 2024'!#REF!</f>
        <v>#REF!</v>
      </c>
      <c r="G115" s="272" t="e">
        <f>'SDK - 2024'!#REF!</f>
        <v>#REF!</v>
      </c>
      <c r="H115" s="279" t="e">
        <f>'SDK - 2024'!#REF!</f>
        <v>#REF!</v>
      </c>
    </row>
    <row r="116" spans="2:8" ht="15.75">
      <c r="B116" s="149" t="e">
        <f>'SDK - 2024'!#REF!</f>
        <v>#REF!</v>
      </c>
      <c r="C116" s="149" t="e">
        <f>'SDK - 2024'!#REF!</f>
        <v>#REF!</v>
      </c>
      <c r="D116" s="316" t="e">
        <f>'SDK - 2024'!#REF!</f>
        <v>#REF!</v>
      </c>
      <c r="E116" s="266" t="e">
        <f>'SDK - 2024'!#REF!</f>
        <v>#REF!</v>
      </c>
      <c r="F116" s="275" t="e">
        <f>'SDK - 2024'!#REF!</f>
        <v>#REF!</v>
      </c>
      <c r="G116" s="272" t="e">
        <f>'SDK - 2024'!#REF!</f>
        <v>#REF!</v>
      </c>
      <c r="H116" s="279" t="e">
        <f>'SDK - 2024'!#REF!</f>
        <v>#REF!</v>
      </c>
    </row>
    <row r="117" spans="2:8" ht="15.75">
      <c r="B117" s="149" t="e">
        <f>'SDK - 2024'!#REF!</f>
        <v>#REF!</v>
      </c>
      <c r="C117" s="149" t="e">
        <f>'SDK - 2024'!#REF!</f>
        <v>#REF!</v>
      </c>
      <c r="D117" s="316" t="e">
        <f>'SDK - 2024'!#REF!</f>
        <v>#REF!</v>
      </c>
      <c r="E117" s="266" t="e">
        <f>'SDK - 2024'!#REF!</f>
        <v>#REF!</v>
      </c>
      <c r="F117" s="275" t="e">
        <f>'SDK - 2024'!#REF!</f>
        <v>#REF!</v>
      </c>
      <c r="G117" s="272" t="e">
        <f>'SDK - 2024'!#REF!</f>
        <v>#REF!</v>
      </c>
      <c r="H117" s="279" t="e">
        <f>'SDK - 2024'!#REF!</f>
        <v>#REF!</v>
      </c>
    </row>
    <row r="118" spans="2:8" ht="15.75">
      <c r="B118" s="149" t="e">
        <f>'SDK - 2024'!#REF!</f>
        <v>#REF!</v>
      </c>
      <c r="C118" s="149" t="e">
        <f>'SDK - 2024'!#REF!</f>
        <v>#REF!</v>
      </c>
      <c r="D118" s="316" t="e">
        <f>'SDK - 2024'!#REF!</f>
        <v>#REF!</v>
      </c>
      <c r="E118" s="266" t="e">
        <f>'SDK - 2024'!#REF!</f>
        <v>#REF!</v>
      </c>
      <c r="F118" s="275" t="e">
        <f>'SDK - 2024'!#REF!</f>
        <v>#REF!</v>
      </c>
      <c r="G118" s="272" t="e">
        <f>'SDK - 2024'!#REF!</f>
        <v>#REF!</v>
      </c>
      <c r="H118" s="279" t="e">
        <f>'SDK - 2024'!#REF!</f>
        <v>#REF!</v>
      </c>
    </row>
    <row r="119" spans="2:8" ht="15.75">
      <c r="B119" s="149" t="e">
        <f>'SDK - 2024'!#REF!</f>
        <v>#REF!</v>
      </c>
      <c r="C119" s="149" t="e">
        <f>'SDK - 2024'!#REF!</f>
        <v>#REF!</v>
      </c>
      <c r="D119" s="316" t="e">
        <f>'SDK - 2024'!#REF!</f>
        <v>#REF!</v>
      </c>
      <c r="E119" s="266" t="e">
        <f>'SDK - 2024'!#REF!</f>
        <v>#REF!</v>
      </c>
      <c r="F119" s="275" t="e">
        <f>'SDK - 2024'!#REF!</f>
        <v>#REF!</v>
      </c>
      <c r="G119" s="272" t="e">
        <f>'SDK - 2024'!#REF!</f>
        <v>#REF!</v>
      </c>
      <c r="H119" s="279" t="e">
        <f>'SDK - 2024'!#REF!</f>
        <v>#REF!</v>
      </c>
    </row>
    <row r="120" spans="2:8" ht="15.75">
      <c r="B120" s="149" t="e">
        <f>'SDK - 2024'!#REF!</f>
        <v>#REF!</v>
      </c>
      <c r="C120" s="149" t="e">
        <f>'SDK - 2024'!#REF!</f>
        <v>#REF!</v>
      </c>
      <c r="D120" s="316" t="e">
        <f>'SDK - 2024'!#REF!</f>
        <v>#REF!</v>
      </c>
      <c r="E120" s="266" t="e">
        <f>'SDK - 2024'!#REF!</f>
        <v>#REF!</v>
      </c>
      <c r="F120" s="275" t="e">
        <f>'SDK - 2024'!#REF!</f>
        <v>#REF!</v>
      </c>
      <c r="G120" s="272" t="e">
        <f>'SDK - 2024'!#REF!</f>
        <v>#REF!</v>
      </c>
      <c r="H120" s="279" t="e">
        <f>'SDK - 2024'!#REF!</f>
        <v>#REF!</v>
      </c>
    </row>
    <row r="121" spans="2:8" ht="15.75">
      <c r="B121" s="149" t="e">
        <f>'SDK - 2024'!#REF!</f>
        <v>#REF!</v>
      </c>
      <c r="C121" s="149" t="e">
        <f>'SDK - 2024'!#REF!</f>
        <v>#REF!</v>
      </c>
      <c r="D121" s="316" t="e">
        <f>'SDK - 2024'!#REF!</f>
        <v>#REF!</v>
      </c>
      <c r="E121" s="266" t="e">
        <f>'SDK - 2024'!#REF!</f>
        <v>#REF!</v>
      </c>
      <c r="F121" s="275" t="e">
        <f>'SDK - 2024'!#REF!</f>
        <v>#REF!</v>
      </c>
      <c r="G121" s="272" t="e">
        <f>'SDK - 2024'!#REF!</f>
        <v>#REF!</v>
      </c>
      <c r="H121" s="279" t="e">
        <f>'SDK - 2024'!#REF!</f>
        <v>#REF!</v>
      </c>
    </row>
    <row r="122" spans="2:8" ht="15.75">
      <c r="B122" s="149" t="e">
        <f>'SDK - 2024'!#REF!</f>
        <v>#REF!</v>
      </c>
      <c r="C122" s="149" t="e">
        <f>'SDK - 2024'!#REF!</f>
        <v>#REF!</v>
      </c>
      <c r="D122" s="316" t="e">
        <f>'SDK - 2024'!#REF!</f>
        <v>#REF!</v>
      </c>
      <c r="E122" s="266" t="e">
        <f>'SDK - 2024'!#REF!</f>
        <v>#REF!</v>
      </c>
      <c r="F122" s="275" t="e">
        <f>'SDK - 2024'!#REF!</f>
        <v>#REF!</v>
      </c>
      <c r="G122" s="272" t="e">
        <f>'SDK - 2024'!#REF!</f>
        <v>#REF!</v>
      </c>
      <c r="H122" s="279" t="e">
        <f>'SDK - 2024'!#REF!</f>
        <v>#REF!</v>
      </c>
    </row>
    <row r="123" spans="2:8" ht="15.75">
      <c r="B123" s="149" t="e">
        <f>'SDK - 2024'!#REF!</f>
        <v>#REF!</v>
      </c>
      <c r="C123" s="149" t="e">
        <f>'SDK - 2024'!#REF!</f>
        <v>#REF!</v>
      </c>
      <c r="D123" s="316" t="e">
        <f>'SDK - 2024'!#REF!</f>
        <v>#REF!</v>
      </c>
      <c r="E123" s="266" t="e">
        <f>'SDK - 2024'!#REF!</f>
        <v>#REF!</v>
      </c>
      <c r="F123" s="275" t="e">
        <f>'SDK - 2024'!#REF!</f>
        <v>#REF!</v>
      </c>
      <c r="G123" s="272" t="e">
        <f>'SDK - 2024'!#REF!</f>
        <v>#REF!</v>
      </c>
      <c r="H123" s="279" t="e">
        <f>'SDK - 2024'!#REF!</f>
        <v>#REF!</v>
      </c>
    </row>
    <row r="124" spans="2:8" ht="15.75">
      <c r="B124" s="149" t="e">
        <f>'SDK - 2024'!#REF!</f>
        <v>#REF!</v>
      </c>
      <c r="C124" s="149" t="e">
        <f>'SDK - 2024'!#REF!</f>
        <v>#REF!</v>
      </c>
      <c r="D124" s="316" t="e">
        <f>'SDK - 2024'!#REF!</f>
        <v>#REF!</v>
      </c>
      <c r="E124" s="266" t="e">
        <f>'SDK - 2024'!#REF!</f>
        <v>#REF!</v>
      </c>
      <c r="F124" s="275" t="e">
        <f>'SDK - 2024'!#REF!</f>
        <v>#REF!</v>
      </c>
      <c r="G124" s="272" t="e">
        <f>'SDK - 2024'!#REF!</f>
        <v>#REF!</v>
      </c>
      <c r="H124" s="279" t="e">
        <f>'SDK - 2024'!#REF!</f>
        <v>#REF!</v>
      </c>
    </row>
    <row r="125" spans="2:8" ht="15.75">
      <c r="B125" s="149" t="e">
        <f>'SDK - 2024'!#REF!</f>
        <v>#REF!</v>
      </c>
      <c r="C125" s="149" t="e">
        <f>'SDK - 2024'!#REF!</f>
        <v>#REF!</v>
      </c>
      <c r="D125" s="316" t="e">
        <f>'SDK - 2024'!#REF!</f>
        <v>#REF!</v>
      </c>
      <c r="E125" s="266" t="e">
        <f>'SDK - 2024'!#REF!</f>
        <v>#REF!</v>
      </c>
      <c r="F125" s="275" t="e">
        <f>'SDK - 2024'!#REF!</f>
        <v>#REF!</v>
      </c>
      <c r="G125" s="272" t="e">
        <f>'SDK - 2024'!#REF!</f>
        <v>#REF!</v>
      </c>
      <c r="H125" s="279" t="e">
        <f>'SDK - 2024'!#REF!</f>
        <v>#REF!</v>
      </c>
    </row>
    <row r="126" spans="2:8" ht="15.75">
      <c r="B126" s="149" t="e">
        <f>'SDK - 2024'!#REF!</f>
        <v>#REF!</v>
      </c>
      <c r="C126" s="149" t="e">
        <f>'SDK - 2024'!#REF!</f>
        <v>#REF!</v>
      </c>
      <c r="D126" s="316" t="e">
        <f>'SDK - 2024'!#REF!</f>
        <v>#REF!</v>
      </c>
      <c r="E126" s="266" t="e">
        <f>'SDK - 2024'!#REF!</f>
        <v>#REF!</v>
      </c>
      <c r="F126" s="275" t="e">
        <f>'SDK - 2024'!#REF!</f>
        <v>#REF!</v>
      </c>
      <c r="G126" s="272" t="e">
        <f>'SDK - 2024'!#REF!</f>
        <v>#REF!</v>
      </c>
      <c r="H126" s="279" t="e">
        <f>'SDK - 2024'!#REF!</f>
        <v>#REF!</v>
      </c>
    </row>
    <row r="127" spans="2:8" ht="15.75">
      <c r="B127" s="149" t="e">
        <f>'SDK - 2024'!#REF!</f>
        <v>#REF!</v>
      </c>
      <c r="C127" s="149" t="e">
        <f>'SDK - 2024'!#REF!</f>
        <v>#REF!</v>
      </c>
      <c r="D127" s="316" t="e">
        <f>'SDK - 2024'!#REF!</f>
        <v>#REF!</v>
      </c>
      <c r="E127" s="266" t="e">
        <f>'SDK - 2024'!#REF!</f>
        <v>#REF!</v>
      </c>
      <c r="F127" s="275" t="e">
        <f>'SDK - 2024'!#REF!</f>
        <v>#REF!</v>
      </c>
      <c r="G127" s="272" t="e">
        <f>'SDK - 2024'!#REF!</f>
        <v>#REF!</v>
      </c>
      <c r="H127" s="279" t="e">
        <f>'SDK - 2024'!#REF!</f>
        <v>#REF!</v>
      </c>
    </row>
    <row r="128" spans="2:8" ht="15.75">
      <c r="B128" s="149" t="e">
        <f>'SDK - 2024'!#REF!</f>
        <v>#REF!</v>
      </c>
      <c r="C128" s="149" t="e">
        <f>'SDK - 2024'!#REF!</f>
        <v>#REF!</v>
      </c>
      <c r="D128" s="316" t="e">
        <f>'SDK - 2024'!#REF!</f>
        <v>#REF!</v>
      </c>
      <c r="E128" s="266" t="e">
        <f>'SDK - 2024'!#REF!</f>
        <v>#REF!</v>
      </c>
      <c r="F128" s="275" t="e">
        <f>'SDK - 2024'!#REF!</f>
        <v>#REF!</v>
      </c>
      <c r="G128" s="272" t="e">
        <f>'SDK - 2024'!#REF!</f>
        <v>#REF!</v>
      </c>
      <c r="H128" s="279" t="e">
        <f>'SDK - 2024'!#REF!</f>
        <v>#REF!</v>
      </c>
    </row>
    <row r="129" spans="2:8" ht="15.75">
      <c r="B129" s="149" t="e">
        <f>'SDK - 2024'!#REF!</f>
        <v>#REF!</v>
      </c>
      <c r="C129" s="149" t="e">
        <f>'SDK - 2024'!#REF!</f>
        <v>#REF!</v>
      </c>
      <c r="D129" s="316" t="e">
        <f>'SDK - 2024'!#REF!</f>
        <v>#REF!</v>
      </c>
      <c r="E129" s="266" t="e">
        <f>'SDK - 2024'!#REF!</f>
        <v>#REF!</v>
      </c>
      <c r="F129" s="275" t="e">
        <f>'SDK - 2024'!#REF!</f>
        <v>#REF!</v>
      </c>
      <c r="G129" s="272" t="e">
        <f>'SDK - 2024'!#REF!</f>
        <v>#REF!</v>
      </c>
      <c r="H129" s="279" t="e">
        <f>'SDK - 2024'!#REF!</f>
        <v>#REF!</v>
      </c>
    </row>
    <row r="130" spans="2:8" ht="15.75">
      <c r="B130" s="149" t="e">
        <f>'SDK - 2024'!#REF!</f>
        <v>#REF!</v>
      </c>
      <c r="C130" s="149" t="e">
        <f>'SDK - 2024'!#REF!</f>
        <v>#REF!</v>
      </c>
      <c r="D130" s="316" t="e">
        <f>'SDK - 2024'!#REF!</f>
        <v>#REF!</v>
      </c>
      <c r="E130" s="266" t="e">
        <f>'SDK - 2024'!#REF!</f>
        <v>#REF!</v>
      </c>
      <c r="F130" s="275" t="e">
        <f>'SDK - 2024'!#REF!</f>
        <v>#REF!</v>
      </c>
      <c r="G130" s="272" t="e">
        <f>'SDK - 2024'!#REF!</f>
        <v>#REF!</v>
      </c>
      <c r="H130" s="279" t="e">
        <f>'SDK - 2024'!#REF!</f>
        <v>#REF!</v>
      </c>
    </row>
    <row r="131" spans="2:8" ht="15.75">
      <c r="B131" s="149" t="e">
        <f>'SDK - 2024'!#REF!</f>
        <v>#REF!</v>
      </c>
      <c r="C131" s="149" t="e">
        <f>'SDK - 2024'!#REF!</f>
        <v>#REF!</v>
      </c>
      <c r="D131" s="316" t="e">
        <f>'SDK - 2024'!#REF!</f>
        <v>#REF!</v>
      </c>
      <c r="E131" s="266" t="e">
        <f>'SDK - 2024'!#REF!</f>
        <v>#REF!</v>
      </c>
      <c r="F131" s="275" t="e">
        <f>'SDK - 2024'!#REF!</f>
        <v>#REF!</v>
      </c>
      <c r="G131" s="272" t="e">
        <f>'SDK - 2024'!#REF!</f>
        <v>#REF!</v>
      </c>
      <c r="H131" s="279" t="e">
        <f>'SDK - 2024'!#REF!</f>
        <v>#REF!</v>
      </c>
    </row>
    <row r="132" spans="2:8" ht="15.75">
      <c r="B132" s="149" t="e">
        <f>'SDK - 2024'!#REF!</f>
        <v>#REF!</v>
      </c>
      <c r="C132" s="149" t="e">
        <f>'SDK - 2024'!#REF!</f>
        <v>#REF!</v>
      </c>
      <c r="D132" s="316" t="e">
        <f>'SDK - 2024'!#REF!</f>
        <v>#REF!</v>
      </c>
      <c r="E132" s="266" t="e">
        <f>'SDK - 2024'!#REF!</f>
        <v>#REF!</v>
      </c>
      <c r="F132" s="275" t="e">
        <f>'SDK - 2024'!#REF!</f>
        <v>#REF!</v>
      </c>
      <c r="G132" s="272" t="e">
        <f>'SDK - 2024'!#REF!</f>
        <v>#REF!</v>
      </c>
      <c r="H132" s="279" t="e">
        <f>'SDK - 2024'!#REF!</f>
        <v>#REF!</v>
      </c>
    </row>
    <row r="133" spans="2:8" ht="15.75">
      <c r="B133" s="149" t="e">
        <f>'SDK - 2024'!#REF!</f>
        <v>#REF!</v>
      </c>
      <c r="C133" s="149" t="e">
        <f>'SDK - 2024'!#REF!</f>
        <v>#REF!</v>
      </c>
      <c r="D133" s="316" t="e">
        <f>'SDK - 2024'!#REF!</f>
        <v>#REF!</v>
      </c>
      <c r="E133" s="266" t="e">
        <f>'SDK - 2024'!#REF!</f>
        <v>#REF!</v>
      </c>
      <c r="F133" s="275" t="e">
        <f>'SDK - 2024'!#REF!</f>
        <v>#REF!</v>
      </c>
      <c r="G133" s="272" t="e">
        <f>'SDK - 2024'!#REF!</f>
        <v>#REF!</v>
      </c>
      <c r="H133" s="279" t="e">
        <f>'SDK - 2024'!#REF!</f>
        <v>#REF!</v>
      </c>
    </row>
    <row r="134" spans="2:8" ht="15.75">
      <c r="B134" s="149" t="e">
        <f>'SDK - 2024'!#REF!</f>
        <v>#REF!</v>
      </c>
      <c r="C134" s="149" t="e">
        <f>'SDK - 2024'!#REF!</f>
        <v>#REF!</v>
      </c>
      <c r="D134" s="316" t="e">
        <f>'SDK - 2024'!#REF!</f>
        <v>#REF!</v>
      </c>
      <c r="E134" s="266" t="e">
        <f>'SDK - 2024'!#REF!</f>
        <v>#REF!</v>
      </c>
      <c r="F134" s="275" t="e">
        <f>'SDK - 2024'!#REF!</f>
        <v>#REF!</v>
      </c>
      <c r="G134" s="272" t="e">
        <f>'SDK - 2024'!#REF!</f>
        <v>#REF!</v>
      </c>
      <c r="H134" s="279" t="e">
        <f>'SDK - 2024'!#REF!</f>
        <v>#REF!</v>
      </c>
    </row>
    <row r="135" spans="2:8" ht="15.75">
      <c r="B135" s="149" t="e">
        <f>'SDK - 2024'!#REF!</f>
        <v>#REF!</v>
      </c>
      <c r="C135" s="149" t="e">
        <f>'SDK - 2024'!#REF!</f>
        <v>#REF!</v>
      </c>
      <c r="D135" s="316" t="e">
        <f>'SDK - 2024'!#REF!</f>
        <v>#REF!</v>
      </c>
      <c r="E135" s="266" t="e">
        <f>'SDK - 2024'!#REF!</f>
        <v>#REF!</v>
      </c>
      <c r="F135" s="275" t="e">
        <f>'SDK - 2024'!#REF!</f>
        <v>#REF!</v>
      </c>
      <c r="G135" s="272" t="e">
        <f>'SDK - 2024'!#REF!</f>
        <v>#REF!</v>
      </c>
      <c r="H135" s="279" t="e">
        <f>'SDK - 2024'!#REF!</f>
        <v>#REF!</v>
      </c>
    </row>
    <row r="136" spans="2:8" ht="16.5" thickBot="1">
      <c r="B136" s="172" t="e">
        <f>'SDK - 2024'!#REF!</f>
        <v>#REF!</v>
      </c>
      <c r="C136" s="172" t="e">
        <f>'SDK - 2024'!#REF!</f>
        <v>#REF!</v>
      </c>
      <c r="D136" s="317" t="e">
        <f>'SDK - 2024'!#REF!</f>
        <v>#REF!</v>
      </c>
      <c r="E136" s="267" t="e">
        <f>'SDK - 2024'!#REF!</f>
        <v>#REF!</v>
      </c>
      <c r="F136" s="276" t="e">
        <f>'SDK - 2024'!#REF!</f>
        <v>#REF!</v>
      </c>
      <c r="G136" s="273" t="e">
        <f>'SDK - 2024'!#REF!</f>
        <v>#REF!</v>
      </c>
      <c r="H136" s="280" t="e">
        <f>'SDK - 2024'!#REF!</f>
        <v>#REF!</v>
      </c>
    </row>
  </sheetData>
  <mergeCells count="15">
    <mergeCell ref="B46:H46"/>
    <mergeCell ref="B1:H1"/>
    <mergeCell ref="B2:H2"/>
    <mergeCell ref="B3:H3"/>
    <mergeCell ref="B4:H4"/>
    <mergeCell ref="E5:H5"/>
    <mergeCell ref="B94:H94"/>
    <mergeCell ref="B95:H95"/>
    <mergeCell ref="E96:H96"/>
    <mergeCell ref="B47:H47"/>
    <mergeCell ref="B48:H48"/>
    <mergeCell ref="B49:H49"/>
    <mergeCell ref="E50:H50"/>
    <mergeCell ref="B92:H92"/>
    <mergeCell ref="B93:H93"/>
  </mergeCells>
  <conditionalFormatting sqref="B6:H45">
    <cfRule type="cellIs" dxfId="3" priority="5" operator="equal">
      <formula>0</formula>
    </cfRule>
  </conditionalFormatting>
  <conditionalFormatting sqref="B70:H91 B51:D69">
    <cfRule type="cellIs" dxfId="2" priority="4" operator="equal">
      <formula>0</formula>
    </cfRule>
  </conditionalFormatting>
  <conditionalFormatting sqref="B97:H136">
    <cfRule type="cellIs" dxfId="1" priority="2" operator="equal">
      <formula>0</formula>
    </cfRule>
  </conditionalFormatting>
  <conditionalFormatting sqref="E51:H69">
    <cfRule type="cellIs" dxfId="0" priority="1" operator="equal">
      <formula>0</formula>
    </cfRule>
  </conditionalFormatting>
  <pageMargins left="0.28999999999999998" right="0.28000000000000003" top="0.78740157499999996" bottom="0.42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1400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SDK - 2024</vt:lpstr>
      <vt:lpstr>Celkové pořadí - ŽENY</vt:lpstr>
      <vt:lpstr>Celkové pořadí - MUŽI</vt:lpstr>
      <vt:lpstr>Celkové pořadí VŠICHNI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Monika Kvapilová</dc:creator>
  <cp:lastModifiedBy>unicov</cp:lastModifiedBy>
  <cp:revision>15</cp:revision>
  <cp:lastPrinted>2024-06-25T09:23:54Z</cp:lastPrinted>
  <dcterms:created xsi:type="dcterms:W3CDTF">2021-09-16T12:25:17Z</dcterms:created>
  <dcterms:modified xsi:type="dcterms:W3CDTF">2024-07-18T08:53:29Z</dcterms:modified>
</cp:coreProperties>
</file>