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ity\Kolobka\SDK\2024\2024.06.22-23 - O Rybnikaruv pohar\"/>
    </mc:Choice>
  </mc:AlternateContent>
  <bookViews>
    <workbookView xWindow="0" yWindow="0" windowWidth="19200" windowHeight="7170"/>
  </bookViews>
  <sheets>
    <sheet name="SDK - 2024" sheetId="5" r:id="rId1"/>
  </sheets>
  <definedNames>
    <definedName name="_xlnm._FilterDatabase" localSheetId="0" hidden="1">'SDK - 2024'!$E$5:$L$11</definedName>
  </definedNames>
  <calcPr calcId="162913"/>
</workbook>
</file>

<file path=xl/calcChain.xml><?xml version="1.0" encoding="utf-8"?>
<calcChain xmlns="http://schemas.openxmlformats.org/spreadsheetml/2006/main">
  <c r="G47" i="5" l="1"/>
  <c r="I47" i="5"/>
  <c r="J47" i="5"/>
  <c r="K47" i="5"/>
  <c r="L47" i="5"/>
  <c r="G61" i="5"/>
  <c r="I61" i="5"/>
  <c r="J61" i="5"/>
  <c r="K61" i="5"/>
  <c r="L61" i="5"/>
  <c r="G69" i="5" l="1"/>
  <c r="I69" i="5"/>
  <c r="J69" i="5"/>
  <c r="K69" i="5"/>
  <c r="L69" i="5"/>
  <c r="G70" i="5"/>
  <c r="I70" i="5"/>
  <c r="J70" i="5"/>
  <c r="K70" i="5"/>
  <c r="L70" i="5"/>
  <c r="J48" i="5"/>
  <c r="K48" i="5"/>
  <c r="L48" i="5"/>
  <c r="J50" i="5"/>
  <c r="K50" i="5"/>
  <c r="L50" i="5"/>
  <c r="J51" i="5"/>
  <c r="K51" i="5"/>
  <c r="L51" i="5"/>
  <c r="J53" i="5"/>
  <c r="K53" i="5"/>
  <c r="L53" i="5"/>
  <c r="J55" i="5"/>
  <c r="K55" i="5"/>
  <c r="L55" i="5"/>
  <c r="J57" i="5"/>
  <c r="K57" i="5"/>
  <c r="L57" i="5"/>
  <c r="J59" i="5"/>
  <c r="K59" i="5"/>
  <c r="L59" i="5"/>
  <c r="I60" i="5"/>
  <c r="K60" i="5"/>
  <c r="L60" i="5"/>
  <c r="G33" i="5" l="1"/>
  <c r="I33" i="5"/>
  <c r="J33" i="5"/>
  <c r="K33" i="5"/>
  <c r="L33" i="5"/>
  <c r="G34" i="5"/>
  <c r="I34" i="5"/>
  <c r="J34" i="5"/>
  <c r="K34" i="5"/>
  <c r="L34" i="5"/>
  <c r="G35" i="5"/>
  <c r="I35" i="5"/>
  <c r="J35" i="5"/>
  <c r="K35" i="5"/>
  <c r="L35" i="5"/>
  <c r="G36" i="5"/>
  <c r="I36" i="5"/>
  <c r="J36" i="5"/>
  <c r="K36" i="5"/>
  <c r="L36" i="5"/>
  <c r="G37" i="5"/>
  <c r="I37" i="5"/>
  <c r="J37" i="5"/>
  <c r="K37" i="5"/>
  <c r="L37" i="5"/>
  <c r="AC32" i="5" l="1"/>
  <c r="AC33" i="5"/>
  <c r="AC34" i="5"/>
  <c r="AC35" i="5"/>
  <c r="AC36" i="5"/>
  <c r="AC37" i="5"/>
  <c r="D8" i="5" l="1"/>
  <c r="J6" i="5"/>
  <c r="K6" i="5"/>
  <c r="L6" i="5"/>
  <c r="D9" i="5"/>
  <c r="J8" i="5"/>
  <c r="K8" i="5"/>
  <c r="L8" i="5"/>
  <c r="D10" i="5"/>
  <c r="J10" i="5"/>
  <c r="K10" i="5"/>
  <c r="L10" i="5"/>
  <c r="D11" i="5"/>
  <c r="K12" i="5"/>
  <c r="L12" i="5"/>
  <c r="D12" i="5"/>
  <c r="K13" i="5"/>
  <c r="L13" i="5"/>
  <c r="D13" i="5"/>
  <c r="K11" i="5"/>
  <c r="L11" i="5"/>
  <c r="D14" i="5"/>
  <c r="G14" i="5"/>
  <c r="I14" i="5"/>
  <c r="J14" i="5"/>
  <c r="K14" i="5"/>
  <c r="L14" i="5"/>
  <c r="D16" i="5"/>
  <c r="J16" i="5"/>
  <c r="K16" i="5"/>
  <c r="L16" i="5"/>
  <c r="D17" i="5"/>
  <c r="J17" i="5"/>
  <c r="K17" i="5"/>
  <c r="L17" i="5"/>
  <c r="D18" i="5"/>
  <c r="J26" i="5"/>
  <c r="K26" i="5"/>
  <c r="L26" i="5"/>
  <c r="CJ40" i="5" l="1"/>
  <c r="CH40" i="5"/>
  <c r="CG40" i="5"/>
  <c r="CF40" i="5"/>
  <c r="BV40" i="5"/>
  <c r="CE40" i="5" s="1"/>
  <c r="BT40" i="5"/>
  <c r="BS40" i="5"/>
  <c r="BR40" i="5"/>
  <c r="BH40" i="5"/>
  <c r="BF40" i="5"/>
  <c r="BE40" i="5"/>
  <c r="BD40" i="5"/>
  <c r="AS40" i="5"/>
  <c r="BC40" i="5" s="1"/>
  <c r="BA40" i="5" l="1"/>
  <c r="BB40" i="5"/>
  <c r="BY40" i="5"/>
  <c r="BQ40" i="5"/>
  <c r="BP40" i="5"/>
  <c r="BO40" i="5"/>
  <c r="BK40" i="5"/>
  <c r="CC40" i="5"/>
  <c r="AW40" i="5"/>
  <c r="CD40" i="5"/>
  <c r="CS40" i="5"/>
  <c r="CM40" i="5"/>
  <c r="CQ40" i="5"/>
  <c r="CR40" i="5"/>
  <c r="I38" i="5" l="1"/>
  <c r="J71" i="5" l="1"/>
  <c r="K71" i="5"/>
  <c r="L71" i="5"/>
  <c r="D70" i="5"/>
  <c r="D69" i="5"/>
  <c r="L62" i="5"/>
  <c r="K62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L45" i="5"/>
  <c r="K45" i="5"/>
  <c r="J45" i="5"/>
  <c r="D53" i="5"/>
  <c r="D52" i="5"/>
  <c r="D51" i="5"/>
  <c r="L43" i="5"/>
  <c r="K43" i="5"/>
  <c r="J43" i="5"/>
  <c r="D50" i="5"/>
  <c r="L42" i="5"/>
  <c r="K42" i="5"/>
  <c r="J42" i="5"/>
  <c r="D49" i="5"/>
  <c r="L58" i="5"/>
  <c r="K58" i="5"/>
  <c r="J58" i="5"/>
  <c r="D48" i="5"/>
  <c r="L56" i="5"/>
  <c r="K56" i="5"/>
  <c r="D47" i="5"/>
  <c r="L54" i="5"/>
  <c r="K54" i="5"/>
  <c r="J54" i="5"/>
  <c r="D46" i="5"/>
  <c r="L52" i="5"/>
  <c r="K52" i="5"/>
  <c r="D45" i="5"/>
  <c r="L46" i="5"/>
  <c r="K46" i="5"/>
  <c r="J46" i="5"/>
  <c r="D44" i="5"/>
  <c r="L44" i="5"/>
  <c r="K44" i="5"/>
  <c r="J44" i="5"/>
  <c r="D43" i="5"/>
  <c r="L49" i="5"/>
  <c r="K49" i="5"/>
  <c r="J49" i="5"/>
  <c r="D42" i="5"/>
  <c r="L41" i="5"/>
  <c r="K41" i="5"/>
  <c r="J41" i="5"/>
  <c r="D41" i="5"/>
  <c r="L40" i="5" l="1"/>
  <c r="K40" i="5"/>
  <c r="J40" i="5"/>
  <c r="D40" i="5"/>
  <c r="N40" i="5" l="1"/>
  <c r="Y40" i="5"/>
  <c r="Z40" i="5"/>
  <c r="AA40" i="5"/>
  <c r="AC40" i="5"/>
  <c r="AO40" i="5"/>
  <c r="AP40" i="5"/>
  <c r="AQ40" i="5"/>
  <c r="CT40" i="5"/>
  <c r="CU40" i="5"/>
  <c r="CV40" i="5"/>
  <c r="N41" i="5"/>
  <c r="Y41" i="5"/>
  <c r="Z41" i="5"/>
  <c r="AA41" i="5"/>
  <c r="AC41" i="5"/>
  <c r="AO41" i="5"/>
  <c r="AP41" i="5"/>
  <c r="AQ41" i="5"/>
  <c r="AS41" i="5"/>
  <c r="BD41" i="5"/>
  <c r="BE41" i="5"/>
  <c r="BF41" i="5"/>
  <c r="BH41" i="5"/>
  <c r="BR41" i="5"/>
  <c r="BS41" i="5"/>
  <c r="BT41" i="5"/>
  <c r="BV41" i="5"/>
  <c r="CF41" i="5"/>
  <c r="CG41" i="5"/>
  <c r="CH41" i="5"/>
  <c r="CJ41" i="5"/>
  <c r="CT41" i="5"/>
  <c r="CU41" i="5"/>
  <c r="CV41" i="5"/>
  <c r="N42" i="5"/>
  <c r="Y42" i="5"/>
  <c r="Z42" i="5"/>
  <c r="AA42" i="5"/>
  <c r="AC42" i="5"/>
  <c r="AO42" i="5"/>
  <c r="AP42" i="5"/>
  <c r="AQ42" i="5"/>
  <c r="AS42" i="5"/>
  <c r="BD42" i="5"/>
  <c r="BE42" i="5"/>
  <c r="BF42" i="5"/>
  <c r="BH42" i="5"/>
  <c r="BO42" i="5" s="1"/>
  <c r="BR42" i="5"/>
  <c r="BS42" i="5"/>
  <c r="BT42" i="5"/>
  <c r="BV42" i="5"/>
  <c r="CF42" i="5"/>
  <c r="CG42" i="5"/>
  <c r="CH42" i="5"/>
  <c r="CJ42" i="5"/>
  <c r="CQ42" i="5" s="1"/>
  <c r="CT42" i="5"/>
  <c r="CU42" i="5"/>
  <c r="CV42" i="5"/>
  <c r="N43" i="5"/>
  <c r="Y43" i="5"/>
  <c r="Z43" i="5"/>
  <c r="AA43" i="5"/>
  <c r="AC43" i="5"/>
  <c r="AO43" i="5"/>
  <c r="AP43" i="5"/>
  <c r="AQ43" i="5"/>
  <c r="AS43" i="5"/>
  <c r="BD43" i="5"/>
  <c r="BE43" i="5"/>
  <c r="BF43" i="5"/>
  <c r="BH43" i="5"/>
  <c r="BR43" i="5"/>
  <c r="BS43" i="5"/>
  <c r="BT43" i="5"/>
  <c r="BV43" i="5"/>
  <c r="CF43" i="5"/>
  <c r="CG43" i="5"/>
  <c r="CH43" i="5"/>
  <c r="CJ43" i="5"/>
  <c r="CT43" i="5"/>
  <c r="CU43" i="5"/>
  <c r="CV43" i="5"/>
  <c r="N44" i="5"/>
  <c r="Y44" i="5"/>
  <c r="Z44" i="5"/>
  <c r="AA44" i="5"/>
  <c r="AC44" i="5"/>
  <c r="AO44" i="5"/>
  <c r="AP44" i="5"/>
  <c r="AQ44" i="5"/>
  <c r="AS44" i="5"/>
  <c r="BD44" i="5"/>
  <c r="BE44" i="5"/>
  <c r="BF44" i="5"/>
  <c r="BH44" i="5"/>
  <c r="BO44" i="5" s="1"/>
  <c r="BR44" i="5"/>
  <c r="BS44" i="5"/>
  <c r="BT44" i="5"/>
  <c r="BV44" i="5"/>
  <c r="CF44" i="5"/>
  <c r="CG44" i="5"/>
  <c r="CH44" i="5"/>
  <c r="CJ44" i="5"/>
  <c r="CT44" i="5"/>
  <c r="CU44" i="5"/>
  <c r="CV44" i="5"/>
  <c r="N45" i="5"/>
  <c r="Y45" i="5"/>
  <c r="Z45" i="5"/>
  <c r="AA45" i="5"/>
  <c r="AC45" i="5"/>
  <c r="AO45" i="5"/>
  <c r="AP45" i="5"/>
  <c r="AQ45" i="5"/>
  <c r="AS45" i="5"/>
  <c r="BD45" i="5"/>
  <c r="BE45" i="5"/>
  <c r="BF45" i="5"/>
  <c r="BH45" i="5"/>
  <c r="BR45" i="5"/>
  <c r="BS45" i="5"/>
  <c r="BT45" i="5"/>
  <c r="BV45" i="5"/>
  <c r="CF45" i="5"/>
  <c r="CG45" i="5"/>
  <c r="CH45" i="5"/>
  <c r="CJ45" i="5"/>
  <c r="CT45" i="5"/>
  <c r="CU45" i="5"/>
  <c r="CV45" i="5"/>
  <c r="N46" i="5"/>
  <c r="Y46" i="5"/>
  <c r="Z46" i="5"/>
  <c r="AA46" i="5"/>
  <c r="AC46" i="5"/>
  <c r="AO46" i="5"/>
  <c r="AP46" i="5"/>
  <c r="AQ46" i="5"/>
  <c r="AS46" i="5"/>
  <c r="BD46" i="5"/>
  <c r="BE46" i="5"/>
  <c r="BF46" i="5"/>
  <c r="BH46" i="5"/>
  <c r="BR46" i="5"/>
  <c r="BS46" i="5"/>
  <c r="BT46" i="5"/>
  <c r="BV46" i="5"/>
  <c r="CC46" i="5" s="1"/>
  <c r="CF46" i="5"/>
  <c r="CG46" i="5"/>
  <c r="CH46" i="5"/>
  <c r="CJ46" i="5"/>
  <c r="CT46" i="5"/>
  <c r="CU46" i="5"/>
  <c r="CV46" i="5"/>
  <c r="N47" i="5"/>
  <c r="Y47" i="5"/>
  <c r="Z47" i="5"/>
  <c r="AA47" i="5"/>
  <c r="AC47" i="5"/>
  <c r="AO47" i="5"/>
  <c r="AP47" i="5"/>
  <c r="AQ47" i="5"/>
  <c r="AS47" i="5"/>
  <c r="BD47" i="5"/>
  <c r="BE47" i="5"/>
  <c r="BF47" i="5"/>
  <c r="BH47" i="5"/>
  <c r="BR47" i="5"/>
  <c r="BS47" i="5"/>
  <c r="BT47" i="5"/>
  <c r="BV47" i="5"/>
  <c r="CF47" i="5"/>
  <c r="CG47" i="5"/>
  <c r="CH47" i="5"/>
  <c r="CJ47" i="5"/>
  <c r="CT47" i="5"/>
  <c r="CU47" i="5"/>
  <c r="CV47" i="5"/>
  <c r="N48" i="5"/>
  <c r="Y48" i="5"/>
  <c r="Z48" i="5"/>
  <c r="AA48" i="5"/>
  <c r="AC48" i="5"/>
  <c r="AO48" i="5"/>
  <c r="AP48" i="5"/>
  <c r="AQ48" i="5"/>
  <c r="AS48" i="5"/>
  <c r="BD48" i="5"/>
  <c r="BE48" i="5"/>
  <c r="BF48" i="5"/>
  <c r="BH48" i="5"/>
  <c r="BR48" i="5"/>
  <c r="BS48" i="5"/>
  <c r="BT48" i="5"/>
  <c r="BV48" i="5"/>
  <c r="CF48" i="5"/>
  <c r="CG48" i="5"/>
  <c r="CH48" i="5"/>
  <c r="CJ48" i="5"/>
  <c r="CT48" i="5"/>
  <c r="CU48" i="5"/>
  <c r="CV48" i="5"/>
  <c r="N49" i="5"/>
  <c r="Y49" i="5"/>
  <c r="Z49" i="5"/>
  <c r="AA49" i="5"/>
  <c r="AC49" i="5"/>
  <c r="AO49" i="5"/>
  <c r="AP49" i="5"/>
  <c r="AQ49" i="5"/>
  <c r="AS49" i="5"/>
  <c r="BD49" i="5"/>
  <c r="BE49" i="5"/>
  <c r="BF49" i="5"/>
  <c r="BH49" i="5"/>
  <c r="BR49" i="5"/>
  <c r="BS49" i="5"/>
  <c r="BT49" i="5"/>
  <c r="BV49" i="5"/>
  <c r="CF49" i="5"/>
  <c r="CG49" i="5"/>
  <c r="CH49" i="5"/>
  <c r="CJ49" i="5"/>
  <c r="CT49" i="5"/>
  <c r="CU49" i="5"/>
  <c r="CV49" i="5"/>
  <c r="N50" i="5"/>
  <c r="Y50" i="5"/>
  <c r="Z50" i="5"/>
  <c r="AA50" i="5"/>
  <c r="AC50" i="5"/>
  <c r="AO50" i="5"/>
  <c r="AP50" i="5"/>
  <c r="AQ50" i="5"/>
  <c r="AS50" i="5"/>
  <c r="BD50" i="5"/>
  <c r="BE50" i="5"/>
  <c r="BF50" i="5"/>
  <c r="BH50" i="5"/>
  <c r="BR50" i="5"/>
  <c r="BS50" i="5"/>
  <c r="BT50" i="5"/>
  <c r="BV50" i="5"/>
  <c r="CF50" i="5"/>
  <c r="CG50" i="5"/>
  <c r="CH50" i="5"/>
  <c r="CJ50" i="5"/>
  <c r="CQ50" i="5"/>
  <c r="CT50" i="5"/>
  <c r="CU50" i="5"/>
  <c r="CV50" i="5"/>
  <c r="N51" i="5"/>
  <c r="Y51" i="5"/>
  <c r="Z51" i="5"/>
  <c r="AA51" i="5"/>
  <c r="AC51" i="5"/>
  <c r="AO51" i="5"/>
  <c r="AP51" i="5"/>
  <c r="AQ51" i="5"/>
  <c r="AS51" i="5"/>
  <c r="BD51" i="5"/>
  <c r="BE51" i="5"/>
  <c r="BF51" i="5"/>
  <c r="BH51" i="5"/>
  <c r="BR51" i="5"/>
  <c r="BS51" i="5"/>
  <c r="BT51" i="5"/>
  <c r="BV51" i="5"/>
  <c r="CF51" i="5"/>
  <c r="CG51" i="5"/>
  <c r="CH51" i="5"/>
  <c r="CJ51" i="5"/>
  <c r="CQ51" i="5" s="1"/>
  <c r="CT51" i="5"/>
  <c r="CU51" i="5"/>
  <c r="CV51" i="5"/>
  <c r="N52" i="5"/>
  <c r="Y52" i="5"/>
  <c r="Z52" i="5"/>
  <c r="AA52" i="5"/>
  <c r="AC52" i="5"/>
  <c r="AO52" i="5"/>
  <c r="AP52" i="5"/>
  <c r="AQ52" i="5"/>
  <c r="AS52" i="5"/>
  <c r="BD52" i="5"/>
  <c r="BE52" i="5"/>
  <c r="BF52" i="5"/>
  <c r="BH52" i="5"/>
  <c r="BR52" i="5"/>
  <c r="BS52" i="5"/>
  <c r="BT52" i="5"/>
  <c r="BV52" i="5"/>
  <c r="CF52" i="5"/>
  <c r="CG52" i="5"/>
  <c r="CH52" i="5"/>
  <c r="CJ52" i="5"/>
  <c r="CT52" i="5"/>
  <c r="CU52" i="5"/>
  <c r="CV52" i="5"/>
  <c r="N53" i="5"/>
  <c r="Y53" i="5"/>
  <c r="Z53" i="5"/>
  <c r="AA53" i="5"/>
  <c r="AC53" i="5"/>
  <c r="AO53" i="5"/>
  <c r="AP53" i="5"/>
  <c r="AQ53" i="5"/>
  <c r="AS53" i="5"/>
  <c r="BD53" i="5"/>
  <c r="BE53" i="5"/>
  <c r="BF53" i="5"/>
  <c r="BH53" i="5"/>
  <c r="BR53" i="5"/>
  <c r="BS53" i="5"/>
  <c r="BT53" i="5"/>
  <c r="BV53" i="5"/>
  <c r="CF53" i="5"/>
  <c r="CG53" i="5"/>
  <c r="CH53" i="5"/>
  <c r="CJ53" i="5"/>
  <c r="CT53" i="5"/>
  <c r="CU53" i="5"/>
  <c r="CV53" i="5"/>
  <c r="N54" i="5"/>
  <c r="Y54" i="5"/>
  <c r="Z54" i="5"/>
  <c r="AA54" i="5"/>
  <c r="AC54" i="5"/>
  <c r="AO54" i="5"/>
  <c r="AP54" i="5"/>
  <c r="AQ54" i="5"/>
  <c r="AS54" i="5"/>
  <c r="BD54" i="5"/>
  <c r="BE54" i="5"/>
  <c r="BF54" i="5"/>
  <c r="BH54" i="5"/>
  <c r="BR54" i="5"/>
  <c r="BS54" i="5"/>
  <c r="BT54" i="5"/>
  <c r="BV54" i="5"/>
  <c r="CF54" i="5"/>
  <c r="CG54" i="5"/>
  <c r="CH54" i="5"/>
  <c r="CJ54" i="5"/>
  <c r="CT54" i="5"/>
  <c r="CU54" i="5"/>
  <c r="CV54" i="5"/>
  <c r="N55" i="5"/>
  <c r="Y55" i="5"/>
  <c r="Z55" i="5"/>
  <c r="AA55" i="5"/>
  <c r="AC55" i="5"/>
  <c r="AO55" i="5"/>
  <c r="AP55" i="5"/>
  <c r="AQ55" i="5"/>
  <c r="AS55" i="5"/>
  <c r="BD55" i="5"/>
  <c r="BE55" i="5"/>
  <c r="BF55" i="5"/>
  <c r="BH55" i="5"/>
  <c r="BR55" i="5"/>
  <c r="BS55" i="5"/>
  <c r="BT55" i="5"/>
  <c r="BV55" i="5"/>
  <c r="CF55" i="5"/>
  <c r="CG55" i="5"/>
  <c r="CH55" i="5"/>
  <c r="CJ55" i="5"/>
  <c r="CT55" i="5"/>
  <c r="CU55" i="5"/>
  <c r="CV55" i="5"/>
  <c r="N56" i="5"/>
  <c r="Y56" i="5"/>
  <c r="Z56" i="5"/>
  <c r="AA56" i="5"/>
  <c r="AC56" i="5"/>
  <c r="AO56" i="5"/>
  <c r="AP56" i="5"/>
  <c r="AQ56" i="5"/>
  <c r="AS56" i="5"/>
  <c r="BD56" i="5"/>
  <c r="BE56" i="5"/>
  <c r="BF56" i="5"/>
  <c r="BH56" i="5"/>
  <c r="BR56" i="5"/>
  <c r="BS56" i="5"/>
  <c r="BT56" i="5"/>
  <c r="BV56" i="5"/>
  <c r="CF56" i="5"/>
  <c r="CG56" i="5"/>
  <c r="CH56" i="5"/>
  <c r="CJ56" i="5"/>
  <c r="CT56" i="5"/>
  <c r="CU56" i="5"/>
  <c r="CV56" i="5"/>
  <c r="N57" i="5"/>
  <c r="Y57" i="5"/>
  <c r="Z57" i="5"/>
  <c r="AA57" i="5"/>
  <c r="AC57" i="5"/>
  <c r="AO57" i="5"/>
  <c r="AP57" i="5"/>
  <c r="AQ57" i="5"/>
  <c r="AS57" i="5"/>
  <c r="BD57" i="5"/>
  <c r="BE57" i="5"/>
  <c r="BF57" i="5"/>
  <c r="BH57" i="5"/>
  <c r="BR57" i="5"/>
  <c r="BS57" i="5"/>
  <c r="BT57" i="5"/>
  <c r="BV57" i="5"/>
  <c r="CF57" i="5"/>
  <c r="CG57" i="5"/>
  <c r="CH57" i="5"/>
  <c r="CJ57" i="5"/>
  <c r="CT57" i="5"/>
  <c r="CU57" i="5"/>
  <c r="CV57" i="5"/>
  <c r="N58" i="5"/>
  <c r="Y58" i="5"/>
  <c r="Z58" i="5"/>
  <c r="AA58" i="5"/>
  <c r="AC58" i="5"/>
  <c r="AP58" i="5"/>
  <c r="AQ58" i="5"/>
  <c r="AS58" i="5"/>
  <c r="BD58" i="5"/>
  <c r="BE58" i="5"/>
  <c r="BF58" i="5"/>
  <c r="BH58" i="5"/>
  <c r="BR58" i="5"/>
  <c r="BS58" i="5"/>
  <c r="BT58" i="5"/>
  <c r="BV58" i="5"/>
  <c r="CF58" i="5"/>
  <c r="CG58" i="5"/>
  <c r="CH58" i="5"/>
  <c r="CJ58" i="5"/>
  <c r="CT58" i="5"/>
  <c r="CU58" i="5"/>
  <c r="CV58" i="5"/>
  <c r="N59" i="5"/>
  <c r="Y59" i="5"/>
  <c r="Z59" i="5"/>
  <c r="AA59" i="5"/>
  <c r="AC59" i="5"/>
  <c r="AO59" i="5"/>
  <c r="AP59" i="5"/>
  <c r="AQ59" i="5"/>
  <c r="AS59" i="5"/>
  <c r="BD59" i="5"/>
  <c r="BE59" i="5"/>
  <c r="BF59" i="5"/>
  <c r="BH59" i="5"/>
  <c r="BR59" i="5"/>
  <c r="BS59" i="5"/>
  <c r="BT59" i="5"/>
  <c r="BV59" i="5"/>
  <c r="CC59" i="5" s="1"/>
  <c r="CF59" i="5"/>
  <c r="CG59" i="5"/>
  <c r="CH59" i="5"/>
  <c r="CJ59" i="5"/>
  <c r="CT59" i="5"/>
  <c r="CU59" i="5"/>
  <c r="CV59" i="5"/>
  <c r="N60" i="5"/>
  <c r="Y60" i="5"/>
  <c r="Z60" i="5"/>
  <c r="AA60" i="5"/>
  <c r="AC60" i="5"/>
  <c r="AO60" i="5"/>
  <c r="AP60" i="5"/>
  <c r="AQ60" i="5"/>
  <c r="AS60" i="5"/>
  <c r="BD60" i="5"/>
  <c r="BE60" i="5"/>
  <c r="BF60" i="5"/>
  <c r="BH60" i="5"/>
  <c r="BR60" i="5"/>
  <c r="BS60" i="5"/>
  <c r="BT60" i="5"/>
  <c r="BV60" i="5"/>
  <c r="CF60" i="5"/>
  <c r="CG60" i="5"/>
  <c r="CH60" i="5"/>
  <c r="CJ60" i="5"/>
  <c r="CT60" i="5"/>
  <c r="CU60" i="5"/>
  <c r="CV60" i="5"/>
  <c r="N61" i="5"/>
  <c r="Y61" i="5"/>
  <c r="Z61" i="5"/>
  <c r="AA61" i="5"/>
  <c r="AC61" i="5"/>
  <c r="AO61" i="5"/>
  <c r="AP61" i="5"/>
  <c r="AQ61" i="5"/>
  <c r="AS61" i="5"/>
  <c r="BD61" i="5"/>
  <c r="BE61" i="5"/>
  <c r="BF61" i="5"/>
  <c r="BH61" i="5"/>
  <c r="BO61" i="5" s="1"/>
  <c r="BR61" i="5"/>
  <c r="BS61" i="5"/>
  <c r="BT61" i="5"/>
  <c r="BV61" i="5"/>
  <c r="CF61" i="5"/>
  <c r="CG61" i="5"/>
  <c r="CH61" i="5"/>
  <c r="CJ61" i="5"/>
  <c r="CT61" i="5"/>
  <c r="CU61" i="5"/>
  <c r="CV61" i="5"/>
  <c r="N62" i="5"/>
  <c r="Y62" i="5"/>
  <c r="Z62" i="5"/>
  <c r="AA62" i="5"/>
  <c r="AC62" i="5"/>
  <c r="AO62" i="5"/>
  <c r="AP62" i="5"/>
  <c r="AQ62" i="5"/>
  <c r="AS62" i="5"/>
  <c r="BA62" i="5" s="1"/>
  <c r="BD62" i="5"/>
  <c r="BE62" i="5"/>
  <c r="BF62" i="5"/>
  <c r="BH62" i="5"/>
  <c r="BR62" i="5"/>
  <c r="BS62" i="5"/>
  <c r="BT62" i="5"/>
  <c r="BV62" i="5"/>
  <c r="CF62" i="5"/>
  <c r="CG62" i="5"/>
  <c r="CH62" i="5"/>
  <c r="CJ62" i="5"/>
  <c r="CT62" i="5"/>
  <c r="CU62" i="5"/>
  <c r="CV62" i="5"/>
  <c r="N63" i="5"/>
  <c r="V63" i="5" s="1"/>
  <c r="Y63" i="5"/>
  <c r="Z63" i="5"/>
  <c r="AA63" i="5"/>
  <c r="AC63" i="5"/>
  <c r="AP63" i="5"/>
  <c r="AQ63" i="5"/>
  <c r="AS63" i="5"/>
  <c r="BA63" i="5" s="1"/>
  <c r="BD63" i="5"/>
  <c r="BE63" i="5"/>
  <c r="BF63" i="5"/>
  <c r="BH63" i="5"/>
  <c r="BR63" i="5"/>
  <c r="BS63" i="5"/>
  <c r="BT63" i="5"/>
  <c r="BV63" i="5"/>
  <c r="CF63" i="5"/>
  <c r="CG63" i="5"/>
  <c r="CH63" i="5"/>
  <c r="CJ63" i="5"/>
  <c r="CT63" i="5"/>
  <c r="CU63" i="5"/>
  <c r="CV63" i="5"/>
  <c r="N64" i="5"/>
  <c r="Y64" i="5"/>
  <c r="Z64" i="5"/>
  <c r="AA64" i="5"/>
  <c r="AC64" i="5"/>
  <c r="AP64" i="5"/>
  <c r="AQ64" i="5"/>
  <c r="AS64" i="5"/>
  <c r="BD64" i="5"/>
  <c r="BE64" i="5"/>
  <c r="BF64" i="5"/>
  <c r="BH64" i="5"/>
  <c r="BR64" i="5"/>
  <c r="BS64" i="5"/>
  <c r="BT64" i="5"/>
  <c r="BV64" i="5"/>
  <c r="CF64" i="5"/>
  <c r="CG64" i="5"/>
  <c r="CH64" i="5"/>
  <c r="CJ64" i="5"/>
  <c r="CT64" i="5"/>
  <c r="CU64" i="5"/>
  <c r="CV64" i="5"/>
  <c r="N65" i="5"/>
  <c r="Y65" i="5"/>
  <c r="Z65" i="5"/>
  <c r="AA65" i="5"/>
  <c r="AC65" i="5"/>
  <c r="AP65" i="5"/>
  <c r="AQ65" i="5"/>
  <c r="AS65" i="5"/>
  <c r="BD65" i="5"/>
  <c r="BE65" i="5"/>
  <c r="BF65" i="5"/>
  <c r="BH65" i="5"/>
  <c r="BR65" i="5"/>
  <c r="BS65" i="5"/>
  <c r="BT65" i="5"/>
  <c r="BV65" i="5"/>
  <c r="CF65" i="5"/>
  <c r="CG65" i="5"/>
  <c r="CH65" i="5"/>
  <c r="CJ65" i="5"/>
  <c r="CT65" i="5"/>
  <c r="CU65" i="5"/>
  <c r="CV65" i="5"/>
  <c r="N66" i="5"/>
  <c r="Y66" i="5"/>
  <c r="Z66" i="5"/>
  <c r="AA66" i="5"/>
  <c r="AC66" i="5"/>
  <c r="AP66" i="5"/>
  <c r="AQ66" i="5"/>
  <c r="AS66" i="5"/>
  <c r="BD66" i="5"/>
  <c r="BE66" i="5"/>
  <c r="BF66" i="5"/>
  <c r="BH66" i="5"/>
  <c r="BR66" i="5"/>
  <c r="BS66" i="5"/>
  <c r="BT66" i="5"/>
  <c r="BV66" i="5"/>
  <c r="CF66" i="5"/>
  <c r="CG66" i="5"/>
  <c r="CH66" i="5"/>
  <c r="CJ66" i="5"/>
  <c r="CT66" i="5"/>
  <c r="CU66" i="5"/>
  <c r="CV66" i="5"/>
  <c r="N67" i="5"/>
  <c r="V67" i="5" s="1"/>
  <c r="Y67" i="5"/>
  <c r="Z67" i="5"/>
  <c r="AA67" i="5"/>
  <c r="AC67" i="5"/>
  <c r="AP67" i="5"/>
  <c r="AQ67" i="5"/>
  <c r="AS67" i="5"/>
  <c r="BD67" i="5"/>
  <c r="BE67" i="5"/>
  <c r="BF67" i="5"/>
  <c r="BH67" i="5"/>
  <c r="BR67" i="5"/>
  <c r="BS67" i="5"/>
  <c r="BT67" i="5"/>
  <c r="BV67" i="5"/>
  <c r="CF67" i="5"/>
  <c r="CG67" i="5"/>
  <c r="CH67" i="5"/>
  <c r="CJ67" i="5"/>
  <c r="CT67" i="5"/>
  <c r="CU67" i="5"/>
  <c r="CV67" i="5"/>
  <c r="N68" i="5"/>
  <c r="Y68" i="5"/>
  <c r="Z68" i="5"/>
  <c r="AA68" i="5"/>
  <c r="AC68" i="5"/>
  <c r="AP68" i="5"/>
  <c r="AQ68" i="5"/>
  <c r="AS68" i="5"/>
  <c r="BD68" i="5"/>
  <c r="BE68" i="5"/>
  <c r="BF68" i="5"/>
  <c r="BH68" i="5"/>
  <c r="BR68" i="5"/>
  <c r="BS68" i="5"/>
  <c r="BT68" i="5"/>
  <c r="BV68" i="5"/>
  <c r="CF68" i="5"/>
  <c r="CG68" i="5"/>
  <c r="CH68" i="5"/>
  <c r="CJ68" i="5"/>
  <c r="CT68" i="5"/>
  <c r="CU68" i="5"/>
  <c r="CV68" i="5"/>
  <c r="N69" i="5"/>
  <c r="Y69" i="5"/>
  <c r="Z69" i="5"/>
  <c r="AA69" i="5"/>
  <c r="AC69" i="5"/>
  <c r="AO69" i="5"/>
  <c r="AP69" i="5"/>
  <c r="AQ69" i="5"/>
  <c r="AS69" i="5"/>
  <c r="BD69" i="5"/>
  <c r="BE69" i="5"/>
  <c r="BF69" i="5"/>
  <c r="BH69" i="5"/>
  <c r="BR69" i="5"/>
  <c r="BS69" i="5"/>
  <c r="BT69" i="5"/>
  <c r="BV69" i="5"/>
  <c r="CC69" i="5" s="1"/>
  <c r="CF69" i="5"/>
  <c r="CG69" i="5"/>
  <c r="CH69" i="5"/>
  <c r="CJ69" i="5"/>
  <c r="CT69" i="5"/>
  <c r="CU69" i="5"/>
  <c r="CV69" i="5"/>
  <c r="N70" i="5"/>
  <c r="Y70" i="5"/>
  <c r="Z70" i="5"/>
  <c r="AA70" i="5"/>
  <c r="AC70" i="5"/>
  <c r="AO70" i="5"/>
  <c r="AP70" i="5"/>
  <c r="AQ70" i="5"/>
  <c r="AS70" i="5"/>
  <c r="BD70" i="5"/>
  <c r="BE70" i="5"/>
  <c r="BF70" i="5"/>
  <c r="BH70" i="5"/>
  <c r="BR70" i="5"/>
  <c r="BS70" i="5"/>
  <c r="BT70" i="5"/>
  <c r="BV70" i="5"/>
  <c r="CF70" i="5"/>
  <c r="CG70" i="5"/>
  <c r="CH70" i="5"/>
  <c r="CJ70" i="5"/>
  <c r="CT70" i="5"/>
  <c r="CU70" i="5"/>
  <c r="CV70" i="5"/>
  <c r="BO70" i="5" l="1"/>
  <c r="BQ70" i="5"/>
  <c r="BP70" i="5"/>
  <c r="BM70" i="5"/>
  <c r="BK70" i="5" s="1"/>
  <c r="BC70" i="5"/>
  <c r="BB70" i="5"/>
  <c r="AY70" i="5"/>
  <c r="AM70" i="5"/>
  <c r="V70" i="5"/>
  <c r="T70" i="5"/>
  <c r="W70" i="5"/>
  <c r="X70" i="5"/>
  <c r="CS69" i="5"/>
  <c r="CR69" i="5"/>
  <c r="CN69" i="5"/>
  <c r="BQ66" i="5"/>
  <c r="BP66" i="5"/>
  <c r="BL66" i="5"/>
  <c r="BK66" i="5" s="1"/>
  <c r="BC66" i="5"/>
  <c r="BB66" i="5"/>
  <c r="AX66" i="5"/>
  <c r="V66" i="5"/>
  <c r="X66" i="5"/>
  <c r="S66" i="5"/>
  <c r="R66" i="5" s="1"/>
  <c r="W66" i="5"/>
  <c r="CS65" i="5"/>
  <c r="CR65" i="5"/>
  <c r="CN65" i="5"/>
  <c r="CM65" i="5" s="1"/>
  <c r="CC65" i="5"/>
  <c r="CE65" i="5"/>
  <c r="CD65" i="5"/>
  <c r="BZ65" i="5"/>
  <c r="BY65" i="5" s="1"/>
  <c r="BQ65" i="5"/>
  <c r="BP65" i="5"/>
  <c r="BL65" i="5"/>
  <c r="BC65" i="5"/>
  <c r="BB65" i="5"/>
  <c r="AX65" i="5"/>
  <c r="W65" i="5"/>
  <c r="S65" i="5"/>
  <c r="R65" i="5" s="1"/>
  <c r="X65" i="5"/>
  <c r="CS64" i="5"/>
  <c r="CR64" i="5"/>
  <c r="CN64" i="5"/>
  <c r="CM64" i="5" s="1"/>
  <c r="CC64" i="5"/>
  <c r="CE64" i="5"/>
  <c r="CD64" i="5"/>
  <c r="BZ64" i="5"/>
  <c r="BY64" i="5" s="1"/>
  <c r="BQ64" i="5"/>
  <c r="BP64" i="5"/>
  <c r="BL64" i="5"/>
  <c r="BC64" i="5"/>
  <c r="BB64" i="5"/>
  <c r="AX64" i="5"/>
  <c r="W64" i="5"/>
  <c r="X64" i="5"/>
  <c r="S64" i="5"/>
  <c r="CS63" i="5"/>
  <c r="CR63" i="5"/>
  <c r="CN63" i="5"/>
  <c r="CM63" i="5" s="1"/>
  <c r="CC63" i="5"/>
  <c r="CE63" i="5"/>
  <c r="BZ63" i="5"/>
  <c r="CD63" i="5"/>
  <c r="BQ63" i="5"/>
  <c r="BP63" i="5"/>
  <c r="BL63" i="5"/>
  <c r="CC62" i="5"/>
  <c r="CE62" i="5"/>
  <c r="BZ62" i="5"/>
  <c r="BY62" i="5" s="1"/>
  <c r="CD62" i="5"/>
  <c r="BQ62" i="5"/>
  <c r="BP62" i="5"/>
  <c r="BL62" i="5"/>
  <c r="CE59" i="5"/>
  <c r="BZ59" i="5"/>
  <c r="BY59" i="5" s="1"/>
  <c r="CD59" i="5"/>
  <c r="BQ59" i="5"/>
  <c r="BL59" i="5"/>
  <c r="BP59" i="5"/>
  <c r="BC59" i="5"/>
  <c r="BB59" i="5"/>
  <c r="AX59" i="5"/>
  <c r="AM59" i="5"/>
  <c r="W59" i="5"/>
  <c r="X59" i="5"/>
  <c r="S59" i="5"/>
  <c r="R59" i="5" s="1"/>
  <c r="CS58" i="5"/>
  <c r="CR58" i="5"/>
  <c r="CN58" i="5"/>
  <c r="CE58" i="5"/>
  <c r="BZ58" i="5"/>
  <c r="BY58" i="5" s="1"/>
  <c r="CD58" i="5"/>
  <c r="BQ58" i="5"/>
  <c r="BP58" i="5"/>
  <c r="BL58" i="5"/>
  <c r="BK58" i="5" s="1"/>
  <c r="BC58" i="5"/>
  <c r="BB58" i="5"/>
  <c r="AX58" i="5"/>
  <c r="CS50" i="5"/>
  <c r="CM50" i="5"/>
  <c r="CR50" i="5"/>
  <c r="CE50" i="5"/>
  <c r="CD50" i="5"/>
  <c r="BY50" i="5"/>
  <c r="BO50" i="5"/>
  <c r="BQ50" i="5"/>
  <c r="BP50" i="5"/>
  <c r="BK50" i="5"/>
  <c r="BA50" i="5"/>
  <c r="BC50" i="5"/>
  <c r="BB50" i="5"/>
  <c r="AW50" i="5"/>
  <c r="AL50" i="5"/>
  <c r="AM50" i="5"/>
  <c r="CQ49" i="5"/>
  <c r="CS49" i="5"/>
  <c r="CR49" i="5"/>
  <c r="CM49" i="5"/>
  <c r="CC49" i="5"/>
  <c r="CE49" i="5"/>
  <c r="CD49" i="5"/>
  <c r="BY49" i="5"/>
  <c r="BO49" i="5"/>
  <c r="BQ49" i="5"/>
  <c r="BP49" i="5"/>
  <c r="BK49" i="5"/>
  <c r="BA49" i="5"/>
  <c r="BC49" i="5"/>
  <c r="BB49" i="5"/>
  <c r="AW49" i="5"/>
  <c r="AL49" i="5"/>
  <c r="G51" i="5" s="1"/>
  <c r="AM49" i="5"/>
  <c r="CS48" i="5"/>
  <c r="CR48" i="5"/>
  <c r="CM48" i="5"/>
  <c r="CE48" i="5"/>
  <c r="CD48" i="5"/>
  <c r="BY48" i="5"/>
  <c r="BQ48" i="5"/>
  <c r="BK48" i="5"/>
  <c r="BP48" i="5"/>
  <c r="BA48" i="5"/>
  <c r="BC48" i="5"/>
  <c r="BB48" i="5"/>
  <c r="AW48" i="5"/>
  <c r="AL48" i="5"/>
  <c r="AM48" i="5"/>
  <c r="V48" i="5"/>
  <c r="CQ47" i="5"/>
  <c r="CS47" i="5"/>
  <c r="CM47" i="5"/>
  <c r="CR47" i="5"/>
  <c r="CC47" i="5"/>
  <c r="CE47" i="5"/>
  <c r="BY47" i="5"/>
  <c r="CD47" i="5"/>
  <c r="BQ47" i="5"/>
  <c r="BK47" i="5"/>
  <c r="BP47" i="5"/>
  <c r="BC47" i="5"/>
  <c r="AW47" i="5"/>
  <c r="BB47" i="5"/>
  <c r="AL47" i="5"/>
  <c r="G50" i="5" s="1"/>
  <c r="AM47" i="5"/>
  <c r="CS46" i="5"/>
  <c r="CM46" i="5"/>
  <c r="CR46" i="5"/>
  <c r="BQ42" i="5"/>
  <c r="BK42" i="5"/>
  <c r="BP42" i="5"/>
  <c r="BA42" i="5"/>
  <c r="BC42" i="5"/>
  <c r="BB42" i="5"/>
  <c r="AW42" i="5"/>
  <c r="AM42" i="5"/>
  <c r="V42" i="5"/>
  <c r="CM41" i="5"/>
  <c r="CS41" i="5"/>
  <c r="CR41" i="5"/>
  <c r="CC41" i="5"/>
  <c r="CE41" i="5"/>
  <c r="CD41" i="5"/>
  <c r="BY41" i="5"/>
  <c r="BQ41" i="5"/>
  <c r="BK41" i="5"/>
  <c r="BP41" i="5"/>
  <c r="BA41" i="5"/>
  <c r="BC41" i="5"/>
  <c r="BB41" i="5"/>
  <c r="AW41" i="5"/>
  <c r="AM41" i="5"/>
  <c r="V41" i="5"/>
  <c r="BC63" i="5"/>
  <c r="BB63" i="5"/>
  <c r="AX63" i="5"/>
  <c r="AW63" i="5" s="1"/>
  <c r="BC62" i="5"/>
  <c r="BB62" i="5"/>
  <c r="AX62" i="5"/>
  <c r="V62" i="5"/>
  <c r="S62" i="5"/>
  <c r="W62" i="5"/>
  <c r="X62" i="5"/>
  <c r="CS61" i="5"/>
  <c r="CR61" i="5"/>
  <c r="CN61" i="5"/>
  <c r="CE61" i="5"/>
  <c r="CD61" i="5"/>
  <c r="BZ61" i="5"/>
  <c r="AM58" i="5"/>
  <c r="V58" i="5"/>
  <c r="X58" i="5"/>
  <c r="S58" i="5"/>
  <c r="W58" i="5"/>
  <c r="CE46" i="5"/>
  <c r="CD46" i="5"/>
  <c r="BY46" i="5"/>
  <c r="BQ46" i="5"/>
  <c r="BK46" i="5"/>
  <c r="BP46" i="5"/>
  <c r="BC46" i="5"/>
  <c r="BB46" i="5"/>
  <c r="AW46" i="5"/>
  <c r="AM46" i="5"/>
  <c r="CQ45" i="5"/>
  <c r="CS45" i="5"/>
  <c r="CR45" i="5"/>
  <c r="CM45" i="5"/>
  <c r="CE45" i="5"/>
  <c r="CD45" i="5"/>
  <c r="BY45" i="5"/>
  <c r="BQ45" i="5"/>
  <c r="BP45" i="5"/>
  <c r="BK45" i="5"/>
  <c r="BC45" i="5"/>
  <c r="BB45" i="5"/>
  <c r="AW45" i="5"/>
  <c r="AL45" i="5"/>
  <c r="AM45" i="5"/>
  <c r="CS44" i="5"/>
  <c r="CM44" i="5"/>
  <c r="CR44" i="5"/>
  <c r="CE44" i="5"/>
  <c r="BY44" i="5"/>
  <c r="CD44" i="5"/>
  <c r="CE69" i="5"/>
  <c r="CD69" i="5"/>
  <c r="BZ69" i="5"/>
  <c r="BY69" i="5" s="1"/>
  <c r="BO69" i="5"/>
  <c r="BQ69" i="5"/>
  <c r="BP69" i="5"/>
  <c r="BL69" i="5"/>
  <c r="BK69" i="5" s="1"/>
  <c r="BC69" i="5"/>
  <c r="BB69" i="5"/>
  <c r="AX69" i="5"/>
  <c r="AW69" i="5" s="1"/>
  <c r="V69" i="5"/>
  <c r="W69" i="5"/>
  <c r="S69" i="5"/>
  <c r="X69" i="5"/>
  <c r="CS68" i="5"/>
  <c r="CR68" i="5"/>
  <c r="CN68" i="5"/>
  <c r="CE68" i="5"/>
  <c r="BZ68" i="5"/>
  <c r="BY68" i="5" s="1"/>
  <c r="CD68" i="5"/>
  <c r="BO68" i="5"/>
  <c r="BQ68" i="5"/>
  <c r="BP68" i="5"/>
  <c r="BL68" i="5"/>
  <c r="BC68" i="5"/>
  <c r="BB68" i="5"/>
  <c r="AX68" i="5"/>
  <c r="AW68" i="5" s="1"/>
  <c r="X68" i="5"/>
  <c r="W68" i="5"/>
  <c r="S68" i="5"/>
  <c r="R68" i="5" s="1"/>
  <c r="CS67" i="5"/>
  <c r="CR67" i="5"/>
  <c r="CN67" i="5"/>
  <c r="CC67" i="5"/>
  <c r="CE67" i="5"/>
  <c r="BZ67" i="5"/>
  <c r="CD67" i="5"/>
  <c r="BQ67" i="5"/>
  <c r="BL67" i="5"/>
  <c r="BP67" i="5"/>
  <c r="BC67" i="5"/>
  <c r="AX67" i="5"/>
  <c r="AW67" i="5" s="1"/>
  <c r="BB67" i="5"/>
  <c r="CS57" i="5"/>
  <c r="CR57" i="5"/>
  <c r="CN57" i="5"/>
  <c r="CM57" i="5" s="1"/>
  <c r="CE57" i="5"/>
  <c r="CD57" i="5"/>
  <c r="BZ57" i="5"/>
  <c r="BY57" i="5" s="1"/>
  <c r="BQ57" i="5"/>
  <c r="BP57" i="5"/>
  <c r="BL57" i="5"/>
  <c r="BK57" i="5" s="1"/>
  <c r="BC57" i="5"/>
  <c r="BB57" i="5"/>
  <c r="AX57" i="5"/>
  <c r="AM57" i="5"/>
  <c r="W57" i="5"/>
  <c r="S57" i="5"/>
  <c r="R57" i="5" s="1"/>
  <c r="X57" i="5"/>
  <c r="CS56" i="5"/>
  <c r="CR56" i="5"/>
  <c r="CN56" i="5"/>
  <c r="CM56" i="5" s="1"/>
  <c r="CE56" i="5"/>
  <c r="CD56" i="5"/>
  <c r="BZ56" i="5"/>
  <c r="BY56" i="5" s="1"/>
  <c r="BQ56" i="5"/>
  <c r="BL56" i="5"/>
  <c r="BP56" i="5"/>
  <c r="BC56" i="5"/>
  <c r="BB56" i="5"/>
  <c r="AX56" i="5"/>
  <c r="AM56" i="5"/>
  <c r="S56" i="5"/>
  <c r="R56" i="5" s="1"/>
  <c r="W56" i="5"/>
  <c r="X56" i="5"/>
  <c r="CS55" i="5"/>
  <c r="CN55" i="5"/>
  <c r="CM55" i="5" s="1"/>
  <c r="CR55" i="5"/>
  <c r="CE55" i="5"/>
  <c r="BZ55" i="5"/>
  <c r="BY55" i="5" s="1"/>
  <c r="CD55" i="5"/>
  <c r="BQ55" i="5"/>
  <c r="BP55" i="5"/>
  <c r="BL55" i="5"/>
  <c r="BK55" i="5" s="1"/>
  <c r="BA55" i="5"/>
  <c r="BC55" i="5"/>
  <c r="AX55" i="5"/>
  <c r="BB55" i="5"/>
  <c r="AM55" i="5"/>
  <c r="W55" i="5"/>
  <c r="X55" i="5"/>
  <c r="S55" i="5"/>
  <c r="R55" i="5" s="1"/>
  <c r="CS54" i="5"/>
  <c r="CM54" i="5"/>
  <c r="CR54" i="5"/>
  <c r="CC54" i="5"/>
  <c r="CE54" i="5"/>
  <c r="CD54" i="5"/>
  <c r="BY54" i="5"/>
  <c r="BO54" i="5"/>
  <c r="BQ54" i="5"/>
  <c r="BK54" i="5"/>
  <c r="BP54" i="5"/>
  <c r="BA54" i="5"/>
  <c r="BC54" i="5"/>
  <c r="BB54" i="5"/>
  <c r="AW54" i="5"/>
  <c r="AL54" i="5"/>
  <c r="AM54" i="5"/>
  <c r="CS53" i="5"/>
  <c r="CR53" i="5"/>
  <c r="CM53" i="5"/>
  <c r="CC53" i="5"/>
  <c r="CE53" i="5"/>
  <c r="CD53" i="5"/>
  <c r="BY53" i="5"/>
  <c r="BQ53" i="5"/>
  <c r="BP53" i="5"/>
  <c r="BK53" i="5"/>
  <c r="BA53" i="5"/>
  <c r="BC53" i="5"/>
  <c r="BB53" i="5"/>
  <c r="AW53" i="5"/>
  <c r="AL53" i="5"/>
  <c r="G57" i="5" s="1"/>
  <c r="AM53" i="5"/>
  <c r="CS52" i="5"/>
  <c r="CM52" i="5"/>
  <c r="CR52" i="5"/>
  <c r="CE52" i="5"/>
  <c r="BY52" i="5"/>
  <c r="CD52" i="5"/>
  <c r="BO52" i="5"/>
  <c r="BQ52" i="5"/>
  <c r="BK52" i="5"/>
  <c r="BP52" i="5"/>
  <c r="BA52" i="5"/>
  <c r="BC52" i="5"/>
  <c r="BB52" i="5"/>
  <c r="AW52" i="5"/>
  <c r="AL52" i="5"/>
  <c r="G55" i="5" s="1"/>
  <c r="AM52" i="5"/>
  <c r="BQ44" i="5"/>
  <c r="BK44" i="5"/>
  <c r="BP44" i="5"/>
  <c r="BC44" i="5"/>
  <c r="BB44" i="5"/>
  <c r="AW44" i="5"/>
  <c r="AM44" i="5"/>
  <c r="CQ43" i="5"/>
  <c r="CS43" i="5"/>
  <c r="CM43" i="5"/>
  <c r="CR43" i="5"/>
  <c r="CE43" i="5"/>
  <c r="CD43" i="5"/>
  <c r="BY43" i="5"/>
  <c r="BQ43" i="5"/>
  <c r="BK43" i="5"/>
  <c r="BP43" i="5"/>
  <c r="BC43" i="5"/>
  <c r="BB43" i="5"/>
  <c r="AW43" i="5"/>
  <c r="AL43" i="5"/>
  <c r="AM43" i="5"/>
  <c r="CS70" i="5"/>
  <c r="CR70" i="5"/>
  <c r="CO70" i="5"/>
  <c r="CM70" i="5" s="1"/>
  <c r="CC70" i="5"/>
  <c r="CE70" i="5"/>
  <c r="CD70" i="5"/>
  <c r="CA70" i="5"/>
  <c r="BY70" i="5" s="1"/>
  <c r="W67" i="5"/>
  <c r="X67" i="5"/>
  <c r="S67" i="5"/>
  <c r="R67" i="5" s="1"/>
  <c r="CS66" i="5"/>
  <c r="CR66" i="5"/>
  <c r="CN66" i="5"/>
  <c r="CM66" i="5" s="1"/>
  <c r="CE66" i="5"/>
  <c r="BZ66" i="5"/>
  <c r="BY66" i="5" s="1"/>
  <c r="CD66" i="5"/>
  <c r="W63" i="5"/>
  <c r="X63" i="5"/>
  <c r="S63" i="5"/>
  <c r="R63" i="5" s="1"/>
  <c r="CS62" i="5"/>
  <c r="CR62" i="5"/>
  <c r="CN62" i="5"/>
  <c r="BQ61" i="5"/>
  <c r="BP61" i="5"/>
  <c r="BL61" i="5"/>
  <c r="BK61" i="5" s="1"/>
  <c r="BC61" i="5"/>
  <c r="BB61" i="5"/>
  <c r="AX61" i="5"/>
  <c r="W61" i="5"/>
  <c r="S61" i="5"/>
  <c r="R61" i="5" s="1"/>
  <c r="X61" i="5"/>
  <c r="CS60" i="5"/>
  <c r="CR60" i="5"/>
  <c r="CN60" i="5"/>
  <c r="CE60" i="5"/>
  <c r="BZ60" i="5"/>
  <c r="BY60" i="5" s="1"/>
  <c r="CD60" i="5"/>
  <c r="BO60" i="5"/>
  <c r="BQ60" i="5"/>
  <c r="BL60" i="5"/>
  <c r="BP60" i="5"/>
  <c r="BA60" i="5"/>
  <c r="BC60" i="5"/>
  <c r="BB60" i="5"/>
  <c r="AX60" i="5"/>
  <c r="AW60" i="5" s="1"/>
  <c r="X60" i="5"/>
  <c r="W60" i="5"/>
  <c r="S60" i="5"/>
  <c r="R60" i="5" s="1"/>
  <c r="CS59" i="5"/>
  <c r="CR59" i="5"/>
  <c r="CN59" i="5"/>
  <c r="CM59" i="5" s="1"/>
  <c r="CS51" i="5"/>
  <c r="CM51" i="5"/>
  <c r="CR51" i="5"/>
  <c r="CE51" i="5"/>
  <c r="CD51" i="5"/>
  <c r="BY51" i="5"/>
  <c r="BO51" i="5"/>
  <c r="BQ51" i="5"/>
  <c r="BK51" i="5"/>
  <c r="BP51" i="5"/>
  <c r="BA51" i="5"/>
  <c r="BC51" i="5"/>
  <c r="AW51" i="5"/>
  <c r="BB51" i="5"/>
  <c r="AL51" i="5"/>
  <c r="AM51" i="5"/>
  <c r="CM42" i="5"/>
  <c r="CS42" i="5"/>
  <c r="CR42" i="5"/>
  <c r="CE42" i="5"/>
  <c r="CD42" i="5"/>
  <c r="BY42" i="5"/>
  <c r="AM40" i="5"/>
  <c r="V40" i="5"/>
  <c r="R70" i="5"/>
  <c r="BA57" i="5"/>
  <c r="BA69" i="5"/>
  <c r="CC68" i="5"/>
  <c r="V68" i="5"/>
  <c r="BA66" i="5"/>
  <c r="BO65" i="5"/>
  <c r="V61" i="5"/>
  <c r="CQ52" i="5"/>
  <c r="CC51" i="5"/>
  <c r="CQ54" i="5"/>
  <c r="CC66" i="5"/>
  <c r="BK65" i="5"/>
  <c r="R62" i="5"/>
  <c r="R58" i="5"/>
  <c r="BA56" i="5"/>
  <c r="CC52" i="5"/>
  <c r="R64" i="5"/>
  <c r="CC61" i="5"/>
  <c r="BY61" i="5"/>
  <c r="V60" i="5"/>
  <c r="AW58" i="5"/>
  <c r="BA58" i="5"/>
  <c r="AW57" i="5"/>
  <c r="BO53" i="5"/>
  <c r="CC56" i="5"/>
  <c r="CC50" i="5"/>
  <c r="CQ46" i="5"/>
  <c r="BK59" i="5"/>
  <c r="CC58" i="5"/>
  <c r="BA44" i="5"/>
  <c r="V47" i="5"/>
  <c r="AL44" i="5"/>
  <c r="V43" i="5"/>
  <c r="BO41" i="5"/>
  <c r="AL41" i="5"/>
  <c r="BA59" i="5"/>
  <c r="BO47" i="5"/>
  <c r="CC45" i="5"/>
  <c r="BA45" i="5"/>
  <c r="BO43" i="5"/>
  <c r="AL42" i="5"/>
  <c r="CQ41" i="5"/>
  <c r="V65" i="5"/>
  <c r="BO64" i="5"/>
  <c r="AW59" i="5"/>
  <c r="AW55" i="5"/>
  <c r="CQ53" i="5"/>
  <c r="CQ48" i="5"/>
  <c r="CC48" i="5"/>
  <c r="BO48" i="5"/>
  <c r="BA46" i="5"/>
  <c r="AL46" i="5"/>
  <c r="V45" i="5"/>
  <c r="CC44" i="5"/>
  <c r="V44" i="5"/>
  <c r="AL40" i="5"/>
  <c r="V46" i="5"/>
  <c r="BK68" i="5"/>
  <c r="BA67" i="5"/>
  <c r="BA65" i="5"/>
  <c r="BK64" i="5"/>
  <c r="CC57" i="5"/>
  <c r="AW56" i="5"/>
  <c r="CC55" i="5"/>
  <c r="BA47" i="5"/>
  <c r="BO46" i="5"/>
  <c r="BO45" i="5"/>
  <c r="CQ44" i="5"/>
  <c r="CC43" i="5"/>
  <c r="BA43" i="5"/>
  <c r="CC42" i="5"/>
  <c r="R69" i="5"/>
  <c r="BY67" i="5"/>
  <c r="BK67" i="5"/>
  <c r="V64" i="5"/>
  <c r="BY63" i="5"/>
  <c r="BK63" i="5"/>
  <c r="BO62" i="5"/>
  <c r="V55" i="5"/>
  <c r="BA70" i="5"/>
  <c r="BA68" i="5"/>
  <c r="BO66" i="5"/>
  <c r="BA64" i="5"/>
  <c r="BK62" i="5"/>
  <c r="BA61" i="5"/>
  <c r="V59" i="5"/>
  <c r="V56" i="5"/>
  <c r="BO67" i="5"/>
  <c r="BO63" i="5"/>
  <c r="V57" i="5"/>
  <c r="CQ63" i="5"/>
  <c r="CM62" i="5"/>
  <c r="CQ62" i="5"/>
  <c r="CQ66" i="5"/>
  <c r="AI69" i="5"/>
  <c r="CM68" i="5"/>
  <c r="CQ68" i="5"/>
  <c r="BO56" i="5"/>
  <c r="BK56" i="5"/>
  <c r="AL55" i="5"/>
  <c r="G60" i="5" s="1"/>
  <c r="CM67" i="5"/>
  <c r="CQ67" i="5"/>
  <c r="AL70" i="5"/>
  <c r="CM69" i="5"/>
  <c r="CQ69" i="5"/>
  <c r="CQ64" i="5"/>
  <c r="AL59" i="5"/>
  <c r="CQ70" i="5"/>
  <c r="CQ65" i="5"/>
  <c r="CM61" i="5"/>
  <c r="CQ61" i="5"/>
  <c r="CQ58" i="5"/>
  <c r="CM58" i="5"/>
  <c r="AW70" i="5"/>
  <c r="AW66" i="5"/>
  <c r="AW65" i="5"/>
  <c r="AW64" i="5"/>
  <c r="AW62" i="5"/>
  <c r="AW61" i="5"/>
  <c r="CQ60" i="5"/>
  <c r="CC60" i="5"/>
  <c r="BK60" i="5"/>
  <c r="BO59" i="5"/>
  <c r="AL58" i="5"/>
  <c r="CQ57" i="5"/>
  <c r="BO55" i="5"/>
  <c r="CM60" i="5"/>
  <c r="BO58" i="5"/>
  <c r="AL57" i="5"/>
  <c r="CQ56" i="5"/>
  <c r="CQ59" i="5"/>
  <c r="BO57" i="5"/>
  <c r="AL56" i="5"/>
  <c r="CQ55" i="5"/>
  <c r="G40" i="5" l="1"/>
  <c r="AH40" i="5"/>
  <c r="AH46" i="5"/>
  <c r="I48" i="5" s="1"/>
  <c r="G48" i="5"/>
  <c r="AH52" i="5"/>
  <c r="I55" i="5" s="1"/>
  <c r="AH53" i="5"/>
  <c r="I57" i="5" s="1"/>
  <c r="AH51" i="5"/>
  <c r="I53" i="5" s="1"/>
  <c r="G53" i="5"/>
  <c r="AH54" i="5"/>
  <c r="I59" i="5" s="1"/>
  <c r="G59" i="5"/>
  <c r="AJ70" i="5"/>
  <c r="AH69" i="5"/>
  <c r="AI60" i="5"/>
  <c r="AI63" i="5"/>
  <c r="AI56" i="5"/>
  <c r="AI57" i="5"/>
  <c r="AI68" i="5"/>
  <c r="AI64" i="5"/>
  <c r="AH43" i="5"/>
  <c r="AH47" i="5"/>
  <c r="I50" i="5" s="1"/>
  <c r="AH48" i="5"/>
  <c r="AI65" i="5"/>
  <c r="AI58" i="5"/>
  <c r="AI66" i="5"/>
  <c r="AI55" i="5"/>
  <c r="J60" i="5" s="1"/>
  <c r="AH41" i="5"/>
  <c r="AI61" i="5"/>
  <c r="AI59" i="5"/>
  <c r="AH45" i="5"/>
  <c r="J52" i="5"/>
  <c r="J56" i="5"/>
  <c r="AI67" i="5"/>
  <c r="AI62" i="5"/>
  <c r="AH44" i="5"/>
  <c r="AH42" i="5"/>
  <c r="I40" i="5" s="1"/>
  <c r="AH49" i="5"/>
  <c r="I51" i="5" s="1"/>
  <c r="AH50" i="5"/>
  <c r="G56" i="5"/>
  <c r="G44" i="5"/>
  <c r="G41" i="5"/>
  <c r="G58" i="5"/>
  <c r="G71" i="5"/>
  <c r="G43" i="5"/>
  <c r="G54" i="5"/>
  <c r="G49" i="5"/>
  <c r="G62" i="5"/>
  <c r="G45" i="5"/>
  <c r="G42" i="5"/>
  <c r="G52" i="5"/>
  <c r="G46" i="5"/>
  <c r="L20" i="5"/>
  <c r="K20" i="5"/>
  <c r="J20" i="5"/>
  <c r="D19" i="5"/>
  <c r="L24" i="5"/>
  <c r="K24" i="5"/>
  <c r="J24" i="5"/>
  <c r="D20" i="5"/>
  <c r="L29" i="5"/>
  <c r="K29" i="5"/>
  <c r="J29" i="5"/>
  <c r="D21" i="5"/>
  <c r="L32" i="5"/>
  <c r="K32" i="5"/>
  <c r="D22" i="5"/>
  <c r="L18" i="5"/>
  <c r="K18" i="5"/>
  <c r="J18" i="5"/>
  <c r="D23" i="5"/>
  <c r="L19" i="5"/>
  <c r="K19" i="5"/>
  <c r="J19" i="5"/>
  <c r="D24" i="5"/>
  <c r="D25" i="5"/>
  <c r="D26" i="5"/>
  <c r="L21" i="5"/>
  <c r="K21" i="5"/>
  <c r="J21" i="5"/>
  <c r="D27" i="5"/>
  <c r="L23" i="5"/>
  <c r="K23" i="5"/>
  <c r="J23" i="5"/>
  <c r="D28" i="5"/>
  <c r="L25" i="5"/>
  <c r="K25" i="5"/>
  <c r="J25" i="5"/>
  <c r="D29" i="5"/>
  <c r="L22" i="5"/>
  <c r="K22" i="5"/>
  <c r="J22" i="5"/>
  <c r="D30" i="5"/>
  <c r="D31" i="5"/>
  <c r="D32" i="5"/>
  <c r="L30" i="5"/>
  <c r="K30" i="5"/>
  <c r="J30" i="5"/>
  <c r="D33" i="5"/>
  <c r="L28" i="5"/>
  <c r="K28" i="5"/>
  <c r="J28" i="5"/>
  <c r="D34" i="5"/>
  <c r="L31" i="5"/>
  <c r="K31" i="5"/>
  <c r="J31" i="5"/>
  <c r="D35" i="5"/>
  <c r="L27" i="5"/>
  <c r="K27" i="5"/>
  <c r="J27" i="5"/>
  <c r="D36" i="5"/>
  <c r="D37" i="5"/>
  <c r="L38" i="5"/>
  <c r="K38" i="5"/>
  <c r="J38" i="5"/>
  <c r="G38" i="5"/>
  <c r="D38" i="5"/>
  <c r="L9" i="5"/>
  <c r="K9" i="5"/>
  <c r="J9" i="5"/>
  <c r="D7" i="5"/>
  <c r="D6" i="5"/>
  <c r="J7" i="5"/>
  <c r="K7" i="5"/>
  <c r="L7" i="5"/>
  <c r="AN70" i="5" l="1"/>
  <c r="AH70" i="5"/>
  <c r="AH68" i="5"/>
  <c r="AH58" i="5"/>
  <c r="AH67" i="5"/>
  <c r="AH59" i="5"/>
  <c r="J62" i="5"/>
  <c r="AH66" i="5"/>
  <c r="AH57" i="5"/>
  <c r="AH61" i="5"/>
  <c r="AH56" i="5"/>
  <c r="AH62" i="5"/>
  <c r="AH65" i="5"/>
  <c r="AH64" i="5"/>
  <c r="AH63" i="5"/>
  <c r="AH55" i="5"/>
  <c r="AH60" i="5"/>
  <c r="I41" i="5"/>
  <c r="I52" i="5"/>
  <c r="I42" i="5"/>
  <c r="I45" i="5"/>
  <c r="I56" i="5"/>
  <c r="I49" i="5"/>
  <c r="I54" i="5"/>
  <c r="I43" i="5"/>
  <c r="I44" i="5"/>
  <c r="I46" i="5"/>
  <c r="I58" i="5"/>
  <c r="I62" i="5"/>
  <c r="I71" i="5"/>
  <c r="Y6" i="5"/>
  <c r="AN48" i="5" l="1"/>
  <c r="AN47" i="5"/>
  <c r="AN54" i="5"/>
  <c r="AN51" i="5"/>
  <c r="AN52" i="5"/>
  <c r="AN46" i="5"/>
  <c r="AN45" i="5"/>
  <c r="AN44" i="5"/>
  <c r="AN42" i="5"/>
  <c r="AN53" i="5"/>
  <c r="AN55" i="5"/>
  <c r="AN57" i="5"/>
  <c r="AN41" i="5"/>
  <c r="AN59" i="5"/>
  <c r="AN40" i="5"/>
  <c r="AN58" i="5"/>
  <c r="AN56" i="5"/>
  <c r="AN49" i="5"/>
  <c r="AN50" i="5"/>
  <c r="AN43" i="5"/>
  <c r="CT17" i="5"/>
  <c r="CU17" i="5"/>
  <c r="CV17" i="5"/>
  <c r="CT18" i="5"/>
  <c r="CU18" i="5"/>
  <c r="CV18" i="5"/>
  <c r="CT19" i="5"/>
  <c r="CU19" i="5"/>
  <c r="CV19" i="5"/>
  <c r="CT20" i="5"/>
  <c r="CU20" i="5"/>
  <c r="CV20" i="5"/>
  <c r="CT21" i="5"/>
  <c r="CU21" i="5"/>
  <c r="CV21" i="5"/>
  <c r="CT22" i="5"/>
  <c r="CU22" i="5"/>
  <c r="CV22" i="5"/>
  <c r="CT23" i="5"/>
  <c r="CU23" i="5"/>
  <c r="CV23" i="5"/>
  <c r="CT24" i="5"/>
  <c r="CU24" i="5"/>
  <c r="CV24" i="5"/>
  <c r="CT25" i="5"/>
  <c r="CU25" i="5"/>
  <c r="CV25" i="5"/>
  <c r="CT26" i="5"/>
  <c r="CU26" i="5"/>
  <c r="CV26" i="5"/>
  <c r="CT27" i="5"/>
  <c r="CU27" i="5"/>
  <c r="CV27" i="5"/>
  <c r="CT28" i="5"/>
  <c r="CU28" i="5"/>
  <c r="CV28" i="5"/>
  <c r="CT29" i="5"/>
  <c r="CU29" i="5"/>
  <c r="CV29" i="5"/>
  <c r="CT30" i="5"/>
  <c r="CU30" i="5"/>
  <c r="CV30" i="5"/>
  <c r="CT31" i="5"/>
  <c r="CU31" i="5"/>
  <c r="CV31" i="5"/>
  <c r="CT32" i="5"/>
  <c r="CU32" i="5"/>
  <c r="CV32" i="5"/>
  <c r="CT33" i="5"/>
  <c r="CU33" i="5"/>
  <c r="CV33" i="5"/>
  <c r="CT34" i="5"/>
  <c r="CU34" i="5"/>
  <c r="CV34" i="5"/>
  <c r="CT35" i="5"/>
  <c r="CU35" i="5"/>
  <c r="CV35" i="5"/>
  <c r="CT36" i="5"/>
  <c r="CU36" i="5"/>
  <c r="CV36" i="5"/>
  <c r="CT37" i="5"/>
  <c r="CU37" i="5"/>
  <c r="CV37" i="5"/>
  <c r="CT38" i="5"/>
  <c r="CU38" i="5"/>
  <c r="CV38" i="5"/>
  <c r="CV16" i="5"/>
  <c r="CU16" i="5"/>
  <c r="CT16" i="5"/>
  <c r="CF17" i="5"/>
  <c r="CG17" i="5"/>
  <c r="CH17" i="5"/>
  <c r="CF18" i="5"/>
  <c r="CG18" i="5"/>
  <c r="CH18" i="5"/>
  <c r="CF19" i="5"/>
  <c r="CG19" i="5"/>
  <c r="CH19" i="5"/>
  <c r="CF20" i="5"/>
  <c r="CG20" i="5"/>
  <c r="CH20" i="5"/>
  <c r="CF21" i="5"/>
  <c r="CG21" i="5"/>
  <c r="CH21" i="5"/>
  <c r="CF22" i="5"/>
  <c r="CG22" i="5"/>
  <c r="CH22" i="5"/>
  <c r="CF23" i="5"/>
  <c r="CG23" i="5"/>
  <c r="CH23" i="5"/>
  <c r="CF24" i="5"/>
  <c r="CG24" i="5"/>
  <c r="CH24" i="5"/>
  <c r="CF25" i="5"/>
  <c r="CG25" i="5"/>
  <c r="CH25" i="5"/>
  <c r="CF26" i="5"/>
  <c r="CG26" i="5"/>
  <c r="CH26" i="5"/>
  <c r="CF27" i="5"/>
  <c r="CG27" i="5"/>
  <c r="CH27" i="5"/>
  <c r="CF28" i="5"/>
  <c r="CG28" i="5"/>
  <c r="CH28" i="5"/>
  <c r="CF29" i="5"/>
  <c r="CG29" i="5"/>
  <c r="CH29" i="5"/>
  <c r="CF30" i="5"/>
  <c r="CG30" i="5"/>
  <c r="CH30" i="5"/>
  <c r="CF31" i="5"/>
  <c r="CG31" i="5"/>
  <c r="CH31" i="5"/>
  <c r="CF32" i="5"/>
  <c r="CG32" i="5"/>
  <c r="CH32" i="5"/>
  <c r="CF33" i="5"/>
  <c r="CG33" i="5"/>
  <c r="CH33" i="5"/>
  <c r="CF34" i="5"/>
  <c r="CG34" i="5"/>
  <c r="CH34" i="5"/>
  <c r="CF35" i="5"/>
  <c r="CG35" i="5"/>
  <c r="CH35" i="5"/>
  <c r="CF36" i="5"/>
  <c r="CG36" i="5"/>
  <c r="CH36" i="5"/>
  <c r="CF37" i="5"/>
  <c r="CG37" i="5"/>
  <c r="CH37" i="5"/>
  <c r="CF38" i="5"/>
  <c r="CG38" i="5"/>
  <c r="CH38" i="5"/>
  <c r="CH16" i="5"/>
  <c r="CG16" i="5"/>
  <c r="CF16" i="5"/>
  <c r="BR17" i="5"/>
  <c r="BS17" i="5"/>
  <c r="BT17" i="5"/>
  <c r="BR18" i="5"/>
  <c r="BS18" i="5"/>
  <c r="BT18" i="5"/>
  <c r="BR19" i="5"/>
  <c r="BS19" i="5"/>
  <c r="BT19" i="5"/>
  <c r="BR20" i="5"/>
  <c r="BS20" i="5"/>
  <c r="BT20" i="5"/>
  <c r="BR21" i="5"/>
  <c r="BS21" i="5"/>
  <c r="BT21" i="5"/>
  <c r="BR22" i="5"/>
  <c r="BS22" i="5"/>
  <c r="BT22" i="5"/>
  <c r="BR23" i="5"/>
  <c r="BS23" i="5"/>
  <c r="BT23" i="5"/>
  <c r="BR24" i="5"/>
  <c r="BS24" i="5"/>
  <c r="BT24" i="5"/>
  <c r="BR25" i="5"/>
  <c r="BS25" i="5"/>
  <c r="BT25" i="5"/>
  <c r="BR26" i="5"/>
  <c r="BS26" i="5"/>
  <c r="BT26" i="5"/>
  <c r="BR27" i="5"/>
  <c r="BS27" i="5"/>
  <c r="BT27" i="5"/>
  <c r="BR28" i="5"/>
  <c r="BS28" i="5"/>
  <c r="BT28" i="5"/>
  <c r="BR29" i="5"/>
  <c r="BS29" i="5"/>
  <c r="BT29" i="5"/>
  <c r="BR30" i="5"/>
  <c r="BS30" i="5"/>
  <c r="BT30" i="5"/>
  <c r="BR31" i="5"/>
  <c r="BS31" i="5"/>
  <c r="BT31" i="5"/>
  <c r="BR32" i="5"/>
  <c r="BS32" i="5"/>
  <c r="BT32" i="5"/>
  <c r="BR33" i="5"/>
  <c r="BS33" i="5"/>
  <c r="BT33" i="5"/>
  <c r="BR34" i="5"/>
  <c r="BS34" i="5"/>
  <c r="BT34" i="5"/>
  <c r="BR35" i="5"/>
  <c r="BS35" i="5"/>
  <c r="BT35" i="5"/>
  <c r="BR36" i="5"/>
  <c r="BS36" i="5"/>
  <c r="BT36" i="5"/>
  <c r="BR37" i="5"/>
  <c r="BS37" i="5"/>
  <c r="BT37" i="5"/>
  <c r="BR38" i="5"/>
  <c r="BS38" i="5"/>
  <c r="BT38" i="5"/>
  <c r="BT16" i="5"/>
  <c r="BS16" i="5"/>
  <c r="BR16" i="5"/>
  <c r="BD17" i="5"/>
  <c r="BE17" i="5"/>
  <c r="BF17" i="5"/>
  <c r="BD18" i="5"/>
  <c r="BE18" i="5"/>
  <c r="BF18" i="5"/>
  <c r="BD19" i="5"/>
  <c r="BE19" i="5"/>
  <c r="BF19" i="5"/>
  <c r="BD20" i="5"/>
  <c r="BE20" i="5"/>
  <c r="BF20" i="5"/>
  <c r="BD21" i="5"/>
  <c r="BE21" i="5"/>
  <c r="BF21" i="5"/>
  <c r="BD22" i="5"/>
  <c r="BE22" i="5"/>
  <c r="BF22" i="5"/>
  <c r="BD23" i="5"/>
  <c r="BE23" i="5"/>
  <c r="BF23" i="5"/>
  <c r="BD24" i="5"/>
  <c r="BE24" i="5"/>
  <c r="BF24" i="5"/>
  <c r="BD25" i="5"/>
  <c r="BE25" i="5"/>
  <c r="BF25" i="5"/>
  <c r="BD26" i="5"/>
  <c r="BE26" i="5"/>
  <c r="BF26" i="5"/>
  <c r="BD27" i="5"/>
  <c r="BE27" i="5"/>
  <c r="BF27" i="5"/>
  <c r="BD28" i="5"/>
  <c r="BE28" i="5"/>
  <c r="BF28" i="5"/>
  <c r="BD29" i="5"/>
  <c r="BE29" i="5"/>
  <c r="BF29" i="5"/>
  <c r="BD30" i="5"/>
  <c r="BE30" i="5"/>
  <c r="BF30" i="5"/>
  <c r="BD31" i="5"/>
  <c r="BE31" i="5"/>
  <c r="BF31" i="5"/>
  <c r="BD32" i="5"/>
  <c r="BE32" i="5"/>
  <c r="BF32" i="5"/>
  <c r="BD33" i="5"/>
  <c r="BE33" i="5"/>
  <c r="BF33" i="5"/>
  <c r="BD34" i="5"/>
  <c r="BE34" i="5"/>
  <c r="BF34" i="5"/>
  <c r="BD35" i="5"/>
  <c r="BE35" i="5"/>
  <c r="BF35" i="5"/>
  <c r="BD36" i="5"/>
  <c r="BE36" i="5"/>
  <c r="BF36" i="5"/>
  <c r="BD37" i="5"/>
  <c r="BE37" i="5"/>
  <c r="BF37" i="5"/>
  <c r="BD38" i="5"/>
  <c r="BE38" i="5"/>
  <c r="BF38" i="5"/>
  <c r="BF16" i="5"/>
  <c r="BE16" i="5"/>
  <c r="BD16" i="5"/>
  <c r="AO17" i="5"/>
  <c r="AP17" i="5"/>
  <c r="AQ17" i="5"/>
  <c r="AO18" i="5"/>
  <c r="AP18" i="5"/>
  <c r="AQ18" i="5"/>
  <c r="AO19" i="5"/>
  <c r="AP19" i="5"/>
  <c r="AQ19" i="5"/>
  <c r="AO20" i="5"/>
  <c r="AP20" i="5"/>
  <c r="AQ20" i="5"/>
  <c r="AO21" i="5"/>
  <c r="AP21" i="5"/>
  <c r="AQ21" i="5"/>
  <c r="AO22" i="5"/>
  <c r="AP22" i="5"/>
  <c r="AQ22" i="5"/>
  <c r="AO23" i="5"/>
  <c r="AP23" i="5"/>
  <c r="AQ23" i="5"/>
  <c r="AO24" i="5"/>
  <c r="AP24" i="5"/>
  <c r="AQ24" i="5"/>
  <c r="AO25" i="5"/>
  <c r="AP25" i="5"/>
  <c r="AQ25" i="5"/>
  <c r="AO26" i="5"/>
  <c r="AP26" i="5"/>
  <c r="AQ26" i="5"/>
  <c r="AO27" i="5"/>
  <c r="AP27" i="5"/>
  <c r="AQ27" i="5"/>
  <c r="AO28" i="5"/>
  <c r="AP28" i="5"/>
  <c r="AQ28" i="5"/>
  <c r="AO29" i="5"/>
  <c r="AP29" i="5"/>
  <c r="AQ29" i="5"/>
  <c r="AO30" i="5"/>
  <c r="AP30" i="5"/>
  <c r="AQ30" i="5"/>
  <c r="AP31" i="5"/>
  <c r="AQ31" i="5"/>
  <c r="AP32" i="5"/>
  <c r="AQ32" i="5"/>
  <c r="AP33" i="5"/>
  <c r="AQ33" i="5"/>
  <c r="AP34" i="5"/>
  <c r="AQ34" i="5"/>
  <c r="AP35" i="5"/>
  <c r="AQ35" i="5"/>
  <c r="AP36" i="5"/>
  <c r="AQ36" i="5"/>
  <c r="AP37" i="5"/>
  <c r="AQ37" i="5"/>
  <c r="AO38" i="5"/>
  <c r="AP38" i="5"/>
  <c r="AQ38" i="5"/>
  <c r="AQ16" i="5"/>
  <c r="AP16" i="5"/>
  <c r="AO16" i="5"/>
  <c r="Y17" i="5"/>
  <c r="Z17" i="5"/>
  <c r="AA17" i="5"/>
  <c r="Y18" i="5"/>
  <c r="Z18" i="5"/>
  <c r="AA18" i="5"/>
  <c r="Y19" i="5"/>
  <c r="Z19" i="5"/>
  <c r="AA19" i="5"/>
  <c r="Y20" i="5"/>
  <c r="Z20" i="5"/>
  <c r="AA20" i="5"/>
  <c r="Y21" i="5"/>
  <c r="Z21" i="5"/>
  <c r="AA21" i="5"/>
  <c r="Y22" i="5"/>
  <c r="Z22" i="5"/>
  <c r="AA22" i="5"/>
  <c r="Y23" i="5"/>
  <c r="Z23" i="5"/>
  <c r="AA23" i="5"/>
  <c r="Y24" i="5"/>
  <c r="Z24" i="5"/>
  <c r="AA24" i="5"/>
  <c r="Y25" i="5"/>
  <c r="Z25" i="5"/>
  <c r="AA25" i="5"/>
  <c r="Y26" i="5"/>
  <c r="Z26" i="5"/>
  <c r="AA26" i="5"/>
  <c r="Y27" i="5"/>
  <c r="Z27" i="5"/>
  <c r="AA27" i="5"/>
  <c r="Y28" i="5"/>
  <c r="Z28" i="5"/>
  <c r="AA28" i="5"/>
  <c r="Y29" i="5"/>
  <c r="Z29" i="5"/>
  <c r="AA29" i="5"/>
  <c r="Y30" i="5"/>
  <c r="Z30" i="5"/>
  <c r="AA30" i="5"/>
  <c r="Y31" i="5"/>
  <c r="Z31" i="5"/>
  <c r="AA31" i="5"/>
  <c r="Y32" i="5"/>
  <c r="Z32" i="5"/>
  <c r="AA32" i="5"/>
  <c r="Y33" i="5"/>
  <c r="Z33" i="5"/>
  <c r="AA33" i="5"/>
  <c r="Y34" i="5"/>
  <c r="Z34" i="5"/>
  <c r="AA34" i="5"/>
  <c r="Y35" i="5"/>
  <c r="Z35" i="5"/>
  <c r="AA35" i="5"/>
  <c r="Y36" i="5"/>
  <c r="Z36" i="5"/>
  <c r="AA36" i="5"/>
  <c r="Y37" i="5"/>
  <c r="Z37" i="5"/>
  <c r="AA37" i="5"/>
  <c r="Y38" i="5"/>
  <c r="Z38" i="5"/>
  <c r="AA38" i="5"/>
  <c r="Y16" i="5"/>
  <c r="CT7" i="5"/>
  <c r="CU7" i="5"/>
  <c r="CV7" i="5"/>
  <c r="CU8" i="5"/>
  <c r="CV8" i="5"/>
  <c r="CT9" i="5"/>
  <c r="CU9" i="5"/>
  <c r="CV9" i="5"/>
  <c r="CT10" i="5"/>
  <c r="CU10" i="5"/>
  <c r="CV10" i="5"/>
  <c r="CT11" i="5"/>
  <c r="CU11" i="5"/>
  <c r="CV11" i="5"/>
  <c r="CT12" i="5"/>
  <c r="CV12" i="5"/>
  <c r="CU13" i="5"/>
  <c r="CV13" i="5"/>
  <c r="CT14" i="5"/>
  <c r="CU14" i="5"/>
  <c r="CV14" i="5"/>
  <c r="CV6" i="5"/>
  <c r="CU6" i="5"/>
  <c r="CG7" i="5"/>
  <c r="CH7" i="5"/>
  <c r="CF8" i="5"/>
  <c r="CG8" i="5"/>
  <c r="CH8" i="5"/>
  <c r="CG9" i="5"/>
  <c r="CH9" i="5"/>
  <c r="CF10" i="5"/>
  <c r="CG10" i="5"/>
  <c r="CH10" i="5"/>
  <c r="CF11" i="5"/>
  <c r="CG11" i="5"/>
  <c r="CH11" i="5"/>
  <c r="CF12" i="5"/>
  <c r="CH12" i="5"/>
  <c r="CG13" i="5"/>
  <c r="CH13" i="5"/>
  <c r="CF14" i="5"/>
  <c r="CG14" i="5"/>
  <c r="CH14" i="5"/>
  <c r="CH6" i="5"/>
  <c r="CG6" i="5"/>
  <c r="BS7" i="5"/>
  <c r="BT7" i="5"/>
  <c r="BS8" i="5"/>
  <c r="BT8" i="5"/>
  <c r="BS9" i="5"/>
  <c r="BT9" i="5"/>
  <c r="BS10" i="5"/>
  <c r="BT10" i="5"/>
  <c r="BR11" i="5"/>
  <c r="BS11" i="5"/>
  <c r="BT11" i="5"/>
  <c r="BR12" i="5"/>
  <c r="BT12" i="5"/>
  <c r="BS13" i="5"/>
  <c r="BT13" i="5"/>
  <c r="BR14" i="5"/>
  <c r="BS14" i="5"/>
  <c r="BT14" i="5"/>
  <c r="BT6" i="5"/>
  <c r="BS6" i="5"/>
  <c r="BE7" i="5"/>
  <c r="BF7" i="5"/>
  <c r="BD8" i="5"/>
  <c r="BE8" i="5"/>
  <c r="BF8" i="5"/>
  <c r="BD9" i="5"/>
  <c r="BE9" i="5"/>
  <c r="BF9" i="5"/>
  <c r="BD10" i="5"/>
  <c r="BE10" i="5"/>
  <c r="BF10" i="5"/>
  <c r="BD11" i="5"/>
  <c r="BF11" i="5"/>
  <c r="BE12" i="5"/>
  <c r="BF12" i="5"/>
  <c r="BE13" i="5"/>
  <c r="BF13" i="5"/>
  <c r="BD14" i="5"/>
  <c r="BE14" i="5"/>
  <c r="BF14" i="5"/>
  <c r="BF6" i="5"/>
  <c r="BE6" i="5"/>
  <c r="AO7" i="5"/>
  <c r="AP7" i="5"/>
  <c r="AQ7" i="5"/>
  <c r="AP8" i="5"/>
  <c r="AQ8" i="5"/>
  <c r="AP9" i="5"/>
  <c r="AQ9" i="5"/>
  <c r="AP10" i="5"/>
  <c r="AQ10" i="5"/>
  <c r="AP11" i="5"/>
  <c r="AQ11" i="5"/>
  <c r="AP12" i="5"/>
  <c r="AQ12" i="5"/>
  <c r="AP13" i="5"/>
  <c r="AQ13" i="5"/>
  <c r="AO14" i="5"/>
  <c r="AP14" i="5"/>
  <c r="AQ14" i="5"/>
  <c r="AQ6" i="5"/>
  <c r="AP6" i="5"/>
  <c r="BR6" i="5"/>
  <c r="BD6" i="5"/>
  <c r="AA16" i="5"/>
  <c r="Z16" i="5"/>
  <c r="AA8" i="5" l="1"/>
  <c r="AA9" i="5"/>
  <c r="AA10" i="5"/>
  <c r="AA11" i="5"/>
  <c r="AA12" i="5"/>
  <c r="AA13" i="5"/>
  <c r="AA14" i="5"/>
  <c r="AA6" i="5"/>
  <c r="AA7" i="5"/>
  <c r="Z8" i="5"/>
  <c r="Z9" i="5"/>
  <c r="Z10" i="5"/>
  <c r="Z11" i="5"/>
  <c r="Z12" i="5"/>
  <c r="Z13" i="5"/>
  <c r="Z14" i="5"/>
  <c r="Z7" i="5"/>
  <c r="Y7" i="5"/>
  <c r="Y9" i="5"/>
  <c r="Y10" i="5"/>
  <c r="Y14" i="5"/>
  <c r="N7" i="5" l="1"/>
  <c r="N8" i="5"/>
  <c r="N9" i="5"/>
  <c r="N10" i="5"/>
  <c r="N11" i="5"/>
  <c r="N12" i="5"/>
  <c r="N13" i="5"/>
  <c r="X13" i="5" s="1"/>
  <c r="N14" i="5"/>
  <c r="V14" i="5" s="1"/>
  <c r="N15" i="5"/>
  <c r="V15" i="5" s="1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U38" i="5" s="1"/>
  <c r="N6" i="5"/>
  <c r="AC7" i="5"/>
  <c r="AC8" i="5"/>
  <c r="AC9" i="5"/>
  <c r="AC10" i="5"/>
  <c r="AC11" i="5"/>
  <c r="AC12" i="5"/>
  <c r="AC13" i="5"/>
  <c r="AC14" i="5"/>
  <c r="AC15" i="5"/>
  <c r="AL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8" i="5"/>
  <c r="AK38" i="5" s="1"/>
  <c r="AC6" i="5"/>
  <c r="AS7" i="5"/>
  <c r="BC7" i="5" s="1"/>
  <c r="AS8" i="5"/>
  <c r="BC8" i="5" s="1"/>
  <c r="AS9" i="5"/>
  <c r="BC9" i="5" s="1"/>
  <c r="AS10" i="5"/>
  <c r="BC10" i="5" s="1"/>
  <c r="AS11" i="5"/>
  <c r="BC11" i="5" s="1"/>
  <c r="AS12" i="5"/>
  <c r="BC12" i="5" s="1"/>
  <c r="AS13" i="5"/>
  <c r="BC13" i="5" s="1"/>
  <c r="AS14" i="5"/>
  <c r="BC14" i="5" s="1"/>
  <c r="AS15" i="5"/>
  <c r="BA15" i="5" s="1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Z38" i="5" s="1"/>
  <c r="AS6" i="5"/>
  <c r="BC6" i="5" s="1"/>
  <c r="BH7" i="5"/>
  <c r="BH8" i="5"/>
  <c r="BH9" i="5"/>
  <c r="BH10" i="5"/>
  <c r="BH11" i="5"/>
  <c r="BH12" i="5"/>
  <c r="BH13" i="5"/>
  <c r="BH14" i="5"/>
  <c r="BH15" i="5"/>
  <c r="BO15" i="5" s="1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N38" i="5" s="1"/>
  <c r="BH6" i="5"/>
  <c r="BV7" i="5"/>
  <c r="CE7" i="5" s="1"/>
  <c r="BV8" i="5"/>
  <c r="CE8" i="5" s="1"/>
  <c r="BV9" i="5"/>
  <c r="CE9" i="5" s="1"/>
  <c r="BV10" i="5"/>
  <c r="CE10" i="5" s="1"/>
  <c r="BV11" i="5"/>
  <c r="CE11" i="5" s="1"/>
  <c r="BV12" i="5"/>
  <c r="CE12" i="5" s="1"/>
  <c r="BV13" i="5"/>
  <c r="CE13" i="5" s="1"/>
  <c r="BV14" i="5"/>
  <c r="CE14" i="5" s="1"/>
  <c r="BV15" i="5"/>
  <c r="CC15" i="5" s="1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CB38" i="5" s="1"/>
  <c r="BV6" i="5"/>
  <c r="CE6" i="5" s="1"/>
  <c r="CJ6" i="5"/>
  <c r="CJ8" i="5"/>
  <c r="CJ9" i="5"/>
  <c r="CJ10" i="5"/>
  <c r="CJ11" i="5"/>
  <c r="CJ12" i="5"/>
  <c r="CJ13" i="5"/>
  <c r="CJ14" i="5"/>
  <c r="CJ15" i="5"/>
  <c r="CQ15" i="5" s="1"/>
  <c r="CJ16" i="5"/>
  <c r="CR16" i="5" s="1"/>
  <c r="CJ17" i="5"/>
  <c r="CR17" i="5" s="1"/>
  <c r="CJ18" i="5"/>
  <c r="CR18" i="5" s="1"/>
  <c r="CJ19" i="5"/>
  <c r="CR19" i="5" s="1"/>
  <c r="CJ20" i="5"/>
  <c r="CR20" i="5" s="1"/>
  <c r="CJ21" i="5"/>
  <c r="CR21" i="5" s="1"/>
  <c r="CJ22" i="5"/>
  <c r="CR22" i="5" s="1"/>
  <c r="CJ23" i="5"/>
  <c r="CR23" i="5" s="1"/>
  <c r="CJ24" i="5"/>
  <c r="CR24" i="5" s="1"/>
  <c r="CJ25" i="5"/>
  <c r="CR25" i="5" s="1"/>
  <c r="CJ26" i="5"/>
  <c r="CR26" i="5" s="1"/>
  <c r="CJ27" i="5"/>
  <c r="CR27" i="5" s="1"/>
  <c r="CJ28" i="5"/>
  <c r="CR28" i="5" s="1"/>
  <c r="CJ29" i="5"/>
  <c r="CR29" i="5" s="1"/>
  <c r="CJ30" i="5"/>
  <c r="CR30" i="5" s="1"/>
  <c r="CJ31" i="5"/>
  <c r="CR31" i="5" s="1"/>
  <c r="CJ32" i="5"/>
  <c r="CR32" i="5" s="1"/>
  <c r="CJ33" i="5"/>
  <c r="CR33" i="5" s="1"/>
  <c r="CJ34" i="5"/>
  <c r="CR34" i="5" s="1"/>
  <c r="CJ35" i="5"/>
  <c r="CR35" i="5" s="1"/>
  <c r="CJ36" i="5"/>
  <c r="CR36" i="5" s="1"/>
  <c r="CJ37" i="5"/>
  <c r="CR37" i="5" s="1"/>
  <c r="CJ38" i="5"/>
  <c r="CP38" i="5" s="1"/>
  <c r="CJ7" i="5"/>
  <c r="W38" i="5" l="1"/>
  <c r="X38" i="5"/>
  <c r="CQ38" i="5"/>
  <c r="CS38" i="5"/>
  <c r="CR38" i="5"/>
  <c r="AN38" i="5"/>
  <c r="AM38" i="5"/>
  <c r="AL38" i="5"/>
  <c r="X14" i="5"/>
  <c r="W14" i="5"/>
  <c r="U14" i="5"/>
  <c r="R14" i="5" s="1"/>
  <c r="V38" i="5"/>
  <c r="CS14" i="5"/>
  <c r="CR14" i="5"/>
  <c r="CP14" i="5"/>
  <c r="CM14" i="5" s="1"/>
  <c r="CQ14" i="5"/>
  <c r="BY38" i="5"/>
  <c r="CC35" i="5"/>
  <c r="CD35" i="5"/>
  <c r="BZ35" i="5"/>
  <c r="BY35" i="5" s="1"/>
  <c r="CC27" i="5"/>
  <c r="CD27" i="5"/>
  <c r="BY27" i="5"/>
  <c r="CC19" i="5"/>
  <c r="CD19" i="5"/>
  <c r="BY19" i="5"/>
  <c r="CC34" i="5"/>
  <c r="CD34" i="5"/>
  <c r="BZ34" i="5"/>
  <c r="BY34" i="5" s="1"/>
  <c r="CC30" i="5"/>
  <c r="CD30" i="5"/>
  <c r="BY30" i="5"/>
  <c r="CC26" i="5"/>
  <c r="CD26" i="5"/>
  <c r="BY26" i="5"/>
  <c r="CC22" i="5"/>
  <c r="CD22" i="5"/>
  <c r="BY22" i="5"/>
  <c r="CC18" i="5"/>
  <c r="CD18" i="5"/>
  <c r="BY18" i="5"/>
  <c r="CD14" i="5"/>
  <c r="CB14" i="5"/>
  <c r="BY14" i="5" s="1"/>
  <c r="CC14" i="5"/>
  <c r="CC37" i="5"/>
  <c r="CD37" i="5"/>
  <c r="BZ37" i="5"/>
  <c r="BY37" i="5" s="1"/>
  <c r="CC33" i="5"/>
  <c r="CD33" i="5"/>
  <c r="BZ33" i="5"/>
  <c r="BY33" i="5" s="1"/>
  <c r="CC29" i="5"/>
  <c r="CD29" i="5"/>
  <c r="BY29" i="5"/>
  <c r="CC25" i="5"/>
  <c r="CD25" i="5"/>
  <c r="BY25" i="5"/>
  <c r="CC21" i="5"/>
  <c r="CD21" i="5"/>
  <c r="BY21" i="5"/>
  <c r="CC17" i="5"/>
  <c r="CD17" i="5"/>
  <c r="BY17" i="5"/>
  <c r="CD38" i="5"/>
  <c r="CE38" i="5"/>
  <c r="CC38" i="5"/>
  <c r="CC31" i="5"/>
  <c r="CD31" i="5"/>
  <c r="BZ31" i="5"/>
  <c r="BY31" i="5" s="1"/>
  <c r="CC23" i="5"/>
  <c r="CD23" i="5"/>
  <c r="BY23" i="5"/>
  <c r="CC36" i="5"/>
  <c r="CD36" i="5"/>
  <c r="BZ36" i="5"/>
  <c r="BY36" i="5" s="1"/>
  <c r="CC32" i="5"/>
  <c r="CD32" i="5"/>
  <c r="BZ32" i="5"/>
  <c r="BY32" i="5" s="1"/>
  <c r="CC28" i="5"/>
  <c r="CD28" i="5"/>
  <c r="BY28" i="5"/>
  <c r="CC24" i="5"/>
  <c r="CD24" i="5"/>
  <c r="BY24" i="5"/>
  <c r="CC20" i="5"/>
  <c r="CD20" i="5"/>
  <c r="BY20" i="5"/>
  <c r="CC16" i="5"/>
  <c r="CD16" i="5"/>
  <c r="CE16" i="5"/>
  <c r="BY16" i="5"/>
  <c r="BO36" i="5"/>
  <c r="BP36" i="5"/>
  <c r="BL36" i="5"/>
  <c r="BK36" i="5" s="1"/>
  <c r="BO32" i="5"/>
  <c r="BP32" i="5"/>
  <c r="BL32" i="5"/>
  <c r="BK32" i="5" s="1"/>
  <c r="BO28" i="5"/>
  <c r="BP28" i="5"/>
  <c r="BK28" i="5"/>
  <c r="BO24" i="5"/>
  <c r="BP24" i="5"/>
  <c r="BK24" i="5"/>
  <c r="BO20" i="5"/>
  <c r="BP20" i="5"/>
  <c r="BK20" i="5"/>
  <c r="BO16" i="5"/>
  <c r="BP16" i="5"/>
  <c r="BK16" i="5"/>
  <c r="BO33" i="5"/>
  <c r="BP33" i="5"/>
  <c r="BL33" i="5"/>
  <c r="BK33" i="5" s="1"/>
  <c r="BO25" i="5"/>
  <c r="BP25" i="5"/>
  <c r="BK25" i="5"/>
  <c r="BO17" i="5"/>
  <c r="BP17" i="5"/>
  <c r="BK17" i="5"/>
  <c r="BQ38" i="5"/>
  <c r="BP38" i="5"/>
  <c r="BO38" i="5"/>
  <c r="BK38" i="5"/>
  <c r="BO35" i="5"/>
  <c r="BP35" i="5"/>
  <c r="BL35" i="5"/>
  <c r="BK35" i="5" s="1"/>
  <c r="BO31" i="5"/>
  <c r="BP31" i="5"/>
  <c r="BL31" i="5"/>
  <c r="BK31" i="5" s="1"/>
  <c r="BO27" i="5"/>
  <c r="BP27" i="5"/>
  <c r="BK27" i="5"/>
  <c r="BO23" i="5"/>
  <c r="BP23" i="5"/>
  <c r="BK23" i="5"/>
  <c r="BO19" i="5"/>
  <c r="BP19" i="5"/>
  <c r="BK19" i="5"/>
  <c r="BO37" i="5"/>
  <c r="BP37" i="5"/>
  <c r="BL37" i="5"/>
  <c r="BK37" i="5" s="1"/>
  <c r="BO29" i="5"/>
  <c r="BP29" i="5"/>
  <c r="BK29" i="5"/>
  <c r="BO21" i="5"/>
  <c r="BP21" i="5"/>
  <c r="BK21" i="5"/>
  <c r="BO34" i="5"/>
  <c r="BP34" i="5"/>
  <c r="BL34" i="5"/>
  <c r="BK34" i="5" s="1"/>
  <c r="BO30" i="5"/>
  <c r="BP30" i="5"/>
  <c r="BK30" i="5"/>
  <c r="BO26" i="5"/>
  <c r="BP26" i="5"/>
  <c r="BK26" i="5"/>
  <c r="BO22" i="5"/>
  <c r="BP22" i="5"/>
  <c r="BK22" i="5"/>
  <c r="BO18" i="5"/>
  <c r="BP18" i="5"/>
  <c r="BK18" i="5"/>
  <c r="BP14" i="5"/>
  <c r="BQ14" i="5"/>
  <c r="BN14" i="5"/>
  <c r="BK14" i="5" s="1"/>
  <c r="BO14" i="5"/>
  <c r="BA38" i="5"/>
  <c r="BB38" i="5"/>
  <c r="BC38" i="5"/>
  <c r="BB35" i="5"/>
  <c r="AX35" i="5"/>
  <c r="BB31" i="5"/>
  <c r="AX31" i="5"/>
  <c r="BB27" i="5"/>
  <c r="AW27" i="5"/>
  <c r="BB23" i="5"/>
  <c r="AW23" i="5"/>
  <c r="BB19" i="5"/>
  <c r="AW19" i="5"/>
  <c r="BB34" i="5"/>
  <c r="AX34" i="5"/>
  <c r="BB30" i="5"/>
  <c r="AW30" i="5"/>
  <c r="BB26" i="5"/>
  <c r="AW26" i="5"/>
  <c r="BB22" i="5"/>
  <c r="AW22" i="5"/>
  <c r="BB18" i="5"/>
  <c r="AW18" i="5"/>
  <c r="BB14" i="5"/>
  <c r="AZ14" i="5"/>
  <c r="AW14" i="5" s="1"/>
  <c r="BA14" i="5"/>
  <c r="BB37" i="5"/>
  <c r="AX37" i="5"/>
  <c r="BB33" i="5"/>
  <c r="AX33" i="5"/>
  <c r="BB29" i="5"/>
  <c r="AW29" i="5"/>
  <c r="BB25" i="5"/>
  <c r="AW25" i="5"/>
  <c r="BB21" i="5"/>
  <c r="AW21" i="5"/>
  <c r="BB17" i="5"/>
  <c r="AW17" i="5"/>
  <c r="BB36" i="5"/>
  <c r="AX36" i="5"/>
  <c r="BB32" i="5"/>
  <c r="AX32" i="5"/>
  <c r="BB28" i="5"/>
  <c r="AW28" i="5"/>
  <c r="BB24" i="5"/>
  <c r="AW24" i="5"/>
  <c r="BB20" i="5"/>
  <c r="AW20" i="5"/>
  <c r="BB16" i="5"/>
  <c r="AW16" i="5"/>
  <c r="AL29" i="5"/>
  <c r="G31" i="5" s="1"/>
  <c r="AM29" i="5"/>
  <c r="AL25" i="5"/>
  <c r="AM25" i="5"/>
  <c r="AL21" i="5"/>
  <c r="AM21" i="5"/>
  <c r="AL17" i="5"/>
  <c r="G19" i="5" s="1"/>
  <c r="AM17" i="5"/>
  <c r="AL28" i="5"/>
  <c r="AM28" i="5"/>
  <c r="AL24" i="5"/>
  <c r="AM24" i="5"/>
  <c r="AL20" i="5"/>
  <c r="G21" i="5" s="1"/>
  <c r="AM20" i="5"/>
  <c r="AL16" i="5"/>
  <c r="G18" i="5" s="1"/>
  <c r="AM16" i="5"/>
  <c r="AH38" i="5"/>
  <c r="AL31" i="5"/>
  <c r="AM31" i="5"/>
  <c r="AL27" i="5"/>
  <c r="G28" i="5" s="1"/>
  <c r="AM27" i="5"/>
  <c r="AL23" i="5"/>
  <c r="AM23" i="5"/>
  <c r="AL19" i="5"/>
  <c r="AM19" i="5"/>
  <c r="AL30" i="5"/>
  <c r="AM30" i="5"/>
  <c r="AL26" i="5"/>
  <c r="AM26" i="5"/>
  <c r="AL22" i="5"/>
  <c r="AM22" i="5"/>
  <c r="AL18" i="5"/>
  <c r="AM18" i="5"/>
  <c r="AN14" i="5"/>
  <c r="AM14" i="5"/>
  <c r="AL14" i="5"/>
  <c r="AK14" i="5"/>
  <c r="AH14" i="5" s="1"/>
  <c r="V36" i="5"/>
  <c r="X36" i="5"/>
  <c r="W36" i="5"/>
  <c r="S36" i="5"/>
  <c r="R36" i="5" s="1"/>
  <c r="V32" i="5"/>
  <c r="X32" i="5"/>
  <c r="W32" i="5"/>
  <c r="S32" i="5"/>
  <c r="V20" i="5"/>
  <c r="X35" i="5"/>
  <c r="W35" i="5"/>
  <c r="S35" i="5"/>
  <c r="V31" i="5"/>
  <c r="X31" i="5"/>
  <c r="W31" i="5"/>
  <c r="S31" i="5"/>
  <c r="W34" i="5"/>
  <c r="X34" i="5"/>
  <c r="S34" i="5"/>
  <c r="W30" i="5"/>
  <c r="X30" i="5"/>
  <c r="R30" i="5"/>
  <c r="R38" i="5"/>
  <c r="V37" i="5"/>
  <c r="X37" i="5"/>
  <c r="W37" i="5"/>
  <c r="S37" i="5"/>
  <c r="V33" i="5"/>
  <c r="X33" i="5"/>
  <c r="W33" i="5"/>
  <c r="S33" i="5"/>
  <c r="V29" i="5"/>
  <c r="W29" i="5"/>
  <c r="X29" i="5"/>
  <c r="R29" i="5"/>
  <c r="CQ7" i="5"/>
  <c r="CR7" i="5"/>
  <c r="CS7" i="5"/>
  <c r="CM7" i="5"/>
  <c r="CR12" i="5"/>
  <c r="CQ12" i="5"/>
  <c r="CN12" i="5"/>
  <c r="CM12" i="5" s="1"/>
  <c r="CQ8" i="5"/>
  <c r="CR8" i="5"/>
  <c r="CS8" i="5"/>
  <c r="CM8" i="5"/>
  <c r="CQ11" i="5"/>
  <c r="CR11" i="5"/>
  <c r="CS11" i="5"/>
  <c r="CN11" i="5"/>
  <c r="CM11" i="5" s="1"/>
  <c r="CR6" i="5"/>
  <c r="CS6" i="5"/>
  <c r="CM6" i="5"/>
  <c r="CQ6" i="5"/>
  <c r="CQ10" i="5"/>
  <c r="CR10" i="5"/>
  <c r="CS10" i="5"/>
  <c r="CM10" i="5"/>
  <c r="CQ13" i="5"/>
  <c r="CR13" i="5"/>
  <c r="CS13" i="5"/>
  <c r="CN13" i="5"/>
  <c r="CM13" i="5" s="1"/>
  <c r="CQ9" i="5"/>
  <c r="CR9" i="5"/>
  <c r="CS9" i="5"/>
  <c r="CM9" i="5"/>
  <c r="CD10" i="5"/>
  <c r="BY10" i="5"/>
  <c r="CC10" i="5"/>
  <c r="CD13" i="5"/>
  <c r="CD9" i="5"/>
  <c r="CC9" i="5"/>
  <c r="BY9" i="5"/>
  <c r="CD6" i="5"/>
  <c r="CC6" i="5"/>
  <c r="BY6" i="5"/>
  <c r="CD12" i="5"/>
  <c r="CC12" i="5"/>
  <c r="CD8" i="5"/>
  <c r="BY8" i="5"/>
  <c r="CC8" i="5"/>
  <c r="CD11" i="5"/>
  <c r="CC11" i="5"/>
  <c r="CD7" i="5"/>
  <c r="CC7" i="5"/>
  <c r="BY7" i="5"/>
  <c r="BP6" i="5"/>
  <c r="BQ6" i="5"/>
  <c r="BO6" i="5"/>
  <c r="BK6" i="5"/>
  <c r="BP12" i="5"/>
  <c r="BL12" i="5"/>
  <c r="BK12" i="5" s="1"/>
  <c r="BO12" i="5"/>
  <c r="BP8" i="5"/>
  <c r="BQ8" i="5"/>
  <c r="BK8" i="5"/>
  <c r="BO8" i="5"/>
  <c r="BP11" i="5"/>
  <c r="BQ11" i="5"/>
  <c r="BO11" i="5"/>
  <c r="BL11" i="5"/>
  <c r="BK11" i="5" s="1"/>
  <c r="BP7" i="5"/>
  <c r="BQ7" i="5"/>
  <c r="BO7" i="5"/>
  <c r="BK7" i="5"/>
  <c r="BP10" i="5"/>
  <c r="BQ10" i="5"/>
  <c r="BO10" i="5"/>
  <c r="BK10" i="5"/>
  <c r="BP13" i="5"/>
  <c r="BQ13" i="5"/>
  <c r="BL13" i="5"/>
  <c r="BK13" i="5" s="1"/>
  <c r="BO13" i="5"/>
  <c r="BP9" i="5"/>
  <c r="BQ9" i="5"/>
  <c r="BK9" i="5"/>
  <c r="BO9" i="5"/>
  <c r="BB10" i="5"/>
  <c r="AW10" i="5"/>
  <c r="BB13" i="5"/>
  <c r="AX13" i="5"/>
  <c r="BB9" i="5"/>
  <c r="AW9" i="5"/>
  <c r="BB6" i="5"/>
  <c r="AW6" i="5"/>
  <c r="BB12" i="5"/>
  <c r="AX12" i="5"/>
  <c r="BB8" i="5"/>
  <c r="AW8" i="5"/>
  <c r="BB11" i="5"/>
  <c r="AX11" i="5"/>
  <c r="BB7" i="5"/>
  <c r="AW7" i="5"/>
  <c r="G13" i="5"/>
  <c r="AM6" i="5"/>
  <c r="AL6" i="5"/>
  <c r="AM8" i="5"/>
  <c r="AL8" i="5"/>
  <c r="G10" i="5" s="1"/>
  <c r="AM7" i="5"/>
  <c r="AL7" i="5"/>
  <c r="G8" i="5" s="1"/>
  <c r="AH13" i="5"/>
  <c r="AM9" i="5"/>
  <c r="AL9" i="5"/>
  <c r="G12" i="5" s="1"/>
  <c r="W11" i="5"/>
  <c r="W10" i="5"/>
  <c r="W13" i="5"/>
  <c r="W9" i="5"/>
  <c r="W12" i="5"/>
  <c r="V8" i="5"/>
  <c r="R8" i="5" s="1"/>
  <c r="W8" i="5"/>
  <c r="V13" i="5"/>
  <c r="V7" i="5"/>
  <c r="G9" i="5" s="1"/>
  <c r="V6" i="5"/>
  <c r="G7" i="5" s="1"/>
  <c r="CQ33" i="5"/>
  <c r="CQ25" i="5"/>
  <c r="CM25" i="5" s="1"/>
  <c r="CQ36" i="5"/>
  <c r="CN36" i="5" s="1"/>
  <c r="CM36" i="5" s="1"/>
  <c r="CQ32" i="5"/>
  <c r="CN32" i="5" s="1"/>
  <c r="CM32" i="5" s="1"/>
  <c r="CQ28" i="5"/>
  <c r="CM28" i="5" s="1"/>
  <c r="CQ24" i="5"/>
  <c r="CM24" i="5" s="1"/>
  <c r="CQ20" i="5"/>
  <c r="CM20" i="5" s="1"/>
  <c r="CQ16" i="5"/>
  <c r="CM16" i="5" s="1"/>
  <c r="CQ29" i="5"/>
  <c r="CQ17" i="5"/>
  <c r="CM38" i="5"/>
  <c r="CQ35" i="5"/>
  <c r="CQ31" i="5"/>
  <c r="CQ27" i="5"/>
  <c r="CQ23" i="5"/>
  <c r="CQ19" i="5"/>
  <c r="CQ37" i="5"/>
  <c r="CN35" i="5" s="1"/>
  <c r="CM35" i="5" s="1"/>
  <c r="CQ21" i="5"/>
  <c r="CM21" i="5" s="1"/>
  <c r="CQ34" i="5"/>
  <c r="CN33" i="5" s="1"/>
  <c r="CM33" i="5" s="1"/>
  <c r="CQ30" i="5"/>
  <c r="CM30" i="5" s="1"/>
  <c r="CQ26" i="5"/>
  <c r="CM23" i="5" s="1"/>
  <c r="CQ22" i="5"/>
  <c r="CM22" i="5" s="1"/>
  <c r="CQ18" i="5"/>
  <c r="CM17" i="5" s="1"/>
  <c r="BA36" i="5"/>
  <c r="BA20" i="5"/>
  <c r="BA32" i="5"/>
  <c r="BA28" i="5"/>
  <c r="BA24" i="5"/>
  <c r="BA16" i="5"/>
  <c r="AW38" i="5"/>
  <c r="BA35" i="5"/>
  <c r="BA31" i="5"/>
  <c r="BA27" i="5"/>
  <c r="BA19" i="5"/>
  <c r="BA34" i="5"/>
  <c r="BA30" i="5"/>
  <c r="BA26" i="5"/>
  <c r="BA22" i="5"/>
  <c r="BA18" i="5"/>
  <c r="BA23" i="5"/>
  <c r="BA37" i="5"/>
  <c r="BA33" i="5"/>
  <c r="BA29" i="5"/>
  <c r="BA25" i="5"/>
  <c r="BA21" i="5"/>
  <c r="BA17" i="5"/>
  <c r="V19" i="5"/>
  <c r="R32" i="5" s="1"/>
  <c r="V21" i="5"/>
  <c r="V35" i="5"/>
  <c r="V18" i="5"/>
  <c r="G26" i="5" s="1"/>
  <c r="R31" i="5"/>
  <c r="V34" i="5"/>
  <c r="V30" i="5"/>
  <c r="V22" i="5"/>
  <c r="R33" i="5" s="1"/>
  <c r="V17" i="5"/>
  <c r="V16" i="5"/>
  <c r="CC13" i="5"/>
  <c r="BA13" i="5"/>
  <c r="BA12" i="5"/>
  <c r="BA11" i="5"/>
  <c r="BA10" i="5"/>
  <c r="BA9" i="5"/>
  <c r="BA8" i="5"/>
  <c r="BA7" i="5"/>
  <c r="BA6" i="5"/>
  <c r="V12" i="5"/>
  <c r="V11" i="5"/>
  <c r="V10" i="5"/>
  <c r="R10" i="5" s="1"/>
  <c r="V9" i="5"/>
  <c r="R9" i="5" s="1"/>
  <c r="G32" i="5" l="1"/>
  <c r="AH18" i="5"/>
  <c r="G29" i="5"/>
  <c r="G17" i="5"/>
  <c r="G16" i="5"/>
  <c r="AH16" i="5"/>
  <c r="AI36" i="5"/>
  <c r="AO67" i="5" s="1"/>
  <c r="AI33" i="5"/>
  <c r="AI37" i="5"/>
  <c r="AI34" i="5"/>
  <c r="AO65" i="5" s="1"/>
  <c r="AI31" i="5"/>
  <c r="AO58" i="5" s="1"/>
  <c r="AI35" i="5"/>
  <c r="AO66" i="5" s="1"/>
  <c r="AH28" i="5"/>
  <c r="I30" i="5" s="1"/>
  <c r="G30" i="5"/>
  <c r="AH21" i="5"/>
  <c r="I22" i="5" s="1"/>
  <c r="G22" i="5"/>
  <c r="AH20" i="5"/>
  <c r="I21" i="5" s="1"/>
  <c r="G23" i="5"/>
  <c r="AH22" i="5"/>
  <c r="I23" i="5" s="1"/>
  <c r="AH26" i="5"/>
  <c r="AH23" i="5"/>
  <c r="I25" i="5" s="1"/>
  <c r="G25" i="5"/>
  <c r="G20" i="5"/>
  <c r="G24" i="5"/>
  <c r="G27" i="5"/>
  <c r="AO35" i="5"/>
  <c r="AO34" i="5"/>
  <c r="AH27" i="5"/>
  <c r="I28" i="5" s="1"/>
  <c r="I18" i="5"/>
  <c r="AI32" i="5"/>
  <c r="AO63" i="5" s="1"/>
  <c r="AH29" i="5"/>
  <c r="I31" i="5" s="1"/>
  <c r="AH30" i="5"/>
  <c r="AH25" i="5"/>
  <c r="I27" i="5" s="1"/>
  <c r="AH19" i="5"/>
  <c r="I17" i="5" s="1"/>
  <c r="AH24" i="5"/>
  <c r="I20" i="5" s="1"/>
  <c r="J32" i="5"/>
  <c r="AO31" i="5"/>
  <c r="AO36" i="5"/>
  <c r="AH17" i="5"/>
  <c r="I19" i="5" s="1"/>
  <c r="AH9" i="5"/>
  <c r="G11" i="5"/>
  <c r="I13" i="5"/>
  <c r="G6" i="5"/>
  <c r="AH7" i="5"/>
  <c r="I8" i="5" s="1"/>
  <c r="AI11" i="5"/>
  <c r="AH11" i="5" s="1"/>
  <c r="X12" i="5"/>
  <c r="AH6" i="5"/>
  <c r="I6" i="5" s="1"/>
  <c r="X11" i="5"/>
  <c r="AH8" i="5"/>
  <c r="I10" i="5" s="1"/>
  <c r="AI12" i="5"/>
  <c r="AH12" i="5" s="1"/>
  <c r="S11" i="5"/>
  <c r="J12" i="5" s="1"/>
  <c r="S13" i="5"/>
  <c r="I32" i="5"/>
  <c r="R7" i="5"/>
  <c r="I9" i="5" s="1"/>
  <c r="I16" i="5"/>
  <c r="R6" i="5"/>
  <c r="I7" i="5" s="1"/>
  <c r="BC16" i="5"/>
  <c r="BQ18" i="5"/>
  <c r="BQ20" i="5"/>
  <c r="BQ22" i="5"/>
  <c r="BQ24" i="5"/>
  <c r="BQ26" i="5"/>
  <c r="BQ28" i="5"/>
  <c r="BQ30" i="5"/>
  <c r="BQ32" i="5"/>
  <c r="BQ34" i="5"/>
  <c r="BQ36" i="5"/>
  <c r="CS37" i="5"/>
  <c r="CS35" i="5"/>
  <c r="CS33" i="5"/>
  <c r="CS31" i="5"/>
  <c r="CS29" i="5"/>
  <c r="CS27" i="5"/>
  <c r="CS25" i="5"/>
  <c r="CS23" i="5"/>
  <c r="CS21" i="5"/>
  <c r="CS19" i="5"/>
  <c r="CS17" i="5"/>
  <c r="CS34" i="5"/>
  <c r="CS26" i="5"/>
  <c r="CS18" i="5"/>
  <c r="BQ21" i="5"/>
  <c r="BQ29" i="5"/>
  <c r="BQ37" i="5"/>
  <c r="CS36" i="5"/>
  <c r="CS28" i="5"/>
  <c r="CS20" i="5"/>
  <c r="BQ19" i="5"/>
  <c r="BQ27" i="5"/>
  <c r="BQ35" i="5"/>
  <c r="CS30" i="5"/>
  <c r="CS22" i="5"/>
  <c r="BQ17" i="5"/>
  <c r="BQ25" i="5"/>
  <c r="BQ33" i="5"/>
  <c r="CS32" i="5"/>
  <c r="BQ31" i="5"/>
  <c r="BQ16" i="5"/>
  <c r="CS16" i="5"/>
  <c r="CS24" i="5"/>
  <c r="BQ23" i="5"/>
  <c r="I24" i="5"/>
  <c r="I26" i="5"/>
  <c r="I29" i="5"/>
  <c r="CG12" i="5"/>
  <c r="BS12" i="5"/>
  <c r="BE11" i="5"/>
  <c r="CU12" i="5"/>
  <c r="Z6" i="5"/>
  <c r="CT6" i="5"/>
  <c r="Y8" i="5"/>
  <c r="Y11" i="5"/>
  <c r="S12" i="5"/>
  <c r="J13" i="5" s="1"/>
  <c r="CN31" i="5"/>
  <c r="CM31" i="5" s="1"/>
  <c r="CM18" i="5"/>
  <c r="CM26" i="5"/>
  <c r="CN34" i="5"/>
  <c r="CM34" i="5" s="1"/>
  <c r="CN37" i="5"/>
  <c r="CM37" i="5" s="1"/>
  <c r="CM19" i="5"/>
  <c r="CM27" i="5"/>
  <c r="CM29" i="5"/>
  <c r="R35" i="5"/>
  <c r="R37" i="5"/>
  <c r="R34" i="5"/>
  <c r="BZ12" i="5"/>
  <c r="BY12" i="5" s="1"/>
  <c r="BZ11" i="5"/>
  <c r="BY11" i="5" s="1"/>
  <c r="BZ13" i="5"/>
  <c r="BY13" i="5" s="1"/>
  <c r="AH31" i="5" l="1"/>
  <c r="AO33" i="5"/>
  <c r="AO64" i="5"/>
  <c r="R11" i="5"/>
  <c r="AO37" i="5"/>
  <c r="AO68" i="5"/>
  <c r="AO32" i="5"/>
  <c r="I12" i="5"/>
  <c r="I11" i="5"/>
  <c r="AN9" i="5" s="1"/>
  <c r="X10" i="5"/>
  <c r="AN8" i="5"/>
  <c r="X8" i="5"/>
  <c r="AN6" i="5"/>
  <c r="X9" i="5"/>
  <c r="AN7" i="5"/>
  <c r="R13" i="5"/>
  <c r="J11" i="5"/>
  <c r="CS12" i="5"/>
  <c r="BQ12" i="5"/>
  <c r="Y13" i="5"/>
  <c r="CF9" i="5"/>
  <c r="CF13" i="5"/>
  <c r="BR9" i="5"/>
  <c r="BR13" i="5"/>
  <c r="CF6" i="5"/>
  <c r="BR8" i="5"/>
  <c r="BD12" i="5"/>
  <c r="AO10" i="5"/>
  <c r="AO13" i="5"/>
  <c r="CT13" i="5"/>
  <c r="BR7" i="5"/>
  <c r="BD7" i="5"/>
  <c r="AO9" i="5"/>
  <c r="AO12" i="5"/>
  <c r="CT8" i="5"/>
  <c r="BR10" i="5"/>
  <c r="AO8" i="5"/>
  <c r="AO6" i="5"/>
  <c r="CF7" i="5"/>
  <c r="BD13" i="5"/>
  <c r="AO11" i="5"/>
  <c r="Y12" i="5"/>
  <c r="R12" i="5"/>
  <c r="AN20" i="5" l="1"/>
  <c r="AN24" i="5"/>
  <c r="AN28" i="5"/>
  <c r="AN17" i="5"/>
  <c r="AN21" i="5"/>
  <c r="AN25" i="5"/>
  <c r="AN29" i="5"/>
  <c r="AN23" i="5"/>
  <c r="AN31" i="5"/>
  <c r="CE19" i="5"/>
  <c r="CE23" i="5"/>
  <c r="CE27" i="5"/>
  <c r="CE31" i="5"/>
  <c r="CE35" i="5"/>
  <c r="AN18" i="5"/>
  <c r="AN26" i="5"/>
  <c r="CE20" i="5"/>
  <c r="CE24" i="5"/>
  <c r="CE28" i="5"/>
  <c r="CE32" i="5"/>
  <c r="CE36" i="5"/>
  <c r="AN27" i="5"/>
  <c r="AN16" i="5"/>
  <c r="CE22" i="5"/>
  <c r="CE30" i="5"/>
  <c r="AN19" i="5"/>
  <c r="CE18" i="5"/>
  <c r="CE34" i="5"/>
  <c r="AN22" i="5"/>
  <c r="CE37" i="5"/>
  <c r="AN30" i="5"/>
  <c r="CE17" i="5"/>
  <c r="CE25" i="5"/>
  <c r="CE33" i="5"/>
  <c r="CE26" i="5"/>
  <c r="CE21" i="5"/>
  <c r="CE29" i="5"/>
  <c r="BC36" i="5"/>
  <c r="BC32" i="5"/>
  <c r="BC28" i="5"/>
  <c r="BC24" i="5"/>
  <c r="BC20" i="5"/>
  <c r="BC35" i="5"/>
  <c r="BC31" i="5"/>
  <c r="BC27" i="5"/>
  <c r="BC23" i="5"/>
  <c r="BC19" i="5"/>
  <c r="BC33" i="5"/>
  <c r="BC25" i="5"/>
  <c r="BC17" i="5"/>
  <c r="BC30" i="5"/>
  <c r="BC22" i="5"/>
  <c r="BC37" i="5"/>
  <c r="BC29" i="5"/>
  <c r="BC21" i="5"/>
  <c r="BC18" i="5"/>
  <c r="BC34" i="5"/>
  <c r="BC26" i="5"/>
  <c r="AW11" i="5" l="1"/>
  <c r="AW12" i="5"/>
  <c r="AW13" i="5"/>
  <c r="AW31" i="5"/>
  <c r="AW33" i="5"/>
  <c r="AW32" i="5"/>
  <c r="AW34" i="5"/>
  <c r="AW35" i="5"/>
  <c r="AW36" i="5"/>
  <c r="AW37" i="5"/>
</calcChain>
</file>

<file path=xl/sharedStrings.xml><?xml version="1.0" encoding="utf-8"?>
<sst xmlns="http://schemas.openxmlformats.org/spreadsheetml/2006/main" count="267" uniqueCount="69">
  <si>
    <t>Michal Veselský</t>
  </si>
  <si>
    <t>Pořadí</t>
  </si>
  <si>
    <t>Body</t>
  </si>
  <si>
    <t>Ženy</t>
  </si>
  <si>
    <t>Ročník</t>
  </si>
  <si>
    <t>Čas</t>
  </si>
  <si>
    <t>Ujeté km</t>
  </si>
  <si>
    <t>Jméno                                              a                                       příjmení</t>
  </si>
  <si>
    <t>Pořadí závod</t>
  </si>
  <si>
    <t>Body závod</t>
  </si>
  <si>
    <t>Pořadí SDK</t>
  </si>
  <si>
    <t>Body SDK</t>
  </si>
  <si>
    <t>Čas celkem</t>
  </si>
  <si>
    <t>Čas          I. etapa</t>
  </si>
  <si>
    <t>Čas          II. etapa</t>
  </si>
  <si>
    <t>Jméno                          a                       příjmení</t>
  </si>
  <si>
    <t>Zelené</t>
  </si>
  <si>
    <t>Modré</t>
  </si>
  <si>
    <t>Červené</t>
  </si>
  <si>
    <t>Účast</t>
  </si>
  <si>
    <t xml:space="preserve">Všichni          Všichni          Všichni          Všichni          Všichni          Všichni          Všichni          Všichni          Všichni          Všichni          Všichni          </t>
  </si>
  <si>
    <t>Muži                     Muži                    Muži                    Muži                    Muži                    Muži                    Muži</t>
  </si>
  <si>
    <t>Markéta Lederová</t>
  </si>
  <si>
    <t>Blanka Hájková</t>
  </si>
  <si>
    <t>Adam Balcar</t>
  </si>
  <si>
    <t>Petr Schneider</t>
  </si>
  <si>
    <t>Pavel Pfeifer</t>
  </si>
  <si>
    <t>Štěpán Ježek</t>
  </si>
  <si>
    <t>Vít Lubovský</t>
  </si>
  <si>
    <t>Jaroslav Vlček</t>
  </si>
  <si>
    <t>Tomáš Král</t>
  </si>
  <si>
    <t>Jan Jiránek</t>
  </si>
  <si>
    <t>Norbert Palša</t>
  </si>
  <si>
    <t>Pavel Štork</t>
  </si>
  <si>
    <t>Martin Jiránek</t>
  </si>
  <si>
    <t>Jakub Ptáček</t>
  </si>
  <si>
    <t>Hodkovická 12ti hodinovka - 11. ročník 07.05.2022</t>
  </si>
  <si>
    <r>
      <t>Celkové pořadí SDK 2024</t>
    </r>
    <r>
      <rPr>
        <b/>
        <sz val="12"/>
        <color rgb="FF000000"/>
        <rFont val="Arial"/>
        <family val="2"/>
        <charset val="238"/>
      </rPr>
      <t xml:space="preserve">                                                    součet čtyř nejlepších umístění</t>
    </r>
  </si>
  <si>
    <t>Přejezd republiky č. 12                                                    12. až 14.07.2024</t>
  </si>
  <si>
    <t>Písečné duny - 1. ročník                17.08.2024</t>
  </si>
  <si>
    <t>Z Ráje do Pekla a zpět - 9. ročník     07.09.2024</t>
  </si>
  <si>
    <t>Karpatskými výhledy - 2. ročník                           27. až 29.09.2024</t>
  </si>
  <si>
    <t>Kateřina Zajgerová</t>
  </si>
  <si>
    <t>Jitka Meierová</t>
  </si>
  <si>
    <t>Markéta Štefanová</t>
  </si>
  <si>
    <t>Dita Kosáková</t>
  </si>
  <si>
    <t>Zdeňka Vaňová</t>
  </si>
  <si>
    <t>Renata Slavíková</t>
  </si>
  <si>
    <t>Veronika Spáčilová</t>
  </si>
  <si>
    <t>Věra Kolodzieyski</t>
  </si>
  <si>
    <t>Nedokončila</t>
  </si>
  <si>
    <t>Nenastoupila</t>
  </si>
  <si>
    <t/>
  </si>
  <si>
    <t>Leoš Kafka</t>
  </si>
  <si>
    <t>Václav Obrtlík</t>
  </si>
  <si>
    <t>Ivan Urban</t>
  </si>
  <si>
    <t>Michal Beckert</t>
  </si>
  <si>
    <t>David Kubát</t>
  </si>
  <si>
    <t>Radek Odložilík</t>
  </si>
  <si>
    <t>Petr Stejskal</t>
  </si>
  <si>
    <t>Bolek Žemlík</t>
  </si>
  <si>
    <t>Jaroslav Svoboda</t>
  </si>
  <si>
    <t>Petr Pospíšil</t>
  </si>
  <si>
    <t>Jan Kolodzieyski</t>
  </si>
  <si>
    <t>Jan Žofka</t>
  </si>
  <si>
    <t>Tomáš Hocke</t>
  </si>
  <si>
    <t>Nedokončil</t>
  </si>
  <si>
    <t>Nenastoupil</t>
  </si>
  <si>
    <t>O Rybníkářův pohár - 5. ročník                                                                 22. až 23.06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</si>
</sst>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05]General"/>
    <numFmt numFmtId="165" formatCode="#,##0.00&quot; &quot;[$Kč-405];[Red]&quot;-&quot;#,##0.00&quot; &quot;[$Kč-405]"/>
    <numFmt numFmtId="166" formatCode="[hh]:mm"/>
    <numFmt numFmtId="167" formatCode="0&quot;.&quot;"/>
    <numFmt numFmtId="168" formatCode="0&quot; km&quot;"/>
    <numFmt numFmtId="169" formatCode="[h]:mm"/>
    <numFmt numFmtId="170" formatCode="0.0"/>
    <numFmt numFmtId="171" formatCode="[hh]:mm:ss"/>
    <numFmt numFmtId="172" formatCode="h:mm:ss;@"/>
  </numFmts>
  <fonts count="28">
    <font>
      <sz val="11"/>
      <color theme="1"/>
      <name val="Arial"/>
      <family val="2"/>
      <charset val="238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408AF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2FC54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8"/>
      <color rgb="FF00FF00"/>
      <name val="Arial"/>
      <family val="2"/>
      <charset val="238"/>
    </font>
    <font>
      <b/>
      <sz val="28"/>
      <color rgb="FF0000FF"/>
      <name val="Arial"/>
      <family val="2"/>
      <charset val="238"/>
    </font>
    <font>
      <b/>
      <sz val="10"/>
      <color theme="1"/>
      <name val="Arial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75A3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EAA0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164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4" fontId="6" fillId="0" borderId="0"/>
  </cellStyleXfs>
  <cellXfs count="252">
    <xf numFmtId="0" fontId="0" fillId="0" borderId="0" xfId="0"/>
    <xf numFmtId="164" fontId="11" fillId="0" borderId="0" xfId="2" applyFont="1" applyFill="1" applyBorder="1" applyAlignment="1" applyProtection="1">
      <alignment horizontal="center" vertical="center" textRotation="90" wrapText="1"/>
    </xf>
    <xf numFmtId="164" fontId="9" fillId="0" borderId="0" xfId="2" applyFont="1" applyFill="1" applyBorder="1" applyAlignment="1" applyProtection="1">
      <alignment horizontal="center" vertical="center" wrapText="1"/>
    </xf>
    <xf numFmtId="164" fontId="9" fillId="3" borderId="11" xfId="2" applyFont="1" applyFill="1" applyBorder="1" applyAlignment="1" applyProtection="1">
      <alignment horizontal="center" vertical="center" wrapText="1"/>
    </xf>
    <xf numFmtId="164" fontId="7" fillId="3" borderId="11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horizontal="center" vertical="center" wrapText="1"/>
    </xf>
    <xf numFmtId="164" fontId="9" fillId="2" borderId="7" xfId="2" applyFont="1" applyFill="1" applyBorder="1" applyAlignment="1" applyProtection="1">
      <alignment horizontal="center" vertical="center" wrapText="1"/>
    </xf>
    <xf numFmtId="164" fontId="9" fillId="2" borderId="8" xfId="2" applyFont="1" applyFill="1" applyBorder="1" applyAlignment="1" applyProtection="1">
      <alignment horizontal="center" vertical="center" wrapText="1"/>
    </xf>
    <xf numFmtId="164" fontId="11" fillId="2" borderId="7" xfId="2" applyFont="1" applyFill="1" applyBorder="1" applyAlignment="1" applyProtection="1">
      <alignment vertical="center" textRotation="90" wrapText="1"/>
    </xf>
    <xf numFmtId="164" fontId="8" fillId="2" borderId="7" xfId="2" applyFont="1" applyFill="1" applyBorder="1" applyAlignment="1" applyProtection="1">
      <alignment vertical="center" textRotation="90" wrapText="1"/>
    </xf>
    <xf numFmtId="164" fontId="9" fillId="2" borderId="5" xfId="2" applyFont="1" applyFill="1" applyBorder="1" applyAlignment="1" applyProtection="1">
      <alignment horizontal="center" vertical="center" wrapText="1"/>
    </xf>
    <xf numFmtId="164" fontId="11" fillId="4" borderId="4" xfId="2" applyFont="1" applyFill="1" applyBorder="1" applyAlignment="1" applyProtection="1">
      <alignment horizontal="center" vertical="center" textRotation="90" wrapText="1"/>
    </xf>
    <xf numFmtId="164" fontId="11" fillId="4" borderId="10" xfId="2" applyFont="1" applyFill="1" applyBorder="1" applyAlignment="1" applyProtection="1">
      <alignment horizontal="center" vertical="center" textRotation="90" wrapText="1"/>
    </xf>
    <xf numFmtId="164" fontId="11" fillId="4" borderId="0" xfId="2" applyFont="1" applyFill="1" applyBorder="1" applyAlignment="1" applyProtection="1">
      <alignment horizontal="center" vertical="center" wrapText="1"/>
    </xf>
    <xf numFmtId="164" fontId="9" fillId="5" borderId="11" xfId="2" applyFont="1" applyFill="1" applyBorder="1" applyAlignment="1" applyProtection="1">
      <alignment horizontal="center" vertical="center" wrapText="1"/>
    </xf>
    <xf numFmtId="164" fontId="9" fillId="6" borderId="11" xfId="2" applyFont="1" applyFill="1" applyBorder="1" applyAlignment="1" applyProtection="1">
      <alignment horizontal="center" vertical="center" wrapText="1"/>
    </xf>
    <xf numFmtId="164" fontId="14" fillId="2" borderId="10" xfId="2" applyFont="1" applyFill="1" applyBorder="1" applyAlignment="1" applyProtection="1">
      <alignment horizontal="center" vertical="center" wrapText="1"/>
    </xf>
    <xf numFmtId="164" fontId="14" fillId="7" borderId="11" xfId="2" applyFont="1" applyFill="1" applyBorder="1" applyAlignment="1" applyProtection="1">
      <alignment horizontal="center" vertical="center" wrapText="1"/>
    </xf>
    <xf numFmtId="164" fontId="18" fillId="2" borderId="10" xfId="2" applyFont="1" applyFill="1" applyBorder="1" applyAlignment="1" applyProtection="1">
      <alignment horizontal="center" vertical="center" wrapText="1"/>
    </xf>
    <xf numFmtId="164" fontId="14" fillId="6" borderId="11" xfId="2" applyFont="1" applyFill="1" applyBorder="1" applyAlignment="1" applyProtection="1">
      <alignment horizontal="center" vertical="center" wrapText="1"/>
    </xf>
    <xf numFmtId="164" fontId="20" fillId="2" borderId="10" xfId="2" applyFont="1" applyFill="1" applyBorder="1" applyAlignment="1" applyProtection="1">
      <alignment horizontal="center" vertical="center" wrapText="1"/>
    </xf>
    <xf numFmtId="164" fontId="20" fillId="2" borderId="5" xfId="2" applyFont="1" applyFill="1" applyBorder="1" applyAlignment="1" applyProtection="1">
      <alignment horizontal="center" vertical="center" wrapText="1"/>
    </xf>
    <xf numFmtId="164" fontId="18" fillId="2" borderId="5" xfId="2" applyFont="1" applyFill="1" applyBorder="1" applyAlignment="1" applyProtection="1">
      <alignment horizontal="center" vertical="center" wrapText="1"/>
    </xf>
    <xf numFmtId="164" fontId="11" fillId="6" borderId="9" xfId="2" applyFont="1" applyFill="1" applyBorder="1" applyAlignment="1" applyProtection="1">
      <alignment horizontal="center" vertical="center" textRotation="90" wrapText="1"/>
    </xf>
    <xf numFmtId="164" fontId="11" fillId="6" borderId="9" xfId="2" applyFont="1" applyFill="1" applyBorder="1" applyAlignment="1" applyProtection="1">
      <alignment horizontal="center" vertical="center" wrapText="1"/>
    </xf>
    <xf numFmtId="166" fontId="11" fillId="6" borderId="9" xfId="2" applyNumberFormat="1" applyFont="1" applyFill="1" applyBorder="1" applyAlignment="1" applyProtection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164" fontId="9" fillId="2" borderId="9" xfId="2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12" fillId="2" borderId="4" xfId="2" applyFont="1" applyFill="1" applyBorder="1" applyAlignment="1" applyProtection="1">
      <alignment horizontal="center" vertical="center" wrapText="1"/>
    </xf>
    <xf numFmtId="164" fontId="12" fillId="2" borderId="10" xfId="2" applyFont="1" applyFill="1" applyBorder="1" applyAlignment="1" applyProtection="1">
      <alignment horizontal="center" vertical="center" wrapText="1"/>
    </xf>
    <xf numFmtId="164" fontId="12" fillId="2" borderId="9" xfId="2" applyFont="1" applyFill="1" applyBorder="1" applyAlignment="1" applyProtection="1">
      <alignment horizontal="center" vertical="center" wrapText="1"/>
    </xf>
    <xf numFmtId="164" fontId="9" fillId="2" borderId="10" xfId="2" applyFont="1" applyFill="1" applyBorder="1" applyAlignment="1" applyProtection="1">
      <alignment horizontal="center" vertical="center" wrapText="1"/>
    </xf>
    <xf numFmtId="164" fontId="12" fillId="0" borderId="0" xfId="2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4" fillId="2" borderId="5" xfId="2" applyFont="1" applyFill="1" applyBorder="1" applyAlignment="1" applyProtection="1">
      <alignment horizontal="center" vertical="center" wrapText="1"/>
    </xf>
    <xf numFmtId="164" fontId="17" fillId="2" borderId="10" xfId="2" applyFont="1" applyFill="1" applyBorder="1" applyAlignment="1" applyProtection="1">
      <alignment horizontal="center" vertical="center" wrapText="1"/>
    </xf>
    <xf numFmtId="166" fontId="9" fillId="0" borderId="0" xfId="2" applyNumberFormat="1" applyFont="1" applyFill="1" applyBorder="1" applyAlignment="1" applyProtection="1">
      <alignment horizontal="center" vertical="center" wrapText="1"/>
    </xf>
    <xf numFmtId="166" fontId="9" fillId="6" borderId="11" xfId="2" applyNumberFormat="1" applyFont="1" applyFill="1" applyBorder="1" applyAlignment="1" applyProtection="1">
      <alignment horizontal="center" vertical="center" wrapText="1"/>
    </xf>
    <xf numFmtId="164" fontId="11" fillId="7" borderId="9" xfId="2" applyFont="1" applyFill="1" applyBorder="1" applyAlignment="1" applyProtection="1">
      <alignment horizontal="center" vertical="center" textRotation="90" wrapText="1"/>
    </xf>
    <xf numFmtId="164" fontId="11" fillId="7" borderId="2" xfId="2" applyFont="1" applyFill="1" applyBorder="1" applyAlignment="1" applyProtection="1">
      <alignment horizontal="center" vertical="center" textRotation="90" wrapText="1"/>
    </xf>
    <xf numFmtId="164" fontId="11" fillId="7" borderId="14" xfId="2" applyFont="1" applyFill="1" applyBorder="1" applyAlignment="1" applyProtection="1">
      <alignment horizontal="center" vertical="center" textRotation="90" wrapText="1"/>
    </xf>
    <xf numFmtId="164" fontId="11" fillId="6" borderId="14" xfId="2" applyFont="1" applyFill="1" applyBorder="1" applyAlignment="1" applyProtection="1">
      <alignment horizontal="center" vertical="center" wrapText="1"/>
    </xf>
    <xf numFmtId="166" fontId="11" fillId="6" borderId="14" xfId="2" applyNumberFormat="1" applyFont="1" applyFill="1" applyBorder="1" applyAlignment="1" applyProtection="1">
      <alignment horizontal="center" vertical="center" textRotation="90" wrapText="1"/>
    </xf>
    <xf numFmtId="164" fontId="11" fillId="6" borderId="14" xfId="2" applyFont="1" applyFill="1" applyBorder="1" applyAlignment="1" applyProtection="1">
      <alignment horizontal="center" vertical="center" textRotation="90" wrapText="1"/>
    </xf>
    <xf numFmtId="164" fontId="11" fillId="6" borderId="21" xfId="2" applyFont="1" applyFill="1" applyBorder="1" applyAlignment="1" applyProtection="1">
      <alignment horizontal="center" vertical="center" textRotation="90" wrapText="1"/>
    </xf>
    <xf numFmtId="164" fontId="9" fillId="6" borderId="16" xfId="2" applyFont="1" applyFill="1" applyBorder="1" applyAlignment="1" applyProtection="1">
      <alignment horizontal="center" vertical="center" wrapText="1"/>
    </xf>
    <xf numFmtId="166" fontId="9" fillId="6" borderId="16" xfId="2" applyNumberFormat="1" applyFont="1" applyFill="1" applyBorder="1" applyAlignment="1" applyProtection="1">
      <alignment horizontal="center" vertical="center" wrapText="1"/>
    </xf>
    <xf numFmtId="164" fontId="9" fillId="6" borderId="13" xfId="2" applyFont="1" applyFill="1" applyBorder="1" applyAlignment="1" applyProtection="1">
      <alignment horizontal="center" vertical="center" wrapText="1"/>
    </xf>
    <xf numFmtId="166" fontId="9" fillId="6" borderId="13" xfId="2" applyNumberFormat="1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horizontal="center" vertical="center" wrapText="1"/>
    </xf>
    <xf numFmtId="164" fontId="11" fillId="2" borderId="1" xfId="2" applyFont="1" applyFill="1" applyBorder="1" applyAlignment="1" applyProtection="1">
      <alignment vertical="center" textRotation="90" wrapText="1"/>
    </xf>
    <xf numFmtId="164" fontId="21" fillId="2" borderId="10" xfId="2" applyFont="1" applyFill="1" applyBorder="1" applyAlignment="1" applyProtection="1">
      <alignment horizontal="center" vertical="center" wrapText="1"/>
    </xf>
    <xf numFmtId="164" fontId="8" fillId="2" borderId="1" xfId="2" applyFont="1" applyFill="1" applyBorder="1" applyAlignment="1" applyProtection="1">
      <alignment vertical="center" textRotation="90" wrapText="1"/>
    </xf>
    <xf numFmtId="164" fontId="12" fillId="2" borderId="10" xfId="2" applyFont="1" applyFill="1" applyBorder="1" applyAlignment="1" applyProtection="1">
      <alignment vertical="center" wrapText="1"/>
    </xf>
    <xf numFmtId="164" fontId="16" fillId="7" borderId="13" xfId="2" applyFont="1" applyFill="1" applyBorder="1" applyAlignment="1" applyProtection="1">
      <alignment horizontal="center" vertical="center" wrapText="1"/>
    </xf>
    <xf numFmtId="166" fontId="16" fillId="7" borderId="13" xfId="2" applyNumberFormat="1" applyFont="1" applyFill="1" applyBorder="1" applyAlignment="1" applyProtection="1">
      <alignment horizontal="center" vertical="center" wrapText="1"/>
    </xf>
    <xf numFmtId="164" fontId="16" fillId="7" borderId="11" xfId="2" applyFont="1" applyFill="1" applyBorder="1" applyAlignment="1" applyProtection="1">
      <alignment horizontal="center" vertical="center" wrapText="1"/>
    </xf>
    <xf numFmtId="166" fontId="16" fillId="7" borderId="11" xfId="2" applyNumberFormat="1" applyFont="1" applyFill="1" applyBorder="1" applyAlignment="1" applyProtection="1">
      <alignment horizontal="center" vertical="center" wrapText="1"/>
    </xf>
    <xf numFmtId="164" fontId="16" fillId="6" borderId="13" xfId="2" applyFont="1" applyFill="1" applyBorder="1" applyAlignment="1" applyProtection="1">
      <alignment horizontal="center" vertical="center" wrapText="1"/>
    </xf>
    <xf numFmtId="166" fontId="16" fillId="6" borderId="13" xfId="2" applyNumberFormat="1" applyFont="1" applyFill="1" applyBorder="1" applyAlignment="1" applyProtection="1">
      <alignment horizontal="center" vertical="center" wrapText="1"/>
    </xf>
    <xf numFmtId="164" fontId="16" fillId="6" borderId="11" xfId="2" applyFont="1" applyFill="1" applyBorder="1" applyAlignment="1" applyProtection="1">
      <alignment horizontal="center" vertical="center" wrapText="1"/>
    </xf>
    <xf numFmtId="166" fontId="16" fillId="6" borderId="11" xfId="2" applyNumberFormat="1" applyFont="1" applyFill="1" applyBorder="1" applyAlignment="1" applyProtection="1">
      <alignment horizontal="center" vertical="center" wrapText="1"/>
    </xf>
    <xf numFmtId="164" fontId="16" fillId="2" borderId="7" xfId="2" applyFont="1" applyFill="1" applyBorder="1" applyAlignment="1" applyProtection="1">
      <alignment horizontal="center" vertical="center" wrapText="1"/>
    </xf>
    <xf numFmtId="164" fontId="16" fillId="7" borderId="16" xfId="2" applyFont="1" applyFill="1" applyBorder="1" applyAlignment="1" applyProtection="1">
      <alignment horizontal="center" vertical="center" wrapText="1"/>
    </xf>
    <xf numFmtId="164" fontId="23" fillId="2" borderId="7" xfId="2" applyFont="1" applyFill="1" applyBorder="1" applyAlignment="1" applyProtection="1">
      <alignment vertical="center" textRotation="90" wrapText="1"/>
    </xf>
    <xf numFmtId="164" fontId="16" fillId="0" borderId="0" xfId="2" applyFont="1" applyFill="1" applyBorder="1" applyAlignment="1" applyProtection="1">
      <alignment horizontal="center" vertical="center" wrapText="1"/>
    </xf>
    <xf numFmtId="164" fontId="22" fillId="7" borderId="9" xfId="2" applyFont="1" applyFill="1" applyBorder="1" applyAlignment="1" applyProtection="1">
      <alignment horizontal="center" vertical="center" textRotation="90" wrapText="1"/>
    </xf>
    <xf numFmtId="164" fontId="22" fillId="2" borderId="7" xfId="2" applyFont="1" applyFill="1" applyBorder="1" applyAlignment="1" applyProtection="1">
      <alignment vertical="center" textRotation="90" wrapText="1"/>
    </xf>
    <xf numFmtId="164" fontId="22" fillId="7" borderId="9" xfId="2" applyFont="1" applyFill="1" applyBorder="1" applyAlignment="1" applyProtection="1">
      <alignment horizontal="center" vertical="center" wrapText="1"/>
    </xf>
    <xf numFmtId="166" fontId="22" fillId="7" borderId="9" xfId="2" applyNumberFormat="1" applyFont="1" applyFill="1" applyBorder="1" applyAlignment="1" applyProtection="1">
      <alignment horizontal="center" vertical="center" textRotation="90" wrapText="1"/>
    </xf>
    <xf numFmtId="166" fontId="16" fillId="7" borderId="16" xfId="2" applyNumberFormat="1" applyFont="1" applyFill="1" applyBorder="1" applyAlignment="1" applyProtection="1">
      <alignment horizontal="center" vertical="center" wrapText="1"/>
    </xf>
    <xf numFmtId="166" fontId="16" fillId="0" borderId="0" xfId="2" applyNumberFormat="1" applyFont="1" applyFill="1" applyBorder="1" applyAlignment="1" applyProtection="1">
      <alignment horizontal="center" vertical="center" wrapText="1"/>
    </xf>
    <xf numFmtId="164" fontId="16" fillId="2" borderId="8" xfId="2" applyFont="1" applyFill="1" applyBorder="1" applyAlignment="1" applyProtection="1">
      <alignment horizontal="center" vertical="center" wrapText="1"/>
    </xf>
    <xf numFmtId="164" fontId="22" fillId="7" borderId="14" xfId="2" applyFont="1" applyFill="1" applyBorder="1" applyAlignment="1" applyProtection="1">
      <alignment horizontal="center" vertical="center" wrapText="1"/>
    </xf>
    <xf numFmtId="166" fontId="22" fillId="7" borderId="14" xfId="2" applyNumberFormat="1" applyFont="1" applyFill="1" applyBorder="1" applyAlignment="1" applyProtection="1">
      <alignment horizontal="center" vertical="center" textRotation="90" wrapText="1"/>
    </xf>
    <xf numFmtId="164" fontId="22" fillId="7" borderId="21" xfId="2" applyFont="1" applyFill="1" applyBorder="1" applyAlignment="1" applyProtection="1">
      <alignment horizontal="center" vertical="center" textRotation="90" wrapText="1"/>
    </xf>
    <xf numFmtId="164" fontId="22" fillId="7" borderId="2" xfId="2" applyFont="1" applyFill="1" applyBorder="1" applyAlignment="1" applyProtection="1">
      <alignment horizontal="center" vertical="center" textRotation="90" wrapText="1"/>
    </xf>
    <xf numFmtId="164" fontId="11" fillId="8" borderId="9" xfId="2" applyFont="1" applyFill="1" applyBorder="1" applyAlignment="1" applyProtection="1">
      <alignment horizontal="center" vertical="center" textRotation="90" wrapText="1"/>
    </xf>
    <xf numFmtId="164" fontId="16" fillId="8" borderId="13" xfId="2" applyFont="1" applyFill="1" applyBorder="1" applyAlignment="1" applyProtection="1">
      <alignment horizontal="center" vertical="center" wrapText="1"/>
    </xf>
    <xf numFmtId="164" fontId="16" fillId="8" borderId="11" xfId="2" applyFont="1" applyFill="1" applyBorder="1" applyAlignment="1" applyProtection="1">
      <alignment horizontal="center" vertical="center" wrapText="1"/>
    </xf>
    <xf numFmtId="164" fontId="16" fillId="8" borderId="16" xfId="2" applyFont="1" applyFill="1" applyBorder="1" applyAlignment="1" applyProtection="1">
      <alignment horizontal="center" vertical="center" wrapText="1"/>
    </xf>
    <xf numFmtId="164" fontId="11" fillId="9" borderId="9" xfId="2" applyFont="1" applyFill="1" applyBorder="1" applyAlignment="1" applyProtection="1">
      <alignment horizontal="center" vertical="center" textRotation="90" wrapText="1"/>
    </xf>
    <xf numFmtId="164" fontId="16" fillId="9" borderId="13" xfId="2" applyFont="1" applyFill="1" applyBorder="1" applyAlignment="1" applyProtection="1">
      <alignment horizontal="center" vertical="center" wrapText="1"/>
    </xf>
    <xf numFmtId="164" fontId="16" fillId="9" borderId="11" xfId="2" applyFont="1" applyFill="1" applyBorder="1" applyAlignment="1" applyProtection="1">
      <alignment horizontal="center" vertical="center" wrapText="1"/>
    </xf>
    <xf numFmtId="164" fontId="16" fillId="9" borderId="16" xfId="2" applyFont="1" applyFill="1" applyBorder="1" applyAlignment="1" applyProtection="1">
      <alignment horizontal="center" vertical="center" wrapText="1"/>
    </xf>
    <xf numFmtId="164" fontId="11" fillId="10" borderId="9" xfId="2" applyFont="1" applyFill="1" applyBorder="1" applyAlignment="1" applyProtection="1">
      <alignment horizontal="center" vertical="center" textRotation="90" wrapText="1"/>
    </xf>
    <xf numFmtId="164" fontId="16" fillId="10" borderId="13" xfId="2" applyFont="1" applyFill="1" applyBorder="1" applyAlignment="1" applyProtection="1">
      <alignment horizontal="center" vertical="center" wrapText="1"/>
    </xf>
    <xf numFmtId="164" fontId="16" fillId="10" borderId="11" xfId="2" applyFont="1" applyFill="1" applyBorder="1" applyAlignment="1" applyProtection="1">
      <alignment horizontal="center" vertical="center" wrapText="1"/>
    </xf>
    <xf numFmtId="164" fontId="16" fillId="10" borderId="16" xfId="2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64" fontId="16" fillId="11" borderId="13" xfId="2" applyFont="1" applyFill="1" applyBorder="1" applyAlignment="1" applyProtection="1">
      <alignment horizontal="center" vertical="center" wrapText="1"/>
    </xf>
    <xf numFmtId="164" fontId="22" fillId="11" borderId="9" xfId="2" applyFont="1" applyFill="1" applyBorder="1" applyAlignment="1" applyProtection="1">
      <alignment horizontal="center" vertical="center" textRotation="90" wrapText="1"/>
    </xf>
    <xf numFmtId="164" fontId="12" fillId="6" borderId="5" xfId="2" applyFont="1" applyFill="1" applyBorder="1" applyAlignment="1" applyProtection="1">
      <alignment horizontal="center" vertical="center" wrapText="1"/>
    </xf>
    <xf numFmtId="167" fontId="9" fillId="3" borderId="11" xfId="2" applyNumberFormat="1" applyFont="1" applyFill="1" applyBorder="1" applyAlignment="1" applyProtection="1">
      <alignment horizontal="center" vertical="center" wrapText="1"/>
    </xf>
    <xf numFmtId="164" fontId="18" fillId="7" borderId="16" xfId="2" applyFont="1" applyFill="1" applyBorder="1" applyAlignment="1" applyProtection="1">
      <alignment horizontal="center" vertical="center" wrapText="1"/>
    </xf>
    <xf numFmtId="164" fontId="16" fillId="11" borderId="14" xfId="2" applyFont="1" applyFill="1" applyBorder="1" applyAlignment="1" applyProtection="1">
      <alignment horizontal="center" vertical="center" wrapText="1"/>
    </xf>
    <xf numFmtId="164" fontId="16" fillId="8" borderId="14" xfId="2" applyFont="1" applyFill="1" applyBorder="1" applyAlignment="1" applyProtection="1">
      <alignment horizontal="center" vertical="center" wrapText="1"/>
    </xf>
    <xf numFmtId="164" fontId="16" fillId="9" borderId="14" xfId="2" applyFont="1" applyFill="1" applyBorder="1" applyAlignment="1" applyProtection="1">
      <alignment horizontal="center" vertical="center" wrapText="1"/>
    </xf>
    <xf numFmtId="164" fontId="16" fillId="10" borderId="14" xfId="2" applyFont="1" applyFill="1" applyBorder="1" applyAlignment="1" applyProtection="1">
      <alignment horizontal="center" vertical="center" wrapText="1"/>
    </xf>
    <xf numFmtId="164" fontId="18" fillId="6" borderId="16" xfId="2" applyFont="1" applyFill="1" applyBorder="1" applyAlignment="1" applyProtection="1">
      <alignment horizontal="center" vertical="center" wrapText="1"/>
    </xf>
    <xf numFmtId="167" fontId="9" fillId="5" borderId="13" xfId="2" applyNumberFormat="1" applyFont="1" applyFill="1" applyBorder="1" applyAlignment="1" applyProtection="1">
      <alignment horizontal="center" vertical="center" wrapText="1"/>
    </xf>
    <xf numFmtId="164" fontId="7" fillId="5" borderId="13" xfId="2" applyFont="1" applyFill="1" applyBorder="1" applyAlignment="1" applyProtection="1">
      <alignment horizontal="center" vertical="center" wrapText="1"/>
    </xf>
    <xf numFmtId="164" fontId="9" fillId="5" borderId="13" xfId="2" applyFont="1" applyFill="1" applyBorder="1" applyAlignment="1" applyProtection="1">
      <alignment horizontal="center" vertical="center" wrapText="1"/>
    </xf>
    <xf numFmtId="164" fontId="8" fillId="2" borderId="6" xfId="2" applyFont="1" applyFill="1" applyBorder="1" applyAlignment="1" applyProtection="1">
      <alignment vertical="center" textRotation="90" wrapText="1"/>
    </xf>
    <xf numFmtId="164" fontId="25" fillId="2" borderId="7" xfId="2" applyFont="1" applyFill="1" applyBorder="1" applyAlignment="1" applyProtection="1">
      <alignment vertical="center" textRotation="90" wrapText="1"/>
    </xf>
    <xf numFmtId="164" fontId="26" fillId="2" borderId="7" xfId="2" applyFont="1" applyFill="1" applyBorder="1" applyAlignment="1" applyProtection="1">
      <alignment vertical="center" textRotation="90" wrapText="1"/>
    </xf>
    <xf numFmtId="164" fontId="24" fillId="2" borderId="7" xfId="2" applyFont="1" applyFill="1" applyBorder="1" applyAlignment="1" applyProtection="1">
      <alignment vertical="center" textRotation="90" wrapText="1"/>
    </xf>
    <xf numFmtId="164" fontId="16" fillId="2" borderId="25" xfId="2" applyFont="1" applyFill="1" applyBorder="1" applyAlignment="1" applyProtection="1">
      <alignment horizontal="center" vertical="center" wrapText="1"/>
    </xf>
    <xf numFmtId="164" fontId="9" fillId="3" borderId="17" xfId="2" applyFont="1" applyFill="1" applyBorder="1" applyAlignment="1" applyProtection="1">
      <alignment horizontal="center" vertical="center" wrapText="1"/>
    </xf>
    <xf numFmtId="164" fontId="9" fillId="3" borderId="13" xfId="2" applyFont="1" applyFill="1" applyBorder="1" applyAlignment="1" applyProtection="1">
      <alignment horizontal="center" vertical="center" wrapText="1"/>
    </xf>
    <xf numFmtId="164" fontId="19" fillId="2" borderId="10" xfId="2" applyFont="1" applyFill="1" applyBorder="1" applyAlignment="1" applyProtection="1">
      <alignment horizontal="center" vertical="center" wrapText="1"/>
    </xf>
    <xf numFmtId="164" fontId="19" fillId="2" borderId="5" xfId="2" applyFont="1" applyFill="1" applyBorder="1" applyAlignment="1" applyProtection="1">
      <alignment horizontal="center" vertical="center" wrapText="1"/>
    </xf>
    <xf numFmtId="164" fontId="11" fillId="2" borderId="6" xfId="2" applyFont="1" applyFill="1" applyBorder="1" applyAlignment="1" applyProtection="1">
      <alignment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164" fontId="14" fillId="3" borderId="13" xfId="2" applyFont="1" applyFill="1" applyBorder="1" applyAlignment="1" applyProtection="1">
      <alignment horizontal="center" vertical="center" wrapText="1"/>
    </xf>
    <xf numFmtId="164" fontId="14" fillId="5" borderId="13" xfId="2" applyFont="1" applyFill="1" applyBorder="1" applyAlignment="1" applyProtection="1">
      <alignment horizontal="center" vertical="center" wrapText="1"/>
    </xf>
    <xf numFmtId="164" fontId="19" fillId="3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4" fontId="18" fillId="3" borderId="13" xfId="2" applyFont="1" applyFill="1" applyBorder="1" applyAlignment="1" applyProtection="1">
      <alignment horizontal="center" vertical="center" wrapText="1"/>
    </xf>
    <xf numFmtId="164" fontId="18" fillId="5" borderId="13" xfId="2" applyFont="1" applyFill="1" applyBorder="1" applyAlignment="1" applyProtection="1">
      <alignment horizontal="center" vertical="center" wrapText="1"/>
    </xf>
    <xf numFmtId="167" fontId="16" fillId="7" borderId="13" xfId="2" applyNumberFormat="1" applyFont="1" applyFill="1" applyBorder="1" applyAlignment="1" applyProtection="1">
      <alignment horizontal="center" vertical="center" wrapText="1"/>
    </xf>
    <xf numFmtId="167" fontId="16" fillId="6" borderId="13" xfId="2" applyNumberFormat="1" applyFont="1" applyFill="1" applyBorder="1" applyAlignment="1" applyProtection="1">
      <alignment horizontal="center" vertical="center" wrapText="1"/>
    </xf>
    <xf numFmtId="0" fontId="16" fillId="7" borderId="13" xfId="2" applyNumberFormat="1" applyFont="1" applyFill="1" applyBorder="1" applyAlignment="1" applyProtection="1">
      <alignment horizontal="center" vertical="center" wrapText="1"/>
    </xf>
    <xf numFmtId="0" fontId="16" fillId="6" borderId="13" xfId="2" applyNumberFormat="1" applyFont="1" applyFill="1" applyBorder="1" applyAlignment="1" applyProtection="1">
      <alignment horizontal="center" vertical="center" wrapText="1"/>
    </xf>
    <xf numFmtId="167" fontId="16" fillId="2" borderId="7" xfId="2" applyNumberFormat="1" applyFont="1" applyFill="1" applyBorder="1" applyAlignment="1" applyProtection="1">
      <alignment horizontal="center" vertical="center" wrapText="1"/>
    </xf>
    <xf numFmtId="167" fontId="22" fillId="7" borderId="3" xfId="2" applyNumberFormat="1" applyFont="1" applyFill="1" applyBorder="1" applyAlignment="1" applyProtection="1">
      <alignment horizontal="center" vertical="center" textRotation="90" wrapText="1"/>
    </xf>
    <xf numFmtId="167" fontId="22" fillId="2" borderId="7" xfId="2" applyNumberFormat="1" applyFont="1" applyFill="1" applyBorder="1" applyAlignment="1" applyProtection="1">
      <alignment vertical="center" textRotation="90" wrapText="1"/>
    </xf>
    <xf numFmtId="167" fontId="16" fillId="7" borderId="20" xfId="2" applyNumberFormat="1" applyFont="1" applyFill="1" applyBorder="1" applyAlignment="1" applyProtection="1">
      <alignment horizontal="center" vertical="center" wrapText="1"/>
    </xf>
    <xf numFmtId="167" fontId="16" fillId="7" borderId="17" xfId="2" applyNumberFormat="1" applyFont="1" applyFill="1" applyBorder="1" applyAlignment="1" applyProtection="1">
      <alignment horizontal="center" vertical="center" wrapText="1"/>
    </xf>
    <xf numFmtId="167" fontId="16" fillId="2" borderId="24" xfId="2" applyNumberFormat="1" applyFont="1" applyFill="1" applyBorder="1" applyAlignment="1" applyProtection="1">
      <alignment horizontal="center" vertical="center" wrapText="1"/>
    </xf>
    <xf numFmtId="167" fontId="16" fillId="0" borderId="0" xfId="2" applyNumberFormat="1" applyFont="1" applyFill="1" applyBorder="1" applyAlignment="1" applyProtection="1">
      <alignment horizontal="center" vertical="center" wrapText="1"/>
    </xf>
    <xf numFmtId="167" fontId="9" fillId="2" borderId="7" xfId="2" applyNumberFormat="1" applyFont="1" applyFill="1" applyBorder="1" applyAlignment="1" applyProtection="1">
      <alignment horizontal="center" vertical="center" wrapText="1"/>
    </xf>
    <xf numFmtId="167" fontId="9" fillId="2" borderId="6" xfId="2" applyNumberFormat="1" applyFont="1" applyFill="1" applyBorder="1" applyAlignment="1" applyProtection="1">
      <alignment horizontal="center" vertical="center" wrapText="1"/>
    </xf>
    <xf numFmtId="167" fontId="11" fillId="6" borderId="9" xfId="2" applyNumberFormat="1" applyFont="1" applyFill="1" applyBorder="1" applyAlignment="1" applyProtection="1">
      <alignment horizontal="center" vertical="center" textRotation="90" wrapText="1"/>
    </xf>
    <xf numFmtId="167" fontId="11" fillId="2" borderId="7" xfId="2" applyNumberFormat="1" applyFont="1" applyFill="1" applyBorder="1" applyAlignment="1" applyProtection="1">
      <alignment vertical="center" textRotation="90" wrapText="1"/>
    </xf>
    <xf numFmtId="167" fontId="16" fillId="6" borderId="18" xfId="2" applyNumberFormat="1" applyFont="1" applyFill="1" applyBorder="1" applyAlignment="1" applyProtection="1">
      <alignment horizontal="center" vertical="center" wrapText="1"/>
    </xf>
    <xf numFmtId="167" fontId="16" fillId="6" borderId="22" xfId="2" applyNumberFormat="1" applyFont="1" applyFill="1" applyBorder="1" applyAlignment="1" applyProtection="1">
      <alignment horizontal="center" vertical="center" wrapText="1"/>
    </xf>
    <xf numFmtId="167" fontId="16" fillId="2" borderId="26" xfId="2" applyNumberFormat="1" applyFont="1" applyFill="1" applyBorder="1" applyAlignment="1" applyProtection="1">
      <alignment horizontal="center" vertical="center" wrapText="1"/>
    </xf>
    <xf numFmtId="167" fontId="9" fillId="0" borderId="0" xfId="2" applyNumberFormat="1" applyFont="1" applyFill="1" applyBorder="1" applyAlignment="1" applyProtection="1">
      <alignment horizontal="center" vertical="center" wrapText="1"/>
    </xf>
    <xf numFmtId="167" fontId="16" fillId="2" borderId="6" xfId="2" applyNumberFormat="1" applyFont="1" applyFill="1" applyBorder="1" applyAlignment="1" applyProtection="1">
      <alignment horizontal="center" vertical="center" wrapText="1"/>
    </xf>
    <xf numFmtId="167" fontId="16" fillId="7" borderId="18" xfId="2" applyNumberFormat="1" applyFont="1" applyFill="1" applyBorder="1" applyAlignment="1" applyProtection="1">
      <alignment horizontal="center" vertical="center" wrapText="1"/>
    </xf>
    <xf numFmtId="167" fontId="16" fillId="7" borderId="22" xfId="2" applyNumberFormat="1" applyFont="1" applyFill="1" applyBorder="1" applyAlignment="1" applyProtection="1">
      <alignment horizontal="center" vertical="center" wrapText="1"/>
    </xf>
    <xf numFmtId="167" fontId="11" fillId="6" borderId="17" xfId="2" applyNumberFormat="1" applyFont="1" applyFill="1" applyBorder="1" applyAlignment="1" applyProtection="1">
      <alignment horizontal="center" vertical="center" textRotation="90" wrapText="1"/>
    </xf>
    <xf numFmtId="167" fontId="22" fillId="7" borderId="17" xfId="2" applyNumberFormat="1" applyFont="1" applyFill="1" applyBorder="1" applyAlignment="1" applyProtection="1">
      <alignment horizontal="center" vertical="center" textRotation="90" wrapText="1"/>
    </xf>
    <xf numFmtId="167" fontId="16" fillId="6" borderId="12" xfId="2" applyNumberFormat="1" applyFont="1" applyFill="1" applyBorder="1" applyAlignment="1" applyProtection="1">
      <alignment horizontal="center" vertical="center" wrapText="1"/>
    </xf>
    <xf numFmtId="167" fontId="16" fillId="6" borderId="19" xfId="2" applyNumberFormat="1" applyFont="1" applyFill="1" applyBorder="1" applyAlignment="1" applyProtection="1">
      <alignment horizontal="center" vertical="center" wrapText="1"/>
    </xf>
    <xf numFmtId="167" fontId="11" fillId="6" borderId="14" xfId="2" applyNumberFormat="1" applyFont="1" applyFill="1" applyBorder="1" applyAlignment="1" applyProtection="1">
      <alignment horizontal="center" vertical="center" textRotation="90" wrapText="1"/>
    </xf>
    <xf numFmtId="167" fontId="8" fillId="2" borderId="7" xfId="2" applyNumberFormat="1" applyFont="1" applyFill="1" applyBorder="1" applyAlignment="1" applyProtection="1">
      <alignment vertical="center" textRotation="90" wrapText="1"/>
    </xf>
    <xf numFmtId="167" fontId="22" fillId="7" borderId="14" xfId="2" applyNumberFormat="1" applyFont="1" applyFill="1" applyBorder="1" applyAlignment="1" applyProtection="1">
      <alignment horizontal="center" vertical="center" textRotation="90" wrapText="1"/>
    </xf>
    <xf numFmtId="167" fontId="23" fillId="2" borderId="7" xfId="2" applyNumberFormat="1" applyFont="1" applyFill="1" applyBorder="1" applyAlignment="1" applyProtection="1">
      <alignment vertical="center" textRotation="90" wrapText="1"/>
    </xf>
    <xf numFmtId="167" fontId="22" fillId="7" borderId="9" xfId="2" applyNumberFormat="1" applyFont="1" applyFill="1" applyBorder="1" applyAlignment="1" applyProtection="1">
      <alignment horizontal="center" vertical="center" textRotation="90" wrapText="1"/>
    </xf>
    <xf numFmtId="164" fontId="9" fillId="0" borderId="0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horizontal="center" vertical="center" wrapText="1"/>
    </xf>
    <xf numFmtId="164" fontId="9" fillId="2" borderId="7" xfId="2" applyFont="1" applyFill="1" applyBorder="1" applyAlignment="1" applyProtection="1">
      <alignment horizontal="center" vertical="center" wrapText="1"/>
    </xf>
    <xf numFmtId="164" fontId="9" fillId="2" borderId="8" xfId="2" applyFont="1" applyFill="1" applyBorder="1" applyAlignment="1" applyProtection="1">
      <alignment horizontal="center" vertical="center" wrapText="1"/>
    </xf>
    <xf numFmtId="164" fontId="9" fillId="5" borderId="11" xfId="2" applyFont="1" applyFill="1" applyBorder="1" applyAlignment="1" applyProtection="1">
      <alignment horizontal="center" vertical="center" wrapText="1"/>
    </xf>
    <xf numFmtId="164" fontId="9" fillId="6" borderId="11" xfId="2" applyFont="1" applyFill="1" applyBorder="1" applyAlignment="1" applyProtection="1">
      <alignment horizontal="center" vertical="center" wrapText="1"/>
    </xf>
    <xf numFmtId="164" fontId="14" fillId="7" borderId="11" xfId="2" applyFont="1" applyFill="1" applyBorder="1" applyAlignment="1" applyProtection="1">
      <alignment horizontal="center" vertical="center" wrapText="1"/>
    </xf>
    <xf numFmtId="164" fontId="14" fillId="6" borderId="11" xfId="2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9" fillId="2" borderId="10" xfId="2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7" fillId="2" borderId="10" xfId="2" applyFont="1" applyFill="1" applyBorder="1" applyAlignment="1" applyProtection="1">
      <alignment horizontal="center" vertical="center" wrapText="1"/>
    </xf>
    <xf numFmtId="166" fontId="9" fillId="6" borderId="11" xfId="2" applyNumberFormat="1" applyFont="1" applyFill="1" applyBorder="1" applyAlignment="1" applyProtection="1">
      <alignment horizontal="center" vertical="center" wrapText="1"/>
    </xf>
    <xf numFmtId="164" fontId="19" fillId="6" borderId="11" xfId="2" applyFont="1" applyFill="1" applyBorder="1" applyAlignment="1" applyProtection="1">
      <alignment horizontal="center" vertical="center" wrapText="1"/>
    </xf>
    <xf numFmtId="164" fontId="19" fillId="7" borderId="11" xfId="2" applyFont="1" applyFill="1" applyBorder="1" applyAlignment="1" applyProtection="1">
      <alignment horizontal="center" vertical="center" wrapText="1"/>
    </xf>
    <xf numFmtId="164" fontId="9" fillId="6" borderId="13" xfId="2" applyFont="1" applyFill="1" applyBorder="1" applyAlignment="1" applyProtection="1">
      <alignment horizontal="center" vertical="center" wrapText="1"/>
    </xf>
    <xf numFmtId="166" fontId="9" fillId="6" borderId="13" xfId="2" applyNumberFormat="1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horizontal="center" vertical="center" wrapText="1"/>
    </xf>
    <xf numFmtId="164" fontId="12" fillId="2" borderId="10" xfId="2" applyFont="1" applyFill="1" applyBorder="1" applyAlignment="1" applyProtection="1">
      <alignment vertical="center" wrapText="1"/>
    </xf>
    <xf numFmtId="164" fontId="16" fillId="7" borderId="13" xfId="2" applyFont="1" applyFill="1" applyBorder="1" applyAlignment="1" applyProtection="1">
      <alignment horizontal="center" vertical="center" wrapText="1"/>
    </xf>
    <xf numFmtId="166" fontId="16" fillId="7" borderId="13" xfId="2" applyNumberFormat="1" applyFont="1" applyFill="1" applyBorder="1" applyAlignment="1" applyProtection="1">
      <alignment horizontal="center" vertical="center" wrapText="1"/>
    </xf>
    <xf numFmtId="164" fontId="16" fillId="7" borderId="11" xfId="2" applyFont="1" applyFill="1" applyBorder="1" applyAlignment="1" applyProtection="1">
      <alignment horizontal="center" vertical="center" wrapText="1"/>
    </xf>
    <xf numFmtId="166" fontId="16" fillId="7" borderId="11" xfId="2" applyNumberFormat="1" applyFont="1" applyFill="1" applyBorder="1" applyAlignment="1" applyProtection="1">
      <alignment horizontal="center" vertical="center" wrapText="1"/>
    </xf>
    <xf numFmtId="164" fontId="16" fillId="7" borderId="15" xfId="2" applyFont="1" applyFill="1" applyBorder="1" applyAlignment="1" applyProtection="1">
      <alignment horizontal="center" vertical="center" wrapText="1"/>
    </xf>
    <xf numFmtId="164" fontId="16" fillId="6" borderId="13" xfId="2" applyFont="1" applyFill="1" applyBorder="1" applyAlignment="1" applyProtection="1">
      <alignment horizontal="center" vertical="center" wrapText="1"/>
    </xf>
    <xf numFmtId="164" fontId="16" fillId="6" borderId="11" xfId="2" applyFont="1" applyFill="1" applyBorder="1" applyAlignment="1" applyProtection="1">
      <alignment horizontal="center" vertical="center" wrapText="1"/>
    </xf>
    <xf numFmtId="166" fontId="16" fillId="6" borderId="11" xfId="2" applyNumberFormat="1" applyFont="1" applyFill="1" applyBorder="1" applyAlignment="1" applyProtection="1">
      <alignment horizontal="center" vertical="center" wrapText="1"/>
    </xf>
    <xf numFmtId="164" fontId="16" fillId="2" borderId="7" xfId="2" applyFont="1" applyFill="1" applyBorder="1" applyAlignment="1" applyProtection="1">
      <alignment horizontal="center" vertical="center" wrapText="1"/>
    </xf>
    <xf numFmtId="164" fontId="16" fillId="8" borderId="13" xfId="2" applyFont="1" applyFill="1" applyBorder="1" applyAlignment="1" applyProtection="1">
      <alignment horizontal="center" vertical="center" wrapText="1"/>
    </xf>
    <xf numFmtId="164" fontId="16" fillId="8" borderId="11" xfId="2" applyFont="1" applyFill="1" applyBorder="1" applyAlignment="1" applyProtection="1">
      <alignment horizontal="center" vertical="center" wrapText="1"/>
    </xf>
    <xf numFmtId="164" fontId="16" fillId="9" borderId="13" xfId="2" applyFont="1" applyFill="1" applyBorder="1" applyAlignment="1" applyProtection="1">
      <alignment horizontal="center" vertical="center" wrapText="1"/>
    </xf>
    <xf numFmtId="164" fontId="16" fillId="9" borderId="11" xfId="2" applyFont="1" applyFill="1" applyBorder="1" applyAlignment="1" applyProtection="1">
      <alignment horizontal="center" vertical="center" wrapText="1"/>
    </xf>
    <xf numFmtId="164" fontId="16" fillId="9" borderId="16" xfId="2" applyFont="1" applyFill="1" applyBorder="1" applyAlignment="1" applyProtection="1">
      <alignment horizontal="center" vertical="center" wrapText="1"/>
    </xf>
    <xf numFmtId="164" fontId="16" fillId="10" borderId="13" xfId="2" applyFont="1" applyFill="1" applyBorder="1" applyAlignment="1" applyProtection="1">
      <alignment horizontal="center" vertical="center" wrapText="1"/>
    </xf>
    <xf numFmtId="164" fontId="16" fillId="10" borderId="11" xfId="2" applyFont="1" applyFill="1" applyBorder="1" applyAlignment="1" applyProtection="1">
      <alignment horizontal="center" vertical="center" wrapText="1"/>
    </xf>
    <xf numFmtId="164" fontId="16" fillId="11" borderId="13" xfId="2" applyFont="1" applyFill="1" applyBorder="1" applyAlignment="1" applyProtection="1">
      <alignment horizontal="center" vertical="center" wrapText="1"/>
    </xf>
    <xf numFmtId="167" fontId="9" fillId="5" borderId="13" xfId="2" applyNumberFormat="1" applyFont="1" applyFill="1" applyBorder="1" applyAlignment="1" applyProtection="1">
      <alignment horizontal="center" vertical="center" wrapText="1"/>
    </xf>
    <xf numFmtId="164" fontId="9" fillId="5" borderId="13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4" fillId="5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4" fontId="18" fillId="5" borderId="13" xfId="2" applyFont="1" applyFill="1" applyBorder="1" applyAlignment="1" applyProtection="1">
      <alignment horizontal="center" vertical="center" wrapText="1"/>
    </xf>
    <xf numFmtId="167" fontId="16" fillId="7" borderId="13" xfId="2" applyNumberFormat="1" applyFont="1" applyFill="1" applyBorder="1" applyAlignment="1" applyProtection="1">
      <alignment horizontal="center" vertical="center" wrapText="1"/>
    </xf>
    <xf numFmtId="167" fontId="16" fillId="6" borderId="13" xfId="2" applyNumberFormat="1" applyFont="1" applyFill="1" applyBorder="1" applyAlignment="1" applyProtection="1">
      <alignment horizontal="center" vertical="center" wrapText="1"/>
    </xf>
    <xf numFmtId="0" fontId="16" fillId="7" borderId="13" xfId="2" applyNumberFormat="1" applyFont="1" applyFill="1" applyBorder="1" applyAlignment="1" applyProtection="1">
      <alignment horizontal="center" vertical="center" wrapText="1"/>
    </xf>
    <xf numFmtId="0" fontId="16" fillId="6" borderId="13" xfId="2" applyNumberFormat="1" applyFont="1" applyFill="1" applyBorder="1" applyAlignment="1" applyProtection="1">
      <alignment horizontal="center" vertical="center" wrapText="1"/>
    </xf>
    <xf numFmtId="167" fontId="16" fillId="2" borderId="7" xfId="2" applyNumberFormat="1" applyFont="1" applyFill="1" applyBorder="1" applyAlignment="1" applyProtection="1">
      <alignment horizontal="center" vertical="center" wrapText="1"/>
    </xf>
    <xf numFmtId="167" fontId="16" fillId="7" borderId="20" xfId="2" applyNumberFormat="1" applyFont="1" applyFill="1" applyBorder="1" applyAlignment="1" applyProtection="1">
      <alignment horizontal="center" vertical="center" wrapText="1"/>
    </xf>
    <xf numFmtId="167" fontId="9" fillId="2" borderId="7" xfId="2" applyNumberFormat="1" applyFont="1" applyFill="1" applyBorder="1" applyAlignment="1" applyProtection="1">
      <alignment horizontal="center" vertical="center" wrapText="1"/>
    </xf>
    <xf numFmtId="167" fontId="16" fillId="6" borderId="18" xfId="2" applyNumberFormat="1" applyFont="1" applyFill="1" applyBorder="1" applyAlignment="1" applyProtection="1">
      <alignment horizontal="center" vertical="center" wrapText="1"/>
    </xf>
    <xf numFmtId="167" fontId="16" fillId="7" borderId="18" xfId="2" applyNumberFormat="1" applyFont="1" applyFill="1" applyBorder="1" applyAlignment="1" applyProtection="1">
      <alignment horizontal="center" vertical="center" wrapText="1"/>
    </xf>
    <xf numFmtId="167" fontId="16" fillId="6" borderId="12" xfId="2" applyNumberFormat="1" applyFont="1" applyFill="1" applyBorder="1" applyAlignment="1" applyProtection="1">
      <alignment horizontal="center" vertical="center" wrapText="1"/>
    </xf>
    <xf numFmtId="167" fontId="9" fillId="2" borderId="25" xfId="2" applyNumberFormat="1" applyFont="1" applyFill="1" applyBorder="1" applyAlignment="1" applyProtection="1">
      <alignment horizontal="center" vertical="center" wrapText="1"/>
    </xf>
    <xf numFmtId="164" fontId="7" fillId="2" borderId="25" xfId="2" applyFont="1" applyFill="1" applyBorder="1" applyAlignment="1" applyProtection="1">
      <alignment horizontal="center" vertical="center" wrapText="1"/>
    </xf>
    <xf numFmtId="164" fontId="9" fillId="2" borderId="25" xfId="2" applyFont="1" applyFill="1" applyBorder="1" applyAlignment="1" applyProtection="1">
      <alignment horizontal="center" vertical="center" wrapText="1"/>
    </xf>
    <xf numFmtId="164" fontId="14" fillId="2" borderId="25" xfId="2" applyFont="1" applyFill="1" applyBorder="1" applyAlignment="1" applyProtection="1">
      <alignment horizontal="center" vertical="center" wrapText="1"/>
    </xf>
    <xf numFmtId="164" fontId="19" fillId="2" borderId="25" xfId="2" applyFont="1" applyFill="1" applyBorder="1" applyAlignment="1" applyProtection="1">
      <alignment horizontal="center" vertical="center" wrapText="1"/>
    </xf>
    <xf numFmtId="164" fontId="18" fillId="2" borderId="28" xfId="2" applyFont="1" applyFill="1" applyBorder="1" applyAlignment="1" applyProtection="1">
      <alignment horizontal="center" vertical="center" wrapText="1"/>
    </xf>
    <xf numFmtId="164" fontId="9" fillId="5" borderId="17" xfId="2" applyFont="1" applyFill="1" applyBorder="1" applyAlignment="1" applyProtection="1">
      <alignment horizontal="center" vertical="center" wrapText="1"/>
    </xf>
    <xf numFmtId="164" fontId="9" fillId="12" borderId="11" xfId="2" applyFont="1" applyFill="1" applyBorder="1" applyAlignment="1" applyProtection="1">
      <alignment horizontal="center" vertical="center" wrapText="1"/>
    </xf>
    <xf numFmtId="167" fontId="9" fillId="12" borderId="11" xfId="2" applyNumberFormat="1" applyFont="1" applyFill="1" applyBorder="1" applyAlignment="1" applyProtection="1">
      <alignment horizontal="center" vertical="center" wrapText="1"/>
    </xf>
    <xf numFmtId="164" fontId="7" fillId="12" borderId="11" xfId="2" applyFont="1" applyFill="1" applyBorder="1" applyAlignment="1" applyProtection="1">
      <alignment horizontal="center" vertical="center" wrapText="1"/>
    </xf>
    <xf numFmtId="164" fontId="14" fillId="12" borderId="11" xfId="2" applyFont="1" applyFill="1" applyBorder="1" applyAlignment="1" applyProtection="1">
      <alignment horizontal="center" vertical="center" wrapText="1"/>
    </xf>
    <xf numFmtId="164" fontId="19" fillId="12" borderId="11" xfId="2" applyFont="1" applyFill="1" applyBorder="1" applyAlignment="1" applyProtection="1">
      <alignment horizontal="center" vertical="center" wrapText="1"/>
    </xf>
    <xf numFmtId="164" fontId="18" fillId="12" borderId="27" xfId="2" applyFont="1" applyFill="1" applyBorder="1" applyAlignment="1" applyProtection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168" fontId="15" fillId="7" borderId="13" xfId="0" applyNumberFormat="1" applyFont="1" applyFill="1" applyBorder="1" applyAlignment="1">
      <alignment horizontal="center" vertical="center"/>
    </xf>
    <xf numFmtId="169" fontId="15" fillId="7" borderId="13" xfId="0" applyNumberFormat="1" applyFont="1" applyFill="1" applyBorder="1" applyAlignment="1">
      <alignment horizontal="center" vertical="center" wrapText="1"/>
    </xf>
    <xf numFmtId="170" fontId="16" fillId="7" borderId="13" xfId="2" applyNumberFormat="1" applyFont="1" applyFill="1" applyBorder="1" applyAlignment="1" applyProtection="1">
      <alignment horizontal="center" vertical="center" wrapText="1"/>
    </xf>
    <xf numFmtId="170" fontId="16" fillId="7" borderId="11" xfId="2" applyNumberFormat="1" applyFont="1" applyFill="1" applyBorder="1" applyAlignment="1" applyProtection="1">
      <alignment horizontal="center" vertical="center" wrapText="1"/>
    </xf>
    <xf numFmtId="170" fontId="16" fillId="7" borderId="16" xfId="2" applyNumberFormat="1" applyFont="1" applyFill="1" applyBorder="1" applyAlignment="1" applyProtection="1">
      <alignment horizontal="center" vertical="center" wrapText="1"/>
    </xf>
    <xf numFmtId="164" fontId="27" fillId="5" borderId="13" xfId="2" applyFont="1" applyFill="1" applyBorder="1" applyAlignment="1" applyProtection="1">
      <alignment horizontal="center" vertical="center" wrapText="1"/>
    </xf>
    <xf numFmtId="171" fontId="16" fillId="6" borderId="13" xfId="2" applyNumberFormat="1" applyFont="1" applyFill="1" applyBorder="1" applyAlignment="1" applyProtection="1">
      <alignment horizontal="center" vertical="center" wrapText="1"/>
    </xf>
    <xf numFmtId="171" fontId="16" fillId="6" borderId="11" xfId="2" applyNumberFormat="1" applyFont="1" applyFill="1" applyBorder="1" applyAlignment="1" applyProtection="1">
      <alignment horizontal="center" vertical="center" wrapText="1"/>
    </xf>
    <xf numFmtId="171" fontId="9" fillId="6" borderId="11" xfId="2" applyNumberFormat="1" applyFont="1" applyFill="1" applyBorder="1" applyAlignment="1" applyProtection="1">
      <alignment horizontal="center" vertical="center" wrapText="1"/>
    </xf>
    <xf numFmtId="172" fontId="9" fillId="6" borderId="11" xfId="2" applyNumberFormat="1" applyFont="1" applyFill="1" applyBorder="1" applyAlignment="1" applyProtection="1">
      <alignment horizontal="center" vertical="center" wrapText="1"/>
    </xf>
    <xf numFmtId="172" fontId="16" fillId="6" borderId="11" xfId="2" applyNumberFormat="1" applyFont="1" applyFill="1" applyBorder="1" applyAlignment="1" applyProtection="1">
      <alignment horizontal="center" vertical="center" wrapText="1"/>
    </xf>
    <xf numFmtId="172" fontId="9" fillId="6" borderId="13" xfId="2" applyNumberFormat="1" applyFont="1" applyFill="1" applyBorder="1" applyAlignment="1" applyProtection="1">
      <alignment horizontal="center" vertical="center" wrapText="1"/>
    </xf>
    <xf numFmtId="164" fontId="8" fillId="12" borderId="18" xfId="2" applyFont="1" applyFill="1" applyBorder="1" applyAlignment="1" applyProtection="1">
      <alignment horizontal="center" vertical="center" textRotation="90" wrapText="1"/>
    </xf>
    <xf numFmtId="164" fontId="8" fillId="12" borderId="12" xfId="2" applyFont="1" applyFill="1" applyBorder="1" applyAlignment="1" applyProtection="1">
      <alignment horizontal="center" vertical="center" textRotation="90" wrapText="1"/>
    </xf>
    <xf numFmtId="164" fontId="12" fillId="6" borderId="6" xfId="2" applyFont="1" applyFill="1" applyBorder="1" applyAlignment="1" applyProtection="1">
      <alignment horizontal="center" vertical="center" wrapText="1"/>
    </xf>
    <xf numFmtId="164" fontId="12" fillId="6" borderId="7" xfId="2" applyFont="1" applyFill="1" applyBorder="1" applyAlignment="1" applyProtection="1">
      <alignment horizontal="center" vertical="center" wrapText="1"/>
    </xf>
    <xf numFmtId="164" fontId="12" fillId="6" borderId="8" xfId="2" applyFont="1" applyFill="1" applyBorder="1" applyAlignment="1" applyProtection="1">
      <alignment horizontal="center" vertical="center" wrapText="1"/>
    </xf>
    <xf numFmtId="164" fontId="11" fillId="4" borderId="23" xfId="2" applyFont="1" applyFill="1" applyBorder="1" applyAlignment="1" applyProtection="1">
      <alignment horizontal="center" vertical="center" textRotation="90" wrapText="1"/>
    </xf>
    <xf numFmtId="164" fontId="11" fillId="4" borderId="2" xfId="2" applyFont="1" applyFill="1" applyBorder="1" applyAlignment="1" applyProtection="1">
      <alignment horizontal="center" vertical="center" textRotation="90" wrapText="1"/>
    </xf>
    <xf numFmtId="164" fontId="8" fillId="3" borderId="22" xfId="2" applyFont="1" applyFill="1" applyBorder="1" applyAlignment="1" applyProtection="1">
      <alignment horizontal="center" vertical="center" textRotation="90" wrapText="1"/>
    </xf>
    <xf numFmtId="164" fontId="8" fillId="5" borderId="18" xfId="2" applyFont="1" applyFill="1" applyBorder="1" applyAlignment="1" applyProtection="1">
      <alignment horizontal="center" vertical="center" textRotation="90" wrapText="1"/>
    </xf>
    <xf numFmtId="164" fontId="8" fillId="5" borderId="12" xfId="2" applyFont="1" applyFill="1" applyBorder="1" applyAlignment="1" applyProtection="1">
      <alignment horizontal="center" vertical="center" textRotation="90" wrapText="1"/>
    </xf>
    <xf numFmtId="164" fontId="8" fillId="5" borderId="19" xfId="2" applyFont="1" applyFill="1" applyBorder="1" applyAlignment="1" applyProtection="1">
      <alignment horizontal="center" vertical="center" textRotation="90" wrapText="1"/>
    </xf>
    <xf numFmtId="164" fontId="10" fillId="4" borderId="23" xfId="2" applyFont="1" applyFill="1" applyBorder="1" applyAlignment="1" applyProtection="1">
      <alignment horizontal="center" vertical="center" wrapText="1"/>
    </xf>
    <xf numFmtId="164" fontId="10" fillId="4" borderId="2" xfId="2" applyFont="1" applyFill="1" applyBorder="1" applyAlignment="1" applyProtection="1">
      <alignment horizontal="center" vertical="center" wrapText="1"/>
    </xf>
    <xf numFmtId="164" fontId="12" fillId="7" borderId="23" xfId="2" applyFont="1" applyFill="1" applyBorder="1" applyAlignment="1" applyProtection="1">
      <alignment horizontal="center" vertical="center" wrapText="1"/>
    </xf>
    <xf numFmtId="164" fontId="12" fillId="7" borderId="2" xfId="2" applyFont="1" applyFill="1" applyBorder="1" applyAlignment="1" applyProtection="1">
      <alignment horizontal="center" vertical="center" wrapText="1"/>
    </xf>
    <xf numFmtId="164" fontId="12" fillId="7" borderId="3" xfId="2" applyFont="1" applyFill="1" applyBorder="1" applyAlignment="1" applyProtection="1">
      <alignment horizontal="center" vertical="center" wrapText="1"/>
    </xf>
    <xf numFmtId="164" fontId="12" fillId="7" borderId="6" xfId="2" applyFont="1" applyFill="1" applyBorder="1" applyAlignment="1" applyProtection="1">
      <alignment horizontal="center" vertical="center" wrapText="1"/>
    </xf>
    <xf numFmtId="164" fontId="12" fillId="7" borderId="7" xfId="2" applyFont="1" applyFill="1" applyBorder="1" applyAlignment="1" applyProtection="1">
      <alignment horizontal="center" vertical="center" wrapText="1"/>
    </xf>
    <xf numFmtId="164" fontId="12" fillId="7" borderId="8" xfId="2" applyFont="1" applyFill="1" applyBorder="1" applyAlignment="1" applyProtection="1">
      <alignment horizontal="center" vertical="center" wrapText="1"/>
    </xf>
    <xf numFmtId="0" fontId="14" fillId="6" borderId="13" xfId="2" applyNumberFormat="1" applyFont="1" applyFill="1" applyBorder="1" applyAlignment="1" applyProtection="1">
      <alignment horizontal="center" vertical="center" wrapText="1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ální" xfId="0" builtinId="0" customBuiltin="1"/>
    <cellStyle name="Result" xfId="7"/>
    <cellStyle name="Result 1" xfId="8"/>
    <cellStyle name="Result2" xfId="9"/>
    <cellStyle name="Result2 1" xfId="10"/>
  </cellStyles>
  <dxfs count="44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colors>
    <mruColors>
      <color rgb="FF00FF00"/>
      <color rgb="FFFF0000"/>
      <color rgb="FF0000FF"/>
      <color rgb="FF4EAA02"/>
      <color rgb="FFFF66CC"/>
      <color rgb="FFFF3300"/>
      <color rgb="FF0066FF"/>
      <color rgb="FF47CFFF"/>
      <color rgb="FF2FC544"/>
      <color rgb="FF408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1"/>
  <sheetViews>
    <sheetView tabSelected="1" zoomScale="145" zoomScaleNormal="145" workbookViewId="0">
      <pane xSplit="13" ySplit="5" topLeftCell="N48" activePane="bottomRight" state="frozenSplit"/>
      <selection pane="topRight" activeCell="Q1" sqref="Q1"/>
      <selection pane="bottomLeft" activeCell="A18" sqref="A18"/>
      <selection pane="bottomRight" activeCell="AU6" sqref="AU6"/>
    </sheetView>
  </sheetViews>
  <sheetFormatPr defaultColWidth="7" defaultRowHeight="15"/>
  <cols>
    <col min="1" max="1" width="0.5" style="28" customWidth="1"/>
    <col min="2" max="2" width="6.75" style="2" customWidth="1"/>
    <col min="3" max="3" width="6.75" style="2" hidden="1" customWidth="1"/>
    <col min="4" max="4" width="7.5" style="2" customWidth="1"/>
    <col min="5" max="5" width="20" style="2" customWidth="1"/>
    <col min="6" max="7" width="5.375" style="2" customWidth="1"/>
    <col min="8" max="8" width="5.375" style="2" hidden="1" customWidth="1"/>
    <col min="9" max="12" width="4.125" style="2" customWidth="1"/>
    <col min="13" max="13" width="0.5" style="2" customWidth="1"/>
    <col min="14" max="14" width="5.625" style="133" customWidth="1"/>
    <col min="15" max="15" width="20" style="68" customWidth="1"/>
    <col min="16" max="16" width="5.625" style="68" customWidth="1"/>
    <col min="17" max="17" width="5.625" style="74" customWidth="1"/>
    <col min="18" max="18" width="5.625" style="2" customWidth="1"/>
    <col min="19" max="22" width="5.625" style="68" hidden="1" customWidth="1"/>
    <col min="23" max="23" width="6" style="133" customWidth="1"/>
    <col min="24" max="24" width="5.625" style="68" customWidth="1"/>
    <col min="25" max="27" width="5.625" style="68" hidden="1" customWidth="1"/>
    <col min="28" max="28" width="0.5" style="2" customWidth="1"/>
    <col min="29" max="29" width="5.625" style="141" customWidth="1"/>
    <col min="30" max="30" width="20" style="2" customWidth="1"/>
    <col min="31" max="33" width="11.375" style="39" customWidth="1"/>
    <col min="34" max="34" width="5.625" style="2" customWidth="1"/>
    <col min="35" max="38" width="5.625" style="68" hidden="1" customWidth="1"/>
    <col min="39" max="39" width="5.625" style="141" customWidth="1"/>
    <col min="40" max="40" width="5.625" style="2" customWidth="1"/>
    <col min="41" max="43" width="5.625" style="68" hidden="1" customWidth="1"/>
    <col min="44" max="44" width="0.5" style="2" customWidth="1"/>
    <col min="45" max="45" width="5.625" style="133" customWidth="1"/>
    <col min="46" max="46" width="20" style="68" customWidth="1"/>
    <col min="47" max="47" width="5.625" style="68" customWidth="1"/>
    <col min="48" max="48" width="5.625" style="74" customWidth="1"/>
    <col min="49" max="49" width="5.625" style="2" customWidth="1"/>
    <col min="50" max="53" width="5.625" style="68" hidden="1" customWidth="1"/>
    <col min="54" max="54" width="6" style="133" customWidth="1"/>
    <col min="55" max="55" width="5.625" style="68" customWidth="1"/>
    <col min="56" max="58" width="5.625" style="68" hidden="1" customWidth="1"/>
    <col min="59" max="59" width="0.5" style="2" customWidth="1"/>
    <col min="60" max="60" width="5.625" style="141" customWidth="1"/>
    <col min="61" max="61" width="20" style="2" customWidth="1"/>
    <col min="62" max="62" width="5.625" style="39" customWidth="1"/>
    <col min="63" max="63" width="5.625" style="2" customWidth="1"/>
    <col min="64" max="67" width="5.625" style="68" hidden="1" customWidth="1"/>
    <col min="68" max="68" width="6" style="141" customWidth="1"/>
    <col min="69" max="69" width="5.625" style="2" customWidth="1"/>
    <col min="70" max="72" width="5.625" style="68" hidden="1" customWidth="1"/>
    <col min="73" max="73" width="0.5" style="2" customWidth="1"/>
    <col min="74" max="74" width="5.625" style="133" customWidth="1"/>
    <col min="75" max="75" width="20" style="68" customWidth="1"/>
    <col min="76" max="76" width="5.625" style="74" customWidth="1"/>
    <col min="77" max="77" width="5.625" style="2" customWidth="1"/>
    <col min="78" max="81" width="5.625" style="68" hidden="1" customWidth="1"/>
    <col min="82" max="82" width="6" style="133" customWidth="1"/>
    <col min="83" max="83" width="5.625" style="68" customWidth="1"/>
    <col min="84" max="86" width="5.625" style="68" hidden="1" customWidth="1"/>
    <col min="87" max="87" width="0.5" style="2" customWidth="1"/>
    <col min="88" max="88" width="5.625" style="141" customWidth="1"/>
    <col min="89" max="89" width="20" style="2" customWidth="1"/>
    <col min="90" max="90" width="5.625" style="39" customWidth="1"/>
    <col min="91" max="91" width="5.625" style="2" customWidth="1"/>
    <col min="92" max="95" width="5.625" style="68" hidden="1" customWidth="1"/>
    <col min="96" max="96" width="6" style="141" customWidth="1"/>
    <col min="97" max="97" width="5.625" style="2" customWidth="1"/>
    <col min="98" max="100" width="5.625" style="68" hidden="1" customWidth="1"/>
    <col min="101" max="101" width="0.5" style="2" customWidth="1"/>
    <col min="102" max="102" width="10.625" style="2" bestFit="1" customWidth="1"/>
    <col min="103" max="16384" width="7" style="28"/>
  </cols>
  <sheetData>
    <row r="1" spans="1:102" ht="3" customHeight="1" thickBot="1">
      <c r="A1" s="26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52"/>
      <c r="N1" s="127"/>
      <c r="O1" s="65"/>
      <c r="P1" s="65"/>
      <c r="Q1" s="65"/>
      <c r="R1" s="6"/>
      <c r="S1" s="65"/>
      <c r="T1" s="65"/>
      <c r="U1" s="65"/>
      <c r="V1" s="65"/>
      <c r="W1" s="127"/>
      <c r="X1" s="65"/>
      <c r="Y1" s="65"/>
      <c r="Z1" s="65"/>
      <c r="AA1" s="65"/>
      <c r="AB1" s="6"/>
      <c r="AC1" s="134"/>
      <c r="AD1" s="6"/>
      <c r="AE1" s="6"/>
      <c r="AF1" s="6"/>
      <c r="AG1" s="6"/>
      <c r="AH1" s="6"/>
      <c r="AI1" s="65"/>
      <c r="AJ1" s="65"/>
      <c r="AK1" s="65"/>
      <c r="AL1" s="65"/>
      <c r="AM1" s="134"/>
      <c r="AN1" s="6"/>
      <c r="AO1" s="65"/>
      <c r="AP1" s="65"/>
      <c r="AQ1" s="65"/>
      <c r="AR1" s="6"/>
      <c r="AS1" s="127"/>
      <c r="AT1" s="65"/>
      <c r="AU1" s="65"/>
      <c r="AV1" s="65"/>
      <c r="AW1" s="6"/>
      <c r="AX1" s="65"/>
      <c r="AY1" s="65"/>
      <c r="AZ1" s="65"/>
      <c r="BA1" s="65"/>
      <c r="BB1" s="127"/>
      <c r="BC1" s="65"/>
      <c r="BD1" s="65"/>
      <c r="BE1" s="65"/>
      <c r="BF1" s="65"/>
      <c r="BG1" s="6"/>
      <c r="BH1" s="134"/>
      <c r="BI1" s="6"/>
      <c r="BJ1" s="6"/>
      <c r="BK1" s="6"/>
      <c r="BL1" s="65"/>
      <c r="BM1" s="65"/>
      <c r="BN1" s="65"/>
      <c r="BO1" s="65"/>
      <c r="BP1" s="134"/>
      <c r="BQ1" s="6"/>
      <c r="BR1" s="65"/>
      <c r="BS1" s="65"/>
      <c r="BT1" s="65"/>
      <c r="BU1" s="6"/>
      <c r="BV1" s="127"/>
      <c r="BW1" s="65"/>
      <c r="BX1" s="65"/>
      <c r="BY1" s="6"/>
      <c r="BZ1" s="65"/>
      <c r="CA1" s="65"/>
      <c r="CB1" s="65"/>
      <c r="CC1" s="65"/>
      <c r="CD1" s="127"/>
      <c r="CE1" s="65"/>
      <c r="CF1" s="65"/>
      <c r="CG1" s="65"/>
      <c r="CH1" s="65"/>
      <c r="CI1" s="6"/>
      <c r="CJ1" s="134"/>
      <c r="CK1" s="6"/>
      <c r="CL1" s="6"/>
      <c r="CM1" s="6"/>
      <c r="CN1" s="65"/>
      <c r="CO1" s="65"/>
      <c r="CP1" s="65"/>
      <c r="CQ1" s="65"/>
      <c r="CR1" s="134"/>
      <c r="CS1" s="6"/>
      <c r="CT1" s="65"/>
      <c r="CU1" s="65"/>
      <c r="CV1" s="65"/>
      <c r="CW1" s="27"/>
    </row>
    <row r="2" spans="1:102" s="34" customFormat="1" ht="42" customHeight="1" thickBot="1">
      <c r="A2" s="29"/>
      <c r="B2" s="243" t="s">
        <v>37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31"/>
      <c r="N2" s="245" t="s">
        <v>36</v>
      </c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7"/>
      <c r="AB2" s="30"/>
      <c r="AC2" s="234" t="s">
        <v>68</v>
      </c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6"/>
      <c r="AR2" s="31"/>
      <c r="AS2" s="248" t="s">
        <v>38</v>
      </c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50"/>
      <c r="BG2" s="31"/>
      <c r="BH2" s="234" t="s">
        <v>39</v>
      </c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6"/>
      <c r="BU2" s="32"/>
      <c r="BV2" s="248" t="s">
        <v>40</v>
      </c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50"/>
      <c r="CI2" s="32"/>
      <c r="CJ2" s="234" t="s">
        <v>41</v>
      </c>
      <c r="CK2" s="235"/>
      <c r="CL2" s="235"/>
      <c r="CM2" s="235"/>
      <c r="CN2" s="235"/>
      <c r="CO2" s="235"/>
      <c r="CP2" s="235"/>
      <c r="CQ2" s="235"/>
      <c r="CR2" s="235"/>
      <c r="CS2" s="236"/>
      <c r="CT2" s="95"/>
      <c r="CU2" s="95"/>
      <c r="CV2" s="95"/>
      <c r="CW2" s="33"/>
    </row>
    <row r="3" spans="1:102" ht="3" customHeight="1" thickBot="1">
      <c r="A3" s="3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1"/>
      <c r="N3" s="127"/>
      <c r="O3" s="65"/>
      <c r="P3" s="65"/>
      <c r="Q3" s="65"/>
      <c r="R3" s="6"/>
      <c r="S3" s="65"/>
      <c r="T3" s="65"/>
      <c r="U3" s="65"/>
      <c r="V3" s="65"/>
      <c r="W3" s="127"/>
      <c r="X3" s="75"/>
      <c r="Y3" s="65"/>
      <c r="Z3" s="65"/>
      <c r="AA3" s="65"/>
      <c r="AB3" s="30"/>
      <c r="AC3" s="135"/>
      <c r="AD3" s="6"/>
      <c r="AE3" s="6"/>
      <c r="AF3" s="6"/>
      <c r="AG3" s="6"/>
      <c r="AH3" s="6"/>
      <c r="AI3" s="65"/>
      <c r="AJ3" s="65"/>
      <c r="AK3" s="65"/>
      <c r="AL3" s="65"/>
      <c r="AM3" s="134"/>
      <c r="AN3" s="7"/>
      <c r="AO3" s="65"/>
      <c r="AP3" s="65"/>
      <c r="AQ3" s="65"/>
      <c r="AR3" s="31"/>
      <c r="AS3" s="142"/>
      <c r="AT3" s="65"/>
      <c r="AU3" s="65"/>
      <c r="AV3" s="65"/>
      <c r="AW3" s="6"/>
      <c r="AX3" s="65"/>
      <c r="AY3" s="65"/>
      <c r="AZ3" s="65"/>
      <c r="BA3" s="65"/>
      <c r="BB3" s="127"/>
      <c r="BC3" s="75"/>
      <c r="BD3" s="65"/>
      <c r="BE3" s="65"/>
      <c r="BF3" s="65"/>
      <c r="BG3" s="31"/>
      <c r="BH3" s="134"/>
      <c r="BI3" s="6"/>
      <c r="BJ3" s="6"/>
      <c r="BK3" s="6"/>
      <c r="BL3" s="65"/>
      <c r="BM3" s="65"/>
      <c r="BN3" s="65"/>
      <c r="BO3" s="65"/>
      <c r="BP3" s="134"/>
      <c r="BQ3" s="6"/>
      <c r="BR3" s="65"/>
      <c r="BS3" s="65"/>
      <c r="BT3" s="65"/>
      <c r="BU3" s="31"/>
      <c r="BV3" s="127"/>
      <c r="BW3" s="65"/>
      <c r="BX3" s="65"/>
      <c r="BY3" s="6"/>
      <c r="BZ3" s="65"/>
      <c r="CA3" s="65"/>
      <c r="CB3" s="65"/>
      <c r="CC3" s="65"/>
      <c r="CD3" s="127"/>
      <c r="CE3" s="65"/>
      <c r="CF3" s="65"/>
      <c r="CG3" s="65"/>
      <c r="CH3" s="65"/>
      <c r="CI3" s="31"/>
      <c r="CJ3" s="134"/>
      <c r="CK3" s="6"/>
      <c r="CL3" s="6"/>
      <c r="CM3" s="6"/>
      <c r="CN3" s="65"/>
      <c r="CO3" s="65"/>
      <c r="CP3" s="65"/>
      <c r="CQ3" s="65"/>
      <c r="CR3" s="134"/>
      <c r="CS3" s="6"/>
      <c r="CT3" s="65"/>
      <c r="CU3" s="65"/>
      <c r="CV3" s="65"/>
      <c r="CW3" s="33"/>
    </row>
    <row r="4" spans="1:102" s="1" customFormat="1" ht="53.1" customHeight="1" thickBot="1">
      <c r="A4" s="29"/>
      <c r="B4" s="11"/>
      <c r="C4" s="11"/>
      <c r="D4" s="12" t="s">
        <v>1</v>
      </c>
      <c r="E4" s="13" t="s">
        <v>15</v>
      </c>
      <c r="F4" s="12" t="s">
        <v>4</v>
      </c>
      <c r="G4" s="11" t="s">
        <v>19</v>
      </c>
      <c r="H4" s="11"/>
      <c r="I4" s="237" t="s">
        <v>2</v>
      </c>
      <c r="J4" s="238"/>
      <c r="K4" s="238"/>
      <c r="L4" s="238"/>
      <c r="M4" s="31"/>
      <c r="N4" s="128" t="s">
        <v>8</v>
      </c>
      <c r="O4" s="71" t="s">
        <v>7</v>
      </c>
      <c r="P4" s="69" t="s">
        <v>6</v>
      </c>
      <c r="Q4" s="72" t="s">
        <v>5</v>
      </c>
      <c r="R4" s="41" t="s">
        <v>9</v>
      </c>
      <c r="S4" s="80" t="s">
        <v>16</v>
      </c>
      <c r="T4" s="84" t="s">
        <v>17</v>
      </c>
      <c r="U4" s="88" t="s">
        <v>18</v>
      </c>
      <c r="V4" s="94" t="s">
        <v>19</v>
      </c>
      <c r="W4" s="153" t="s">
        <v>10</v>
      </c>
      <c r="X4" s="69" t="s">
        <v>11</v>
      </c>
      <c r="Y4" s="80" t="s">
        <v>16</v>
      </c>
      <c r="Z4" s="84" t="s">
        <v>17</v>
      </c>
      <c r="AA4" s="88" t="s">
        <v>18</v>
      </c>
      <c r="AB4" s="30"/>
      <c r="AC4" s="136" t="s">
        <v>8</v>
      </c>
      <c r="AD4" s="24" t="s">
        <v>7</v>
      </c>
      <c r="AE4" s="25" t="s">
        <v>13</v>
      </c>
      <c r="AF4" s="25" t="s">
        <v>14</v>
      </c>
      <c r="AG4" s="25" t="s">
        <v>12</v>
      </c>
      <c r="AH4" s="23" t="s">
        <v>9</v>
      </c>
      <c r="AI4" s="80" t="s">
        <v>16</v>
      </c>
      <c r="AJ4" s="84" t="s">
        <v>17</v>
      </c>
      <c r="AK4" s="88" t="s">
        <v>18</v>
      </c>
      <c r="AL4" s="94" t="s">
        <v>19</v>
      </c>
      <c r="AM4" s="136" t="s">
        <v>10</v>
      </c>
      <c r="AN4" s="23" t="s">
        <v>11</v>
      </c>
      <c r="AO4" s="80" t="s">
        <v>16</v>
      </c>
      <c r="AP4" s="84" t="s">
        <v>17</v>
      </c>
      <c r="AQ4" s="88" t="s">
        <v>18</v>
      </c>
      <c r="AR4" s="31"/>
      <c r="AS4" s="128" t="s">
        <v>8</v>
      </c>
      <c r="AT4" s="71" t="s">
        <v>7</v>
      </c>
      <c r="AU4" s="79" t="s">
        <v>6</v>
      </c>
      <c r="AV4" s="72" t="s">
        <v>5</v>
      </c>
      <c r="AW4" s="42" t="s">
        <v>9</v>
      </c>
      <c r="AX4" s="80" t="s">
        <v>16</v>
      </c>
      <c r="AY4" s="84" t="s">
        <v>17</v>
      </c>
      <c r="AZ4" s="88" t="s">
        <v>18</v>
      </c>
      <c r="BA4" s="94" t="s">
        <v>19</v>
      </c>
      <c r="BB4" s="153" t="s">
        <v>10</v>
      </c>
      <c r="BC4" s="69" t="s">
        <v>11</v>
      </c>
      <c r="BD4" s="80" t="s">
        <v>16</v>
      </c>
      <c r="BE4" s="84" t="s">
        <v>17</v>
      </c>
      <c r="BF4" s="88" t="s">
        <v>18</v>
      </c>
      <c r="BG4" s="31"/>
      <c r="BH4" s="145" t="s">
        <v>8</v>
      </c>
      <c r="BI4" s="44" t="s">
        <v>7</v>
      </c>
      <c r="BJ4" s="45" t="s">
        <v>5</v>
      </c>
      <c r="BK4" s="46" t="s">
        <v>9</v>
      </c>
      <c r="BL4" s="80" t="s">
        <v>16</v>
      </c>
      <c r="BM4" s="84" t="s">
        <v>17</v>
      </c>
      <c r="BN4" s="88" t="s">
        <v>18</v>
      </c>
      <c r="BO4" s="94" t="s">
        <v>19</v>
      </c>
      <c r="BP4" s="149" t="s">
        <v>10</v>
      </c>
      <c r="BQ4" s="47" t="s">
        <v>11</v>
      </c>
      <c r="BR4" s="80" t="s">
        <v>16</v>
      </c>
      <c r="BS4" s="84" t="s">
        <v>17</v>
      </c>
      <c r="BT4" s="88" t="s">
        <v>18</v>
      </c>
      <c r="BU4" s="31"/>
      <c r="BV4" s="146" t="s">
        <v>8</v>
      </c>
      <c r="BW4" s="76" t="s">
        <v>7</v>
      </c>
      <c r="BX4" s="77" t="s">
        <v>5</v>
      </c>
      <c r="BY4" s="43" t="s">
        <v>9</v>
      </c>
      <c r="BZ4" s="80" t="s">
        <v>16</v>
      </c>
      <c r="CA4" s="84" t="s">
        <v>17</v>
      </c>
      <c r="CB4" s="88" t="s">
        <v>18</v>
      </c>
      <c r="CC4" s="94" t="s">
        <v>19</v>
      </c>
      <c r="CD4" s="151" t="s">
        <v>10</v>
      </c>
      <c r="CE4" s="78" t="s">
        <v>11</v>
      </c>
      <c r="CF4" s="80" t="s">
        <v>16</v>
      </c>
      <c r="CG4" s="84" t="s">
        <v>17</v>
      </c>
      <c r="CH4" s="88" t="s">
        <v>18</v>
      </c>
      <c r="CI4" s="31"/>
      <c r="CJ4" s="145" t="s">
        <v>8</v>
      </c>
      <c r="CK4" s="44" t="s">
        <v>7</v>
      </c>
      <c r="CL4" s="45" t="s">
        <v>5</v>
      </c>
      <c r="CM4" s="46" t="s">
        <v>9</v>
      </c>
      <c r="CN4" s="80" t="s">
        <v>16</v>
      </c>
      <c r="CO4" s="84" t="s">
        <v>17</v>
      </c>
      <c r="CP4" s="88" t="s">
        <v>18</v>
      </c>
      <c r="CQ4" s="94" t="s">
        <v>19</v>
      </c>
      <c r="CR4" s="149" t="s">
        <v>10</v>
      </c>
      <c r="CS4" s="47" t="s">
        <v>11</v>
      </c>
      <c r="CT4" s="80" t="s">
        <v>16</v>
      </c>
      <c r="CU4" s="84" t="s">
        <v>17</v>
      </c>
      <c r="CV4" s="88" t="s">
        <v>18</v>
      </c>
      <c r="CW4" s="33"/>
    </row>
    <row r="5" spans="1:102" s="1" customFormat="1" ht="3" customHeight="1" thickBot="1">
      <c r="A5" s="35"/>
      <c r="B5" s="115"/>
      <c r="C5" s="8"/>
      <c r="D5" s="8"/>
      <c r="E5" s="8"/>
      <c r="F5" s="8"/>
      <c r="G5" s="8"/>
      <c r="H5" s="8"/>
      <c r="I5" s="8"/>
      <c r="J5" s="8"/>
      <c r="K5" s="8"/>
      <c r="L5" s="8"/>
      <c r="M5" s="53"/>
      <c r="N5" s="129"/>
      <c r="O5" s="70"/>
      <c r="P5" s="70"/>
      <c r="Q5" s="70"/>
      <c r="R5" s="8"/>
      <c r="S5" s="70"/>
      <c r="T5" s="70"/>
      <c r="U5" s="70"/>
      <c r="V5" s="70"/>
      <c r="W5" s="129"/>
      <c r="X5" s="70"/>
      <c r="Y5" s="70"/>
      <c r="Z5" s="70"/>
      <c r="AA5" s="70"/>
      <c r="AB5" s="8"/>
      <c r="AC5" s="137"/>
      <c r="AD5" s="8"/>
      <c r="AE5" s="8"/>
      <c r="AF5" s="8"/>
      <c r="AG5" s="8"/>
      <c r="AH5" s="8"/>
      <c r="AI5" s="70"/>
      <c r="AJ5" s="70"/>
      <c r="AK5" s="70"/>
      <c r="AL5" s="70"/>
      <c r="AM5" s="137"/>
      <c r="AN5" s="8"/>
      <c r="AO5" s="70"/>
      <c r="AP5" s="70"/>
      <c r="AQ5" s="70"/>
      <c r="AR5" s="8"/>
      <c r="AS5" s="129"/>
      <c r="AT5" s="70"/>
      <c r="AU5" s="70"/>
      <c r="AV5" s="70"/>
      <c r="AW5" s="8"/>
      <c r="AX5" s="70"/>
      <c r="AY5" s="70"/>
      <c r="AZ5" s="70"/>
      <c r="BA5" s="70"/>
      <c r="BB5" s="129"/>
      <c r="BC5" s="70"/>
      <c r="BD5" s="70"/>
      <c r="BE5" s="70"/>
      <c r="BF5" s="70"/>
      <c r="BG5" s="8"/>
      <c r="BH5" s="137"/>
      <c r="BI5" s="8"/>
      <c r="BJ5" s="8"/>
      <c r="BK5" s="8"/>
      <c r="BL5" s="70"/>
      <c r="BM5" s="70"/>
      <c r="BN5" s="70"/>
      <c r="BO5" s="70"/>
      <c r="BP5" s="137"/>
      <c r="BQ5" s="8"/>
      <c r="BR5" s="70"/>
      <c r="BS5" s="70"/>
      <c r="BT5" s="70"/>
      <c r="BU5" s="8"/>
      <c r="BV5" s="129"/>
      <c r="BW5" s="70"/>
      <c r="BX5" s="70"/>
      <c r="BY5" s="8"/>
      <c r="BZ5" s="70"/>
      <c r="CA5" s="70"/>
      <c r="CB5" s="70"/>
      <c r="CC5" s="70"/>
      <c r="CD5" s="129"/>
      <c r="CE5" s="70"/>
      <c r="CF5" s="70"/>
      <c r="CG5" s="70"/>
      <c r="CH5" s="70"/>
      <c r="CI5" s="8"/>
      <c r="CJ5" s="137"/>
      <c r="CK5" s="8"/>
      <c r="CL5" s="8"/>
      <c r="CM5" s="8"/>
      <c r="CN5" s="70"/>
      <c r="CO5" s="70"/>
      <c r="CP5" s="70"/>
      <c r="CQ5" s="70"/>
      <c r="CR5" s="137"/>
      <c r="CS5" s="8"/>
      <c r="CT5" s="70"/>
      <c r="CU5" s="70"/>
      <c r="CV5" s="70"/>
      <c r="CW5" s="52"/>
    </row>
    <row r="6" spans="1:102" ht="15" customHeight="1">
      <c r="A6" s="29"/>
      <c r="B6" s="239" t="s">
        <v>3</v>
      </c>
      <c r="C6" s="111">
        <v>1</v>
      </c>
      <c r="D6" s="96">
        <f t="shared" ref="D6:D14" si="0">IF(E6="","",C6)</f>
        <v>1</v>
      </c>
      <c r="E6" s="4" t="s">
        <v>42</v>
      </c>
      <c r="F6" s="3">
        <v>1980</v>
      </c>
      <c r="G6" s="112">
        <f t="shared" ref="G6:G14" si="1">SUMIF($O$6:$O$14,E6,$V$6:$V$14)+SUMIF($AD$6:$AD$14,E6,$AL$6:$AL$14)+SUMIF($AT$6:$AT$14,E6,$BA$6:$BA$14)+SUMIF($BI$6:$BI$14,E6,$BO$6:$BO$14)+SUMIF($BW$6:$BW$14,E6,$CC$6:$CC$14)+SUMIF($CK$6:$CK$14,E6,$CQ$6:$CQ$14)</f>
        <v>1</v>
      </c>
      <c r="H6" s="112"/>
      <c r="I6" s="3">
        <f t="shared" ref="I6:I13" si="2">SUMIF($O$6:$O$10,E6,$R$6:$R$10)+SUMIF($AD$6:$AD$10,E6,$AH$6:$AH$10)+SUMIF($AT$6:$AT$10,E6,$AW$6:$AW$10)+SUMIF($BI$6:$BI$10,E6,$BK$6:$BK$10)+SUMIF($BW$6:$BW$10,E6,$BY$6:$BY$10)+SUMIF($CK$6:$CK$10,E6,$CM$6:$CM$10)</f>
        <v>7</v>
      </c>
      <c r="J6" s="117">
        <f t="shared" ref="J6:J14" si="3">SUMIF($O$6:$O$14,E6,$S$6:$S$14)+SUMIF($AD$6:$AD$14,E6,$AI$6:$AI$14)+SUMIF($AT$6:$AT$14,E6,$AX$6:$AX$14)+SUMIF($BI$6:$BI$14,E6,$BL$6:$BL$14)+SUMIF($BW$6:$BW$14,E6,$BZ$6:$BZ$14)+SUMIF($CK$6:$CK$14,E6,$CN$6:$CN$14)</f>
        <v>0</v>
      </c>
      <c r="K6" s="119">
        <f t="shared" ref="K6:K14" si="4">SUMIF($O$6:$O$14,E6,$T$6:$T$14)+SUMIF($AD$6:$AD$14,E6,$AJ$6:$AJ$14)+SUMIF($AT$6:$AT$14,E6,$AY$6:$AY$14)+SUMIF($BI$6:$BI$14,E6,$BM$6:$BM$14)+SUMIF($BW$6:$BW$14,E6,$CA$6:$CA$14)+SUMIF($CK$6:$CK$14,E6,$CO$6:$CO$14)</f>
        <v>0</v>
      </c>
      <c r="L6" s="121">
        <f t="shared" ref="L6:L14" si="5">SUMIF($O$6:$O$14,E6,$U$6:$U$14)+SUMIF($AD$6:$AD$14,E6,$AK$6:$AK$14)+SUMIF($AT$6:$AT$14,E6,$AZ$6:$AZ$14)+SUMIF($BI$6:$BI$14,E6,$BN$6:$BN$14)+SUMIF($BW$6:$BW$14,E6,$CB$6:$CB$14)+SUMIF($CK$6:$CK$14,E6,$CP$6:$CP$14)</f>
        <v>0</v>
      </c>
      <c r="M6" s="54"/>
      <c r="N6" s="130">
        <f>IF(O6="","",C6)</f>
        <v>1</v>
      </c>
      <c r="O6" s="57" t="s">
        <v>22</v>
      </c>
      <c r="P6" s="222">
        <v>126</v>
      </c>
      <c r="Q6" s="58">
        <v>0.43611111111111112</v>
      </c>
      <c r="R6" s="57">
        <f>IF(ISNUMBER(N6)=FALSE,"",SUM(V6:$V$10)+3)</f>
        <v>5</v>
      </c>
      <c r="S6" s="81"/>
      <c r="T6" s="85"/>
      <c r="U6" s="89"/>
      <c r="V6" s="93">
        <f>IF(ISNUMBER(N6)=FALSE,"",1)</f>
        <v>1</v>
      </c>
      <c r="W6" s="123">
        <v>1</v>
      </c>
      <c r="X6" s="57">
        <v>5</v>
      </c>
      <c r="Y6" s="81">
        <f t="shared" ref="Y6:Y14" si="6">SUMIF($O$6:$O$14,O6,$S$6:$S$14)</f>
        <v>0</v>
      </c>
      <c r="Z6" s="85">
        <f t="shared" ref="Z6:Z14" si="7">SUMIF($O$6:$O$14,O6,$T$6:$T$14)</f>
        <v>0</v>
      </c>
      <c r="AA6" s="89">
        <f t="shared" ref="AA6:AA14" si="8">SUMIF($O$6:$O$14,O6,$U$6:$U$14)</f>
        <v>0</v>
      </c>
      <c r="AB6" s="113"/>
      <c r="AC6" s="138">
        <f>IF(AD6="","",C6)</f>
        <v>1</v>
      </c>
      <c r="AD6" s="61" t="s">
        <v>42</v>
      </c>
      <c r="AE6" s="226">
        <v>0.25190972222222224</v>
      </c>
      <c r="AF6" s="226">
        <v>0.23398148148148146</v>
      </c>
      <c r="AG6" s="226">
        <v>0.4858912037037037</v>
      </c>
      <c r="AH6" s="61">
        <f>IF(ISNUMBER(AC6)=FALSE,"",SUM(AL6:AL$10)+3)</f>
        <v>7</v>
      </c>
      <c r="AI6" s="81"/>
      <c r="AJ6" s="85"/>
      <c r="AK6" s="89"/>
      <c r="AL6" s="93">
        <f>IF(ISNUMBER(AC6)=FALSE,"",1)</f>
        <v>1</v>
      </c>
      <c r="AM6" s="124">
        <f>IF(ISNUMBER(AC6)=FALSE,"",SUMIF($E$6:$E$14,AD6,$D$6:$D$14))</f>
        <v>1</v>
      </c>
      <c r="AN6" s="126">
        <f>IF(ISNUMBER(AC6)=FALSE,"",SUMIF($E$6:$E$14,AD6,$I$6:$I$14))</f>
        <v>7</v>
      </c>
      <c r="AO6" s="81">
        <f t="shared" ref="AO6:AO14" si="9">SUMIF($O$6:$O$14,AD6,$S$6:$S$14)+SUMIF($AD$6:$AD$14,AD6,$AI$6:$AI$14)</f>
        <v>0</v>
      </c>
      <c r="AP6" s="85">
        <f t="shared" ref="AP6:AP14" si="10">SUMIF($O$6:$O$14,AD6,$T$6:$T$14)+SUMIF($AD$6:$AD$14,AD6,$AJ$6:$AJ$14)</f>
        <v>0</v>
      </c>
      <c r="AQ6" s="89">
        <f t="shared" ref="AQ6:AQ14" si="11">SUMIF($O$6:$O$14,AD6,$U$6:$U$14)+SUMIF($AD$6:$AD$14,AD6,$AK$6:$AK$14)</f>
        <v>0</v>
      </c>
      <c r="AR6" s="113"/>
      <c r="AS6" s="143" t="str">
        <f>IF(AT6="","",C6)</f>
        <v/>
      </c>
      <c r="AT6" s="57"/>
      <c r="AU6" s="57"/>
      <c r="AV6" s="58"/>
      <c r="AW6" s="57" t="str">
        <f>IF(ISNUMBER(AS6)=FALSE,"",SUM(BA6:BA$10)+3)</f>
        <v/>
      </c>
      <c r="AX6" s="81"/>
      <c r="AY6" s="85"/>
      <c r="AZ6" s="89"/>
      <c r="BA6" s="93" t="str">
        <f>IF(ISNUMBER(AS6)=FALSE,"",1)</f>
        <v/>
      </c>
      <c r="BB6" s="123" t="str">
        <f t="shared" ref="BB6:BB14" si="12">IF(ISNUMBER(AS6)=FALSE,"",SUMIF($E$6:$E$14,AT6,$D$6:$D$14))</f>
        <v/>
      </c>
      <c r="BC6" s="57" t="str">
        <f t="shared" ref="BC6:BC14" si="13">IF(ISNUMBER(AS6)=FALSE,"",SUMIF($E$6:$E$14,AT6,$I$6:$I$14))</f>
        <v/>
      </c>
      <c r="BD6" s="81">
        <f t="shared" ref="BD6:BD14" si="14">SUMIF($O$6:$O$14,AT6,$S$6:$S$14)+SUMIF($AD$6:$AD$14,AT6,$AI$6:$AI$14)+SUMIF($AT$6:$AT$14,AT6,$AX$6:$AX$14)</f>
        <v>0</v>
      </c>
      <c r="BE6" s="85">
        <f t="shared" ref="BE6:BE14" si="15">SUMIF($O$6:$O$14,AT6,$T$6:$T$14)+SUMIF($AD$6:$AD$14,AT6,$AJ$6:$AJ$14)+SUMIF($AT$6:$AT$14,AT6,$AY$6:$AY$14)</f>
        <v>0</v>
      </c>
      <c r="BF6" s="89">
        <f t="shared" ref="BF6:BF14" si="16">SUMIF($O$6:$O$14,AT6,$U$6:$U$14)+SUMIF($AD$6:$AD$14,AT6,$AK$6:$AK$14)+SUMIF($AT$6:$AT$14,AT6,$AZ$6:$AZ$14)</f>
        <v>0</v>
      </c>
      <c r="BG6" s="113"/>
      <c r="BH6" s="138" t="str">
        <f>IF(BI6="","",C6)</f>
        <v/>
      </c>
      <c r="BI6" s="61"/>
      <c r="BJ6" s="62"/>
      <c r="BK6" s="61" t="str">
        <f>IF(ISNUMBER(BH6)=FALSE,"",SUM(BO6:BO$10)+3)</f>
        <v/>
      </c>
      <c r="BL6" s="81"/>
      <c r="BM6" s="85"/>
      <c r="BN6" s="89"/>
      <c r="BO6" s="93" t="str">
        <f>IF(ISNUMBER(BH6)=FALSE,"",1)</f>
        <v/>
      </c>
      <c r="BP6" s="124" t="str">
        <f t="shared" ref="BP6:BP14" si="17">IF(ISNUMBER(BH6)=FALSE,"",SUMIF($E$6:$E$14,BI6,$D$6:$D$14))</f>
        <v/>
      </c>
      <c r="BQ6" s="126" t="str">
        <f t="shared" ref="BQ6:BQ14" si="18">IF(ISNUMBER(BH6)=FALSE,"",SUMIF($E$6:$E$14,BI6,$I$6:$I$14))</f>
        <v/>
      </c>
      <c r="BR6" s="81">
        <f t="shared" ref="BR6:BR14" si="19">SUMIF($O$6:$O$14,BI6,$S$6:$S$14)+SUMIF($AD$6:$AD$14,BI6,$AI$6:$AI$14)+SUMIF($AT$6:$AT$14,BI6,$AX$6:$AX$14)+SUMIF($BI$6:$BI$14,BI6,$BL$6:$BL$14)</f>
        <v>0</v>
      </c>
      <c r="BS6" s="85">
        <f t="shared" ref="BS6:BS14" si="20">SUMIF($O$6:$O$14,BI6,$T$6:$T$14)+SUMIF($AD$6:$AD$14,BI6,$AJ$6:$AJ$14)+SUMIF($AT$6:$AT$14,BI6,$AY$6:$AY$14)+SUMIF($BI$6:$BI$14,BI6,$BM$6:$BM$14)</f>
        <v>0</v>
      </c>
      <c r="BT6" s="89">
        <f t="shared" ref="BT6:BT14" si="21">SUMIF($O$6:$O$14,BI6,$U$6:$U$14)+SUMIF($AD$6:$AD$14,BI6,$AK$6:$AK$14)+SUMIF($AT$6:$AT$14,BI6,$AZ$6:$AZ$14)+SUMIF($BI$6:$BI$14,BI6,$BN$6:$BN$14)</f>
        <v>0</v>
      </c>
      <c r="BU6" s="113"/>
      <c r="BV6" s="143" t="str">
        <f>IF(BW6="","",C6)</f>
        <v/>
      </c>
      <c r="BW6" s="57"/>
      <c r="BX6" s="58"/>
      <c r="BY6" s="57" t="str">
        <f>IF(ISNUMBER(BV6)=FALSE,"",SUM(CC6:CC$10)+3)</f>
        <v/>
      </c>
      <c r="BZ6" s="81"/>
      <c r="CA6" s="85"/>
      <c r="CB6" s="89"/>
      <c r="CC6" s="93" t="str">
        <f>IF(ISNUMBER(BV6)=FALSE,"",1)</f>
        <v/>
      </c>
      <c r="CD6" s="123" t="str">
        <f t="shared" ref="CD6:CD14" si="22">IF(ISNUMBER(BV6)=FALSE,"",SUMIF($E$6:$E$14,BW6,$D$6:$D$14))</f>
        <v/>
      </c>
      <c r="CE6" s="57" t="str">
        <f t="shared" ref="CE6:CE14" si="23">IF(ISNUMBER(BV6)=FALSE,"",SUMIF($E$6:$E$14,BW6,$I$6:$I$14))</f>
        <v/>
      </c>
      <c r="CF6" s="81">
        <f t="shared" ref="CF6:CF14" si="24">SUMIF($O$6:$O$14,BW6,$S$6:$S$14)+SUMIF($AD$6:$AD$14,BW6,$AI$6:$AI$14)+SUMIF($AT$6:$AT$14,BW6,$AX$6:$AX$14)+SUMIF($BI$6:$BI$14,BW6,$BL$6:$BL$14)+SUMIF($BW$6:$BW$14,BW6,$BZ$6:$BZ$14)</f>
        <v>0</v>
      </c>
      <c r="CG6" s="85">
        <f t="shared" ref="CG6:CG14" si="25">SUMIF($O$6:$O$14,BW6,$T$6:$T$14)+SUMIF($AD$6:$AD$14,BW6,$AJ$6:$AJ$14)+SUMIF($AT$6:$AT$14,BW6,$AY$6:$AY$14)+SUMIF($BI$6:$BI$14,BW6,$BM$6:$BM$14)+SUMIF($BW$6:$BW$14,BW6,$CA$6:$CA$14)</f>
        <v>0</v>
      </c>
      <c r="CH6" s="89">
        <f t="shared" ref="CH6:CH14" si="26">SUMIF($O$6:$O$14,BW6,$U$6:$U$14)+SUMIF($AD$6:$AD$14,BW6,$AK$6:$AK$14)+SUMIF($AT$6:$AT$14,BW6,$AZ$6:$AZ$14)+SUMIF($BI$6:$BI$14,BW6,$BN$6:$BN$14)+SUMIF($BW$6:$BW$14,BW6,$CB$6:$CB$14)</f>
        <v>0</v>
      </c>
      <c r="CI6" s="114"/>
      <c r="CJ6" s="138" t="str">
        <f>IF(CK6="","",C6)</f>
        <v/>
      </c>
      <c r="CK6" s="61"/>
      <c r="CL6" s="62"/>
      <c r="CM6" s="61" t="str">
        <f>IF(ISNUMBER(CJ6)=FALSE,"",SUM(CQ6:CQ$10)+3)</f>
        <v/>
      </c>
      <c r="CN6" s="81"/>
      <c r="CO6" s="85"/>
      <c r="CP6" s="89"/>
      <c r="CQ6" s="93" t="str">
        <f>IF(ISNUMBER(CJ6)=FALSE,"",1)</f>
        <v/>
      </c>
      <c r="CR6" s="124" t="str">
        <f t="shared" ref="CR6:CR14" si="27">IF(ISNUMBER(CJ6)=FALSE,"",SUMIF($E$6:$E$14,CK6,$D$6:$D$14))</f>
        <v/>
      </c>
      <c r="CS6" s="126" t="str">
        <f t="shared" ref="CS6:CS14" si="28">IF(ISNUMBER(CJ6)=FALSE,"",SUMIF($E$6:$E$14,CK6,$I$6:$I$14))</f>
        <v/>
      </c>
      <c r="CT6" s="81">
        <f t="shared" ref="CT6:CT14" si="29">SUMIF($O$6:$O$14,CK6,$S$6:$S$14)+SUMIF($AD$6:$AD$14,CK6,$AI$6:$AI$14)+SUMIF($AT$6:$AT$14,CK6,$AX$6:$AX$14)+SUMIF($BI$6:$BI$14,CK6,$BL$6:$BL$14)+SUMIF($BW$6:$BW$14,CK6,$BZ$6:$BZ$14)+SUMIF($CK$6:$CK$14,CK6,$CN$6:$CN$14)</f>
        <v>0</v>
      </c>
      <c r="CU6" s="85">
        <f t="shared" ref="CU6:CU14" si="30">SUMIF($O$6:$O$14,CK6,$T$6:$T$14)+SUMIF($AD$6:$AD$14,CK6,$AJ$6:$AJ$14)+SUMIF($AT$6:$AT$14,CK6,$AY$6:$AY$14)+SUMIF($BI$6:$BI$14,CK6,$BM$6:$BM$14)+SUMIF($BW$6:$BW$14,CK6,$CA$6:$CA$14)+SUMIF($CK$6:$CK$14,CK6,$CO$6:$CO$14)</f>
        <v>0</v>
      </c>
      <c r="CV6" s="89">
        <f t="shared" ref="CV6:CV14" si="31">SUMIF($O$6:$O$14,CK6,$U$6:$U$14)+SUMIF($AD$6:$AD$14,CK6,$AK$6:$AK$14)+SUMIF($AT$6:$AT$14,CK6,$AZ$6:$AZ$14)+SUMIF($BI$6:$BI$14,CK6,$BN$6:$BN$14)+SUMIF($BW$6:$BW$14,CK6,$CB$6:$CB$14)+SUMIF($CK$6:$CK$14,CK6,$CP$6:$CP$14)</f>
        <v>0</v>
      </c>
      <c r="CW6" s="33"/>
      <c r="CX6" s="92"/>
    </row>
    <row r="7" spans="1:102" ht="15" customHeight="1">
      <c r="A7" s="29"/>
      <c r="B7" s="239"/>
      <c r="C7" s="3">
        <v>2</v>
      </c>
      <c r="D7" s="96">
        <f t="shared" si="0"/>
        <v>2</v>
      </c>
      <c r="E7" s="4" t="s">
        <v>22</v>
      </c>
      <c r="F7" s="3"/>
      <c r="G7" s="112">
        <f t="shared" si="1"/>
        <v>1</v>
      </c>
      <c r="H7" s="112"/>
      <c r="I7" s="3">
        <f t="shared" si="2"/>
        <v>5</v>
      </c>
      <c r="J7" s="117">
        <f t="shared" si="3"/>
        <v>0</v>
      </c>
      <c r="K7" s="119">
        <f t="shared" si="4"/>
        <v>0</v>
      </c>
      <c r="L7" s="121">
        <f t="shared" si="5"/>
        <v>0</v>
      </c>
      <c r="M7" s="54"/>
      <c r="N7" s="130">
        <f t="shared" ref="N7:N37" si="32">IF(O7="","",C7)</f>
        <v>2</v>
      </c>
      <c r="O7" s="59" t="s">
        <v>23</v>
      </c>
      <c r="P7" s="223">
        <v>117</v>
      </c>
      <c r="Q7" s="60">
        <v>0.46180555555555558</v>
      </c>
      <c r="R7" s="57">
        <f>IF(ISNUMBER(N7)=FALSE,"",SUM(V7:$V$10)+2)</f>
        <v>3</v>
      </c>
      <c r="S7" s="82"/>
      <c r="T7" s="86"/>
      <c r="U7" s="90"/>
      <c r="V7" s="93">
        <f t="shared" ref="V7:V37" si="33">IF(ISNUMBER(N7)=FALSE,"",1)</f>
        <v>1</v>
      </c>
      <c r="W7" s="123">
        <v>2</v>
      </c>
      <c r="X7" s="57">
        <v>3</v>
      </c>
      <c r="Y7" s="81">
        <f t="shared" si="6"/>
        <v>0</v>
      </c>
      <c r="Z7" s="85">
        <f t="shared" si="7"/>
        <v>0</v>
      </c>
      <c r="AA7" s="89">
        <f t="shared" si="8"/>
        <v>0</v>
      </c>
      <c r="AB7" s="20"/>
      <c r="AC7" s="138">
        <f t="shared" ref="AC7:AC37" si="34">IF(AD7="","",C7)</f>
        <v>2</v>
      </c>
      <c r="AD7" s="63" t="s">
        <v>43</v>
      </c>
      <c r="AE7" s="227">
        <v>0.25833333333333336</v>
      </c>
      <c r="AF7" s="227">
        <v>0.25703703703703706</v>
      </c>
      <c r="AG7" s="227">
        <v>0.51537037037037048</v>
      </c>
      <c r="AH7" s="61">
        <f>IF(ISNUMBER(AC7)=FALSE,"",SUM(AL7:AL$10)+2)</f>
        <v>5</v>
      </c>
      <c r="AI7" s="82"/>
      <c r="AJ7" s="86"/>
      <c r="AK7" s="90"/>
      <c r="AL7" s="93">
        <f t="shared" ref="AL7:AL31" si="35">IF(ISNUMBER(AC7)=FALSE,"",1)</f>
        <v>1</v>
      </c>
      <c r="AM7" s="124">
        <f>IF(ISNUMBER(AC7)=FALSE,"",SUMIF($E$6:$E$14,AD7,$D$6:$D$14))</f>
        <v>3</v>
      </c>
      <c r="AN7" s="126">
        <f>IF(ISNUMBER(AC7)=FALSE,"",SUMIF($E$6:$E$14,AD7,$I$6:$I$14))</f>
        <v>5</v>
      </c>
      <c r="AO7" s="81">
        <f t="shared" si="9"/>
        <v>0</v>
      </c>
      <c r="AP7" s="85">
        <f t="shared" si="10"/>
        <v>0</v>
      </c>
      <c r="AQ7" s="89">
        <f t="shared" si="11"/>
        <v>0</v>
      </c>
      <c r="AR7" s="20"/>
      <c r="AS7" s="143" t="str">
        <f t="shared" ref="AS7:AS37" si="36">IF(AT7="","",C7)</f>
        <v/>
      </c>
      <c r="AT7" s="59"/>
      <c r="AU7" s="59"/>
      <c r="AV7" s="60"/>
      <c r="AW7" s="57" t="str">
        <f>IF(ISNUMBER(AS7)=FALSE,"",SUM(BA7:BA$10)+2)</f>
        <v/>
      </c>
      <c r="AX7" s="82"/>
      <c r="AY7" s="86"/>
      <c r="AZ7" s="90"/>
      <c r="BA7" s="93" t="str">
        <f t="shared" ref="BA7:BA37" si="37">IF(ISNUMBER(AS7)=FALSE,"",1)</f>
        <v/>
      </c>
      <c r="BB7" s="123" t="str">
        <f t="shared" si="12"/>
        <v/>
      </c>
      <c r="BC7" s="57" t="str">
        <f t="shared" si="13"/>
        <v/>
      </c>
      <c r="BD7" s="81">
        <f t="shared" si="14"/>
        <v>0</v>
      </c>
      <c r="BE7" s="85">
        <f t="shared" si="15"/>
        <v>0</v>
      </c>
      <c r="BF7" s="89">
        <f t="shared" si="16"/>
        <v>0</v>
      </c>
      <c r="BG7" s="20"/>
      <c r="BH7" s="138" t="str">
        <f t="shared" ref="BH7:BH37" si="38">IF(BI7="","",C7)</f>
        <v/>
      </c>
      <c r="BI7" s="63"/>
      <c r="BJ7" s="64"/>
      <c r="BK7" s="61" t="str">
        <f>IF(ISNUMBER(BH7)=FALSE,"",SUM(BO7:BO$10)+2)</f>
        <v/>
      </c>
      <c r="BL7" s="82"/>
      <c r="BM7" s="86"/>
      <c r="BN7" s="90"/>
      <c r="BO7" s="93" t="str">
        <f t="shared" ref="BO7:BO37" si="39">IF(ISNUMBER(BH7)=FALSE,"",1)</f>
        <v/>
      </c>
      <c r="BP7" s="124" t="str">
        <f t="shared" si="17"/>
        <v/>
      </c>
      <c r="BQ7" s="126" t="str">
        <f t="shared" si="18"/>
        <v/>
      </c>
      <c r="BR7" s="81">
        <f t="shared" si="19"/>
        <v>0</v>
      </c>
      <c r="BS7" s="85">
        <f t="shared" si="20"/>
        <v>0</v>
      </c>
      <c r="BT7" s="89">
        <f t="shared" si="21"/>
        <v>0</v>
      </c>
      <c r="BU7" s="20"/>
      <c r="BV7" s="143" t="str">
        <f t="shared" ref="BV7:BV37" si="40">IF(BW7="","",C7)</f>
        <v/>
      </c>
      <c r="BW7" s="59"/>
      <c r="BX7" s="60"/>
      <c r="BY7" s="57" t="str">
        <f>IF(ISNUMBER(BV7)=FALSE,"",SUM(CC7:CC$10)+2)</f>
        <v/>
      </c>
      <c r="BZ7" s="82"/>
      <c r="CA7" s="86"/>
      <c r="CB7" s="90"/>
      <c r="CC7" s="93" t="str">
        <f t="shared" ref="CC7:CC37" si="41">IF(ISNUMBER(BV7)=FALSE,"",1)</f>
        <v/>
      </c>
      <c r="CD7" s="123" t="str">
        <f t="shared" si="22"/>
        <v/>
      </c>
      <c r="CE7" s="57" t="str">
        <f t="shared" si="23"/>
        <v/>
      </c>
      <c r="CF7" s="81">
        <f t="shared" si="24"/>
        <v>0</v>
      </c>
      <c r="CG7" s="85">
        <f t="shared" si="25"/>
        <v>0</v>
      </c>
      <c r="CH7" s="89">
        <f t="shared" si="26"/>
        <v>0</v>
      </c>
      <c r="CI7" s="21"/>
      <c r="CJ7" s="147" t="str">
        <f>IF(CK7="","",C7)</f>
        <v/>
      </c>
      <c r="CK7" s="63"/>
      <c r="CL7" s="64"/>
      <c r="CM7" s="61" t="str">
        <f>IF(ISNUMBER(CJ7)=FALSE,"",SUM(CQ7:CQ$10)+2)</f>
        <v/>
      </c>
      <c r="CN7" s="82"/>
      <c r="CO7" s="86"/>
      <c r="CP7" s="90"/>
      <c r="CQ7" s="93" t="str">
        <f t="shared" ref="CQ7:CQ37" si="42">IF(ISNUMBER(CJ7)=FALSE,"",1)</f>
        <v/>
      </c>
      <c r="CR7" s="124" t="str">
        <f t="shared" si="27"/>
        <v/>
      </c>
      <c r="CS7" s="126" t="str">
        <f t="shared" si="28"/>
        <v/>
      </c>
      <c r="CT7" s="81">
        <f t="shared" si="29"/>
        <v>0</v>
      </c>
      <c r="CU7" s="85">
        <f t="shared" si="30"/>
        <v>0</v>
      </c>
      <c r="CV7" s="89">
        <f t="shared" si="31"/>
        <v>0</v>
      </c>
      <c r="CW7" s="33"/>
      <c r="CX7" s="92"/>
    </row>
    <row r="8" spans="1:102" s="36" customFormat="1" ht="15" customHeight="1">
      <c r="A8" s="29"/>
      <c r="B8" s="239"/>
      <c r="C8" s="3">
        <v>3</v>
      </c>
      <c r="D8" s="96">
        <f t="shared" si="0"/>
        <v>3</v>
      </c>
      <c r="E8" s="4" t="s">
        <v>43</v>
      </c>
      <c r="F8" s="3"/>
      <c r="G8" s="112">
        <f t="shared" si="1"/>
        <v>1</v>
      </c>
      <c r="H8" s="112"/>
      <c r="I8" s="3">
        <f t="shared" si="2"/>
        <v>5</v>
      </c>
      <c r="J8" s="117">
        <f t="shared" si="3"/>
        <v>0</v>
      </c>
      <c r="K8" s="119">
        <f t="shared" si="4"/>
        <v>0</v>
      </c>
      <c r="L8" s="121">
        <f t="shared" si="5"/>
        <v>0</v>
      </c>
      <c r="M8" s="54"/>
      <c r="N8" s="130" t="str">
        <f t="shared" si="32"/>
        <v/>
      </c>
      <c r="O8" s="59"/>
      <c r="P8" s="223"/>
      <c r="Q8" s="60"/>
      <c r="R8" s="57" t="str">
        <f>IF(ISNUMBER(N8)=FALSE,"",SUM(V8:$V$10)+1)</f>
        <v/>
      </c>
      <c r="S8" s="82"/>
      <c r="T8" s="86"/>
      <c r="U8" s="90"/>
      <c r="V8" s="93" t="str">
        <f t="shared" si="33"/>
        <v/>
      </c>
      <c r="W8" s="123" t="str">
        <f t="shared" ref="W8:W14" si="43">IF(ISNUMBER(N8)=FALSE,"",SUMIF($E$6:$E$14,O8,$D$6:$D$14))</f>
        <v/>
      </c>
      <c r="X8" s="57" t="str">
        <f t="shared" ref="X8:X14" si="44">IF(ISNUMBER(N8)=FALSE,"",SUMIF($E$6:$E$14,O8,$I$6:$I$14))</f>
        <v/>
      </c>
      <c r="Y8" s="81">
        <f t="shared" si="6"/>
        <v>0</v>
      </c>
      <c r="Z8" s="85">
        <f t="shared" si="7"/>
        <v>0</v>
      </c>
      <c r="AA8" s="89">
        <f t="shared" si="8"/>
        <v>0</v>
      </c>
      <c r="AB8" s="18"/>
      <c r="AC8" s="138">
        <f t="shared" si="34"/>
        <v>3</v>
      </c>
      <c r="AD8" s="63" t="s">
        <v>48</v>
      </c>
      <c r="AE8" s="227">
        <v>0.27442129629629636</v>
      </c>
      <c r="AF8" s="227">
        <v>0.27134259259259252</v>
      </c>
      <c r="AG8" s="227">
        <v>0.54576388888888894</v>
      </c>
      <c r="AH8" s="61">
        <f>IF(ISNUMBER(AC8)=FALSE,"",SUM(AL8:AL$10)+1)</f>
        <v>3</v>
      </c>
      <c r="AI8" s="82"/>
      <c r="AJ8" s="86"/>
      <c r="AK8" s="90"/>
      <c r="AL8" s="93">
        <f t="shared" si="35"/>
        <v>1</v>
      </c>
      <c r="AM8" s="124">
        <f>IF(ISNUMBER(AC8)=FALSE,"",SUMIF($E$6:$E$14,AD8,$D$6:$D$14))</f>
        <v>5</v>
      </c>
      <c r="AN8" s="126">
        <f>IF(ISNUMBER(AC8)=FALSE,"",SUMIF($E$6:$E$14,AD8,$I$6:$I$14))</f>
        <v>3</v>
      </c>
      <c r="AO8" s="81">
        <f t="shared" si="9"/>
        <v>0</v>
      </c>
      <c r="AP8" s="85">
        <f t="shared" si="10"/>
        <v>0</v>
      </c>
      <c r="AQ8" s="89">
        <f t="shared" si="11"/>
        <v>0</v>
      </c>
      <c r="AR8" s="18"/>
      <c r="AS8" s="143" t="str">
        <f t="shared" si="36"/>
        <v/>
      </c>
      <c r="AT8" s="59"/>
      <c r="AU8" s="59"/>
      <c r="AV8" s="60"/>
      <c r="AW8" s="57" t="str">
        <f>IF(ISNUMBER(AS8)=FALSE,"",SUM(BA8:BA$10)+1)</f>
        <v/>
      </c>
      <c r="AX8" s="82"/>
      <c r="AY8" s="86"/>
      <c r="AZ8" s="90"/>
      <c r="BA8" s="93" t="str">
        <f t="shared" si="37"/>
        <v/>
      </c>
      <c r="BB8" s="123" t="str">
        <f t="shared" si="12"/>
        <v/>
      </c>
      <c r="BC8" s="57" t="str">
        <f t="shared" si="13"/>
        <v/>
      </c>
      <c r="BD8" s="81">
        <f t="shared" si="14"/>
        <v>0</v>
      </c>
      <c r="BE8" s="85">
        <f t="shared" si="15"/>
        <v>0</v>
      </c>
      <c r="BF8" s="89">
        <f t="shared" si="16"/>
        <v>0</v>
      </c>
      <c r="BG8" s="18"/>
      <c r="BH8" s="138" t="str">
        <f t="shared" si="38"/>
        <v/>
      </c>
      <c r="BI8" s="63"/>
      <c r="BJ8" s="64"/>
      <c r="BK8" s="61" t="str">
        <f>IF(ISNUMBER(BH8)=FALSE,"",SUM(BO8:BO$10)+1)</f>
        <v/>
      </c>
      <c r="BL8" s="82"/>
      <c r="BM8" s="86"/>
      <c r="BN8" s="90"/>
      <c r="BO8" s="93" t="str">
        <f t="shared" si="39"/>
        <v/>
      </c>
      <c r="BP8" s="124" t="str">
        <f t="shared" si="17"/>
        <v/>
      </c>
      <c r="BQ8" s="126" t="str">
        <f t="shared" si="18"/>
        <v/>
      </c>
      <c r="BR8" s="81">
        <f t="shared" si="19"/>
        <v>0</v>
      </c>
      <c r="BS8" s="85">
        <f t="shared" si="20"/>
        <v>0</v>
      </c>
      <c r="BT8" s="89">
        <f t="shared" si="21"/>
        <v>0</v>
      </c>
      <c r="BU8" s="18"/>
      <c r="BV8" s="143" t="str">
        <f t="shared" si="40"/>
        <v/>
      </c>
      <c r="BW8" s="59"/>
      <c r="BX8" s="60"/>
      <c r="BY8" s="57" t="str">
        <f>IF(ISNUMBER(BV8)=FALSE,"",SUM(CC8:CC$10)+1)</f>
        <v/>
      </c>
      <c r="BZ8" s="82"/>
      <c r="CA8" s="86"/>
      <c r="CB8" s="90"/>
      <c r="CC8" s="93" t="str">
        <f t="shared" si="41"/>
        <v/>
      </c>
      <c r="CD8" s="123" t="str">
        <f t="shared" si="22"/>
        <v/>
      </c>
      <c r="CE8" s="57" t="str">
        <f t="shared" si="23"/>
        <v/>
      </c>
      <c r="CF8" s="81">
        <f t="shared" si="24"/>
        <v>0</v>
      </c>
      <c r="CG8" s="85">
        <f t="shared" si="25"/>
        <v>0</v>
      </c>
      <c r="CH8" s="89">
        <f t="shared" si="26"/>
        <v>0</v>
      </c>
      <c r="CI8" s="22"/>
      <c r="CJ8" s="147" t="str">
        <f t="shared" ref="CJ8:CJ37" si="45">IF(CK8="","",C8)</f>
        <v/>
      </c>
      <c r="CK8" s="63"/>
      <c r="CL8" s="64"/>
      <c r="CM8" s="61" t="str">
        <f>IF(ISNUMBER(CJ8)=FALSE,"",SUM(CQ8:CQ$10)+1)</f>
        <v/>
      </c>
      <c r="CN8" s="82"/>
      <c r="CO8" s="86"/>
      <c r="CP8" s="90"/>
      <c r="CQ8" s="93" t="str">
        <f t="shared" si="42"/>
        <v/>
      </c>
      <c r="CR8" s="124" t="str">
        <f t="shared" si="27"/>
        <v/>
      </c>
      <c r="CS8" s="126" t="str">
        <f t="shared" si="28"/>
        <v/>
      </c>
      <c r="CT8" s="81">
        <f t="shared" si="29"/>
        <v>0</v>
      </c>
      <c r="CU8" s="85">
        <f t="shared" si="30"/>
        <v>0</v>
      </c>
      <c r="CV8" s="89">
        <f t="shared" si="31"/>
        <v>0</v>
      </c>
      <c r="CW8" s="33"/>
      <c r="CX8" s="92"/>
    </row>
    <row r="9" spans="1:102" ht="15" customHeight="1">
      <c r="A9" s="29"/>
      <c r="B9" s="239"/>
      <c r="C9" s="3">
        <v>4</v>
      </c>
      <c r="D9" s="96">
        <f t="shared" si="0"/>
        <v>4</v>
      </c>
      <c r="E9" s="4" t="s">
        <v>23</v>
      </c>
      <c r="F9" s="3">
        <v>1977</v>
      </c>
      <c r="G9" s="112">
        <f t="shared" si="1"/>
        <v>1</v>
      </c>
      <c r="H9" s="112"/>
      <c r="I9" s="3">
        <f t="shared" si="2"/>
        <v>3</v>
      </c>
      <c r="J9" s="117">
        <f t="shared" si="3"/>
        <v>0</v>
      </c>
      <c r="K9" s="119">
        <f t="shared" si="4"/>
        <v>0</v>
      </c>
      <c r="L9" s="121">
        <f t="shared" si="5"/>
        <v>0</v>
      </c>
      <c r="M9" s="54"/>
      <c r="N9" s="130" t="str">
        <f t="shared" si="32"/>
        <v/>
      </c>
      <c r="O9" s="59"/>
      <c r="P9" s="223"/>
      <c r="Q9" s="60"/>
      <c r="R9" s="57" t="str">
        <f>IF(ISNUMBER(N9)=FALSE,"",SUM(V9:$V$10))</f>
        <v/>
      </c>
      <c r="S9" s="82"/>
      <c r="T9" s="86"/>
      <c r="U9" s="90"/>
      <c r="V9" s="93" t="str">
        <f t="shared" si="33"/>
        <v/>
      </c>
      <c r="W9" s="123" t="str">
        <f t="shared" si="43"/>
        <v/>
      </c>
      <c r="X9" s="57" t="str">
        <f t="shared" si="44"/>
        <v/>
      </c>
      <c r="Y9" s="81">
        <f t="shared" si="6"/>
        <v>0</v>
      </c>
      <c r="Z9" s="85">
        <f t="shared" si="7"/>
        <v>0</v>
      </c>
      <c r="AA9" s="89">
        <f t="shared" si="8"/>
        <v>0</v>
      </c>
      <c r="AB9" s="33"/>
      <c r="AC9" s="138">
        <f t="shared" si="34"/>
        <v>4</v>
      </c>
      <c r="AD9" s="63" t="s">
        <v>46</v>
      </c>
      <c r="AE9" s="228">
        <v>0.29589120370370375</v>
      </c>
      <c r="AF9" s="228">
        <v>0.27341435185185181</v>
      </c>
      <c r="AG9" s="228">
        <v>0.56930555555555551</v>
      </c>
      <c r="AH9" s="61">
        <f>IF(ISNUMBER(AC9)=FALSE,"",SUM(AL9:AL$10))</f>
        <v>1</v>
      </c>
      <c r="AI9" s="82"/>
      <c r="AJ9" s="86"/>
      <c r="AK9" s="90"/>
      <c r="AL9" s="93">
        <f t="shared" si="35"/>
        <v>1</v>
      </c>
      <c r="AM9" s="124">
        <f>IF(ISNUMBER(AC9)=FALSE,"",SUMIF($E$6:$E$14,AD9,$D$6:$D$14))</f>
        <v>6</v>
      </c>
      <c r="AN9" s="126">
        <f>IF(ISNUMBER(AC9)=FALSE,"",SUMIF($E$6:$E$14,AD9,$I$6:$I$14))</f>
        <v>1</v>
      </c>
      <c r="AO9" s="81">
        <f t="shared" si="9"/>
        <v>0</v>
      </c>
      <c r="AP9" s="85">
        <f t="shared" si="10"/>
        <v>0</v>
      </c>
      <c r="AQ9" s="89">
        <f t="shared" si="11"/>
        <v>0</v>
      </c>
      <c r="AR9" s="16"/>
      <c r="AS9" s="143" t="str">
        <f t="shared" si="36"/>
        <v/>
      </c>
      <c r="AT9" s="59"/>
      <c r="AU9" s="59"/>
      <c r="AV9" s="60"/>
      <c r="AW9" s="57" t="str">
        <f>IF(ISNUMBER(AS9)=FALSE,"",SUM(BA9:BA$10))</f>
        <v/>
      </c>
      <c r="AX9" s="82"/>
      <c r="AY9" s="86"/>
      <c r="AZ9" s="90"/>
      <c r="BA9" s="93" t="str">
        <f t="shared" si="37"/>
        <v/>
      </c>
      <c r="BB9" s="123" t="str">
        <f t="shared" si="12"/>
        <v/>
      </c>
      <c r="BC9" s="57" t="str">
        <f t="shared" si="13"/>
        <v/>
      </c>
      <c r="BD9" s="81">
        <f t="shared" si="14"/>
        <v>0</v>
      </c>
      <c r="BE9" s="85">
        <f t="shared" si="15"/>
        <v>0</v>
      </c>
      <c r="BF9" s="89">
        <f t="shared" si="16"/>
        <v>0</v>
      </c>
      <c r="BG9" s="16"/>
      <c r="BH9" s="138" t="str">
        <f t="shared" si="38"/>
        <v/>
      </c>
      <c r="BI9" s="63"/>
      <c r="BJ9" s="64"/>
      <c r="BK9" s="61" t="str">
        <f>IF(ISNUMBER(BH9)=FALSE,"",SUM(BO9:BO$10))</f>
        <v/>
      </c>
      <c r="BL9" s="82"/>
      <c r="BM9" s="86"/>
      <c r="BN9" s="90"/>
      <c r="BO9" s="93" t="str">
        <f t="shared" si="39"/>
        <v/>
      </c>
      <c r="BP9" s="124" t="str">
        <f t="shared" si="17"/>
        <v/>
      </c>
      <c r="BQ9" s="126" t="str">
        <f t="shared" si="18"/>
        <v/>
      </c>
      <c r="BR9" s="81">
        <f t="shared" si="19"/>
        <v>0</v>
      </c>
      <c r="BS9" s="85">
        <f t="shared" si="20"/>
        <v>0</v>
      </c>
      <c r="BT9" s="89">
        <f t="shared" si="21"/>
        <v>0</v>
      </c>
      <c r="BU9" s="16"/>
      <c r="BV9" s="143" t="str">
        <f t="shared" si="40"/>
        <v/>
      </c>
      <c r="BW9" s="59"/>
      <c r="BX9" s="60"/>
      <c r="BY9" s="57" t="str">
        <f>IF(ISNUMBER(BV9)=FALSE,"",SUM(CC9:CC$10))</f>
        <v/>
      </c>
      <c r="BZ9" s="82"/>
      <c r="CA9" s="86"/>
      <c r="CB9" s="90"/>
      <c r="CC9" s="93" t="str">
        <f t="shared" si="41"/>
        <v/>
      </c>
      <c r="CD9" s="123" t="str">
        <f t="shared" si="22"/>
        <v/>
      </c>
      <c r="CE9" s="57" t="str">
        <f t="shared" si="23"/>
        <v/>
      </c>
      <c r="CF9" s="81">
        <f t="shared" si="24"/>
        <v>0</v>
      </c>
      <c r="CG9" s="85">
        <f t="shared" si="25"/>
        <v>0</v>
      </c>
      <c r="CH9" s="89">
        <f t="shared" si="26"/>
        <v>0</v>
      </c>
      <c r="CI9" s="37"/>
      <c r="CJ9" s="147" t="str">
        <f t="shared" si="45"/>
        <v/>
      </c>
      <c r="CK9" s="63"/>
      <c r="CL9" s="64"/>
      <c r="CM9" s="61" t="str">
        <f>IF(ISNUMBER(CJ9)=FALSE,"",SUM(CQ9:CQ$10))</f>
        <v/>
      </c>
      <c r="CN9" s="82"/>
      <c r="CO9" s="86"/>
      <c r="CP9" s="90"/>
      <c r="CQ9" s="93" t="str">
        <f t="shared" si="42"/>
        <v/>
      </c>
      <c r="CR9" s="124" t="str">
        <f t="shared" si="27"/>
        <v/>
      </c>
      <c r="CS9" s="126" t="str">
        <f t="shared" si="28"/>
        <v/>
      </c>
      <c r="CT9" s="81">
        <f t="shared" si="29"/>
        <v>0</v>
      </c>
      <c r="CU9" s="85">
        <f t="shared" si="30"/>
        <v>0</v>
      </c>
      <c r="CV9" s="89">
        <f t="shared" si="31"/>
        <v>0</v>
      </c>
      <c r="CW9" s="33"/>
      <c r="CX9" s="92"/>
    </row>
    <row r="10" spans="1:102" ht="15" customHeight="1">
      <c r="A10" s="29"/>
      <c r="B10" s="239"/>
      <c r="C10" s="3">
        <v>5</v>
      </c>
      <c r="D10" s="96">
        <f t="shared" si="0"/>
        <v>5</v>
      </c>
      <c r="E10" s="4" t="s">
        <v>48</v>
      </c>
      <c r="F10" s="3">
        <v>1994</v>
      </c>
      <c r="G10" s="112">
        <f t="shared" si="1"/>
        <v>1</v>
      </c>
      <c r="H10" s="112"/>
      <c r="I10" s="3">
        <f t="shared" si="2"/>
        <v>3</v>
      </c>
      <c r="J10" s="117">
        <f t="shared" si="3"/>
        <v>0</v>
      </c>
      <c r="K10" s="119">
        <f t="shared" si="4"/>
        <v>0</v>
      </c>
      <c r="L10" s="121">
        <f t="shared" si="5"/>
        <v>0</v>
      </c>
      <c r="M10" s="54"/>
      <c r="N10" s="130" t="str">
        <f t="shared" si="32"/>
        <v/>
      </c>
      <c r="O10" s="59"/>
      <c r="P10" s="223"/>
      <c r="Q10" s="60"/>
      <c r="R10" s="57" t="str">
        <f>IF(ISNUMBER(N10)=FALSE,"",SUM(V10:$V$10))</f>
        <v/>
      </c>
      <c r="S10" s="82"/>
      <c r="T10" s="86"/>
      <c r="U10" s="90"/>
      <c r="V10" s="93" t="str">
        <f t="shared" si="33"/>
        <v/>
      </c>
      <c r="W10" s="123" t="str">
        <f t="shared" si="43"/>
        <v/>
      </c>
      <c r="X10" s="57" t="str">
        <f t="shared" si="44"/>
        <v/>
      </c>
      <c r="Y10" s="81">
        <f t="shared" si="6"/>
        <v>0</v>
      </c>
      <c r="Z10" s="85">
        <f t="shared" si="7"/>
        <v>0</v>
      </c>
      <c r="AA10" s="89">
        <f t="shared" si="8"/>
        <v>0</v>
      </c>
      <c r="AB10" s="33"/>
      <c r="AC10" s="138">
        <f t="shared" si="34"/>
        <v>5</v>
      </c>
      <c r="AD10" s="63" t="s">
        <v>44</v>
      </c>
      <c r="AE10" s="227">
        <v>0.27442129629629636</v>
      </c>
      <c r="AF10" s="227" t="s">
        <v>51</v>
      </c>
      <c r="AG10" s="227" t="s">
        <v>52</v>
      </c>
      <c r="AH10" s="61"/>
      <c r="AI10" s="82"/>
      <c r="AJ10" s="86"/>
      <c r="AK10" s="90"/>
      <c r="AL10" s="93"/>
      <c r="AM10" s="124"/>
      <c r="AN10" s="126"/>
      <c r="AO10" s="81">
        <f t="shared" si="9"/>
        <v>0</v>
      </c>
      <c r="AP10" s="85">
        <f t="shared" si="10"/>
        <v>0</v>
      </c>
      <c r="AQ10" s="89">
        <f t="shared" si="11"/>
        <v>0</v>
      </c>
      <c r="AR10" s="33"/>
      <c r="AS10" s="143" t="str">
        <f t="shared" si="36"/>
        <v/>
      </c>
      <c r="AT10" s="59"/>
      <c r="AU10" s="59"/>
      <c r="AV10" s="60"/>
      <c r="AW10" s="57" t="str">
        <f>IF(ISNUMBER(AS10)=FALSE,"",SUM(BA10:BA$10))</f>
        <v/>
      </c>
      <c r="AX10" s="82"/>
      <c r="AY10" s="86"/>
      <c r="AZ10" s="90"/>
      <c r="BA10" s="93" t="str">
        <f t="shared" si="37"/>
        <v/>
      </c>
      <c r="BB10" s="123" t="str">
        <f t="shared" si="12"/>
        <v/>
      </c>
      <c r="BC10" s="57" t="str">
        <f t="shared" si="13"/>
        <v/>
      </c>
      <c r="BD10" s="81">
        <f t="shared" si="14"/>
        <v>0</v>
      </c>
      <c r="BE10" s="85">
        <f t="shared" si="15"/>
        <v>0</v>
      </c>
      <c r="BF10" s="89">
        <f t="shared" si="16"/>
        <v>0</v>
      </c>
      <c r="BG10" s="33"/>
      <c r="BH10" s="138" t="str">
        <f t="shared" si="38"/>
        <v/>
      </c>
      <c r="BI10" s="63"/>
      <c r="BJ10" s="64"/>
      <c r="BK10" s="61" t="str">
        <f>IF(ISNUMBER(BH10)=FALSE,"",SUM(BO10:BO$10))</f>
        <v/>
      </c>
      <c r="BL10" s="82"/>
      <c r="BM10" s="86"/>
      <c r="BN10" s="90"/>
      <c r="BO10" s="93" t="str">
        <f t="shared" si="39"/>
        <v/>
      </c>
      <c r="BP10" s="124" t="str">
        <f t="shared" si="17"/>
        <v/>
      </c>
      <c r="BQ10" s="126" t="str">
        <f t="shared" si="18"/>
        <v/>
      </c>
      <c r="BR10" s="81">
        <f t="shared" si="19"/>
        <v>0</v>
      </c>
      <c r="BS10" s="85">
        <f t="shared" si="20"/>
        <v>0</v>
      </c>
      <c r="BT10" s="89">
        <f t="shared" si="21"/>
        <v>0</v>
      </c>
      <c r="BU10" s="33"/>
      <c r="BV10" s="143" t="str">
        <f t="shared" si="40"/>
        <v/>
      </c>
      <c r="BW10" s="59"/>
      <c r="BX10" s="60"/>
      <c r="BY10" s="57" t="str">
        <f>IF(ISNUMBER(BV10)=FALSE,"",SUM(CC10:CC$10))</f>
        <v/>
      </c>
      <c r="BZ10" s="82"/>
      <c r="CA10" s="86"/>
      <c r="CB10" s="90"/>
      <c r="CC10" s="93" t="str">
        <f t="shared" si="41"/>
        <v/>
      </c>
      <c r="CD10" s="123" t="str">
        <f t="shared" si="22"/>
        <v/>
      </c>
      <c r="CE10" s="57" t="str">
        <f t="shared" si="23"/>
        <v/>
      </c>
      <c r="CF10" s="81">
        <f t="shared" si="24"/>
        <v>0</v>
      </c>
      <c r="CG10" s="85">
        <f t="shared" si="25"/>
        <v>0</v>
      </c>
      <c r="CH10" s="89">
        <f t="shared" si="26"/>
        <v>0</v>
      </c>
      <c r="CI10" s="10"/>
      <c r="CJ10" s="147" t="str">
        <f t="shared" si="45"/>
        <v/>
      </c>
      <c r="CK10" s="63"/>
      <c r="CL10" s="64"/>
      <c r="CM10" s="61" t="str">
        <f>IF(ISNUMBER(CJ10)=FALSE,"",SUM(CQ10:CQ$10))</f>
        <v/>
      </c>
      <c r="CN10" s="82"/>
      <c r="CO10" s="86"/>
      <c r="CP10" s="90"/>
      <c r="CQ10" s="93" t="str">
        <f t="shared" si="42"/>
        <v/>
      </c>
      <c r="CR10" s="124" t="str">
        <f t="shared" si="27"/>
        <v/>
      </c>
      <c r="CS10" s="126" t="str">
        <f t="shared" si="28"/>
        <v/>
      </c>
      <c r="CT10" s="81">
        <f t="shared" si="29"/>
        <v>0</v>
      </c>
      <c r="CU10" s="85">
        <f t="shared" si="30"/>
        <v>0</v>
      </c>
      <c r="CV10" s="89">
        <f t="shared" si="31"/>
        <v>0</v>
      </c>
      <c r="CW10" s="33"/>
      <c r="CX10" s="92"/>
    </row>
    <row r="11" spans="1:102" ht="15" customHeight="1">
      <c r="A11" s="29"/>
      <c r="B11" s="239"/>
      <c r="C11" s="3">
        <v>6</v>
      </c>
      <c r="D11" s="96">
        <f t="shared" si="0"/>
        <v>6</v>
      </c>
      <c r="E11" s="4" t="s">
        <v>46</v>
      </c>
      <c r="F11" s="3"/>
      <c r="G11" s="112">
        <f t="shared" si="1"/>
        <v>1</v>
      </c>
      <c r="H11" s="112"/>
      <c r="I11" s="3">
        <f t="shared" si="2"/>
        <v>1</v>
      </c>
      <c r="J11" s="117">
        <f t="shared" si="3"/>
        <v>0</v>
      </c>
      <c r="K11" s="119">
        <f t="shared" si="4"/>
        <v>0</v>
      </c>
      <c r="L11" s="121">
        <f t="shared" si="5"/>
        <v>0</v>
      </c>
      <c r="M11" s="54"/>
      <c r="N11" s="130" t="str">
        <f t="shared" si="32"/>
        <v/>
      </c>
      <c r="O11" s="59"/>
      <c r="P11" s="223"/>
      <c r="Q11" s="60"/>
      <c r="R11" s="17" t="str">
        <f t="shared" ref="R11:R14" si="46">IF(S11&gt;0,S11,IF(T11&gt;0,T11,IF(U11&gt;0,U11,"")))</f>
        <v/>
      </c>
      <c r="S11" s="82" t="str">
        <f>IF(ISNUMBER(N11)=FALSE,"",SUM(V11:$V$13))</f>
        <v/>
      </c>
      <c r="T11" s="86"/>
      <c r="U11" s="90"/>
      <c r="V11" s="93" t="str">
        <f t="shared" si="33"/>
        <v/>
      </c>
      <c r="W11" s="123" t="str">
        <f t="shared" si="43"/>
        <v/>
      </c>
      <c r="X11" s="57" t="str">
        <f t="shared" si="44"/>
        <v/>
      </c>
      <c r="Y11" s="81">
        <f t="shared" si="6"/>
        <v>0</v>
      </c>
      <c r="Z11" s="85">
        <f t="shared" si="7"/>
        <v>0</v>
      </c>
      <c r="AA11" s="89">
        <f t="shared" si="8"/>
        <v>0</v>
      </c>
      <c r="AB11" s="33"/>
      <c r="AC11" s="138">
        <f t="shared" si="34"/>
        <v>6</v>
      </c>
      <c r="AD11" s="63" t="s">
        <v>45</v>
      </c>
      <c r="AE11" s="227">
        <v>0.29160879629629627</v>
      </c>
      <c r="AF11" s="228" t="s">
        <v>50</v>
      </c>
      <c r="AG11" s="227" t="s">
        <v>52</v>
      </c>
      <c r="AH11" s="19" t="str">
        <f t="shared" ref="AH11:AH14" si="47">IF(AI11&gt;0,AI11,IF(AJ11&gt;0,AJ11,IF(AK11&gt;0,AK11,"")))</f>
        <v/>
      </c>
      <c r="AI11" s="82">
        <f>IF(ISNUMBER(AC11)=FALSE,"",SUM(AL11:AL$13))</f>
        <v>0</v>
      </c>
      <c r="AJ11" s="86"/>
      <c r="AK11" s="90"/>
      <c r="AL11" s="93"/>
      <c r="AM11" s="124"/>
      <c r="AN11" s="126"/>
      <c r="AO11" s="81">
        <f t="shared" si="9"/>
        <v>0</v>
      </c>
      <c r="AP11" s="85">
        <f t="shared" si="10"/>
        <v>0</v>
      </c>
      <c r="AQ11" s="89">
        <f t="shared" si="11"/>
        <v>0</v>
      </c>
      <c r="AR11" s="33"/>
      <c r="AS11" s="143" t="str">
        <f t="shared" si="36"/>
        <v/>
      </c>
      <c r="AT11" s="59"/>
      <c r="AU11" s="59"/>
      <c r="AV11" s="60"/>
      <c r="AW11" s="17" t="str">
        <f t="shared" ref="AW11:AW14" si="48">IF(AX11&gt;0,AX11,IF(AY11&gt;0,AY11,IF(AZ11&gt;0,AZ11,"")))</f>
        <v/>
      </c>
      <c r="AX11" s="82" t="str">
        <f>IF(ISNUMBER(AS11)=FALSE,"",SUM(BA11:BA$13))</f>
        <v/>
      </c>
      <c r="AY11" s="86"/>
      <c r="AZ11" s="90"/>
      <c r="BA11" s="93" t="str">
        <f t="shared" si="37"/>
        <v/>
      </c>
      <c r="BB11" s="123" t="str">
        <f t="shared" si="12"/>
        <v/>
      </c>
      <c r="BC11" s="57" t="str">
        <f t="shared" si="13"/>
        <v/>
      </c>
      <c r="BD11" s="81">
        <f t="shared" si="14"/>
        <v>0</v>
      </c>
      <c r="BE11" s="85">
        <f t="shared" si="15"/>
        <v>0</v>
      </c>
      <c r="BF11" s="89">
        <f t="shared" si="16"/>
        <v>0</v>
      </c>
      <c r="BG11" s="33"/>
      <c r="BH11" s="138" t="str">
        <f t="shared" si="38"/>
        <v/>
      </c>
      <c r="BI11" s="15"/>
      <c r="BJ11" s="40"/>
      <c r="BK11" s="19" t="str">
        <f t="shared" ref="BK11:BK14" si="49">IF(BL11&gt;0,BL11,IF(BM11&gt;0,BM11,IF(BN11&gt;0,BN11,"")))</f>
        <v/>
      </c>
      <c r="BL11" s="82" t="str">
        <f>IF(ISNUMBER(BH11)=FALSE,"",SUM(BO11:BO$13))</f>
        <v/>
      </c>
      <c r="BM11" s="86"/>
      <c r="BN11" s="90"/>
      <c r="BO11" s="93" t="str">
        <f t="shared" si="39"/>
        <v/>
      </c>
      <c r="BP11" s="124" t="str">
        <f t="shared" si="17"/>
        <v/>
      </c>
      <c r="BQ11" s="126" t="str">
        <f t="shared" si="18"/>
        <v/>
      </c>
      <c r="BR11" s="81">
        <f t="shared" si="19"/>
        <v>0</v>
      </c>
      <c r="BS11" s="85">
        <f t="shared" si="20"/>
        <v>0</v>
      </c>
      <c r="BT11" s="89">
        <f t="shared" si="21"/>
        <v>0</v>
      </c>
      <c r="BU11" s="33"/>
      <c r="BV11" s="143" t="str">
        <f t="shared" si="40"/>
        <v/>
      </c>
      <c r="BW11" s="59"/>
      <c r="BX11" s="60"/>
      <c r="BY11" s="17" t="str">
        <f t="shared" ref="BY11:BY14" si="50">IF(BZ11&gt;0,BZ11,IF(CA11&gt;0,CA11,IF(CB11&gt;0,CB11,"")))</f>
        <v/>
      </c>
      <c r="BZ11" s="82" t="str">
        <f>IF(ISNUMBER(BV11)=FALSE,"",SUM(CC11:CC$13))</f>
        <v/>
      </c>
      <c r="CA11" s="86"/>
      <c r="CB11" s="90"/>
      <c r="CC11" s="93" t="str">
        <f t="shared" si="41"/>
        <v/>
      </c>
      <c r="CD11" s="123" t="str">
        <f t="shared" si="22"/>
        <v/>
      </c>
      <c r="CE11" s="57" t="str">
        <f t="shared" si="23"/>
        <v/>
      </c>
      <c r="CF11" s="81">
        <f t="shared" si="24"/>
        <v>0</v>
      </c>
      <c r="CG11" s="85">
        <f t="shared" si="25"/>
        <v>0</v>
      </c>
      <c r="CH11" s="89">
        <f t="shared" si="26"/>
        <v>0</v>
      </c>
      <c r="CI11" s="10"/>
      <c r="CJ11" s="147" t="str">
        <f t="shared" si="45"/>
        <v/>
      </c>
      <c r="CK11" s="15"/>
      <c r="CL11" s="40"/>
      <c r="CM11" s="19" t="str">
        <f t="shared" ref="CM11:CM14" si="51">IF(CN11&gt;0,CN11,IF(CO11&gt;0,CO11,IF(CP11&gt;0,CP11,"")))</f>
        <v/>
      </c>
      <c r="CN11" s="82" t="str">
        <f>IF(ISNUMBER(CJ11)=FALSE,"",SUM(CQ11:CQ$13))</f>
        <v/>
      </c>
      <c r="CO11" s="86"/>
      <c r="CP11" s="90"/>
      <c r="CQ11" s="93" t="str">
        <f t="shared" si="42"/>
        <v/>
      </c>
      <c r="CR11" s="124" t="str">
        <f t="shared" si="27"/>
        <v/>
      </c>
      <c r="CS11" s="126" t="str">
        <f t="shared" si="28"/>
        <v/>
      </c>
      <c r="CT11" s="81">
        <f t="shared" si="29"/>
        <v>0</v>
      </c>
      <c r="CU11" s="85">
        <f t="shared" si="30"/>
        <v>0</v>
      </c>
      <c r="CV11" s="89">
        <f t="shared" si="31"/>
        <v>0</v>
      </c>
      <c r="CW11" s="33"/>
      <c r="CX11" s="92"/>
    </row>
    <row r="12" spans="1:102" ht="15" customHeight="1">
      <c r="A12" s="29"/>
      <c r="B12" s="239"/>
      <c r="C12" s="3">
        <v>7</v>
      </c>
      <c r="D12" s="96">
        <f t="shared" si="0"/>
        <v>7</v>
      </c>
      <c r="E12" s="4" t="s">
        <v>44</v>
      </c>
      <c r="F12" s="3">
        <v>1993</v>
      </c>
      <c r="G12" s="112">
        <f t="shared" si="1"/>
        <v>0</v>
      </c>
      <c r="H12" s="112"/>
      <c r="I12" s="3">
        <f t="shared" si="2"/>
        <v>0</v>
      </c>
      <c r="J12" s="117">
        <f t="shared" si="3"/>
        <v>0</v>
      </c>
      <c r="K12" s="119">
        <f t="shared" si="4"/>
        <v>0</v>
      </c>
      <c r="L12" s="121">
        <f t="shared" si="5"/>
        <v>0</v>
      </c>
      <c r="M12" s="54"/>
      <c r="N12" s="130" t="str">
        <f t="shared" si="32"/>
        <v/>
      </c>
      <c r="O12" s="59"/>
      <c r="P12" s="223"/>
      <c r="Q12" s="60"/>
      <c r="R12" s="17" t="str">
        <f t="shared" si="46"/>
        <v/>
      </c>
      <c r="S12" s="82" t="str">
        <f>IF(ISNUMBER(N12)=FALSE,"",SUM(V12:$V$13))</f>
        <v/>
      </c>
      <c r="T12" s="86"/>
      <c r="U12" s="90"/>
      <c r="V12" s="93" t="str">
        <f t="shared" si="33"/>
        <v/>
      </c>
      <c r="W12" s="123" t="str">
        <f t="shared" si="43"/>
        <v/>
      </c>
      <c r="X12" s="57" t="str">
        <f t="shared" si="44"/>
        <v/>
      </c>
      <c r="Y12" s="81">
        <f t="shared" si="6"/>
        <v>0</v>
      </c>
      <c r="Z12" s="85">
        <f t="shared" si="7"/>
        <v>0</v>
      </c>
      <c r="AA12" s="89">
        <f t="shared" si="8"/>
        <v>0</v>
      </c>
      <c r="AB12" s="33"/>
      <c r="AC12" s="138">
        <f t="shared" si="34"/>
        <v>7</v>
      </c>
      <c r="AD12" s="63" t="s">
        <v>47</v>
      </c>
      <c r="AE12" s="228">
        <v>0.34236111111111117</v>
      </c>
      <c r="AF12" s="227" t="s">
        <v>51</v>
      </c>
      <c r="AG12" s="228"/>
      <c r="AH12" s="19" t="str">
        <f t="shared" si="47"/>
        <v/>
      </c>
      <c r="AI12" s="82">
        <f>IF(ISNUMBER(AC12)=FALSE,"",SUM(AL12:AL$13))</f>
        <v>0</v>
      </c>
      <c r="AJ12" s="86"/>
      <c r="AK12" s="90"/>
      <c r="AL12" s="93"/>
      <c r="AM12" s="124"/>
      <c r="AN12" s="126"/>
      <c r="AO12" s="81">
        <f t="shared" si="9"/>
        <v>0</v>
      </c>
      <c r="AP12" s="85">
        <f t="shared" si="10"/>
        <v>0</v>
      </c>
      <c r="AQ12" s="89">
        <f t="shared" si="11"/>
        <v>0</v>
      </c>
      <c r="AR12" s="33"/>
      <c r="AS12" s="143" t="str">
        <f t="shared" si="36"/>
        <v/>
      </c>
      <c r="AT12" s="59"/>
      <c r="AU12" s="59"/>
      <c r="AV12" s="60"/>
      <c r="AW12" s="17" t="str">
        <f t="shared" si="48"/>
        <v/>
      </c>
      <c r="AX12" s="82" t="str">
        <f>IF(ISNUMBER(AS12)=FALSE,"",SUM(BA12:BA$13))</f>
        <v/>
      </c>
      <c r="AY12" s="86"/>
      <c r="AZ12" s="90"/>
      <c r="BA12" s="93" t="str">
        <f t="shared" si="37"/>
        <v/>
      </c>
      <c r="BB12" s="123" t="str">
        <f t="shared" si="12"/>
        <v/>
      </c>
      <c r="BC12" s="57" t="str">
        <f t="shared" si="13"/>
        <v/>
      </c>
      <c r="BD12" s="81">
        <f t="shared" si="14"/>
        <v>0</v>
      </c>
      <c r="BE12" s="85">
        <f t="shared" si="15"/>
        <v>0</v>
      </c>
      <c r="BF12" s="89">
        <f t="shared" si="16"/>
        <v>0</v>
      </c>
      <c r="BG12" s="33"/>
      <c r="BH12" s="138" t="str">
        <f t="shared" si="38"/>
        <v/>
      </c>
      <c r="BI12" s="15"/>
      <c r="BJ12" s="40"/>
      <c r="BK12" s="19" t="str">
        <f t="shared" si="49"/>
        <v/>
      </c>
      <c r="BL12" s="82" t="str">
        <f>IF(ISNUMBER(BH12)=FALSE,"",SUM(BO12:BO$13))</f>
        <v/>
      </c>
      <c r="BM12" s="86"/>
      <c r="BN12" s="90"/>
      <c r="BO12" s="93" t="str">
        <f t="shared" si="39"/>
        <v/>
      </c>
      <c r="BP12" s="124" t="str">
        <f t="shared" si="17"/>
        <v/>
      </c>
      <c r="BQ12" s="126" t="str">
        <f t="shared" si="18"/>
        <v/>
      </c>
      <c r="BR12" s="81">
        <f t="shared" si="19"/>
        <v>0</v>
      </c>
      <c r="BS12" s="85">
        <f t="shared" si="20"/>
        <v>0</v>
      </c>
      <c r="BT12" s="89">
        <f t="shared" si="21"/>
        <v>0</v>
      </c>
      <c r="BU12" s="33"/>
      <c r="BV12" s="143" t="str">
        <f t="shared" si="40"/>
        <v/>
      </c>
      <c r="BW12" s="59"/>
      <c r="BX12" s="60"/>
      <c r="BY12" s="17" t="str">
        <f t="shared" si="50"/>
        <v/>
      </c>
      <c r="BZ12" s="82" t="str">
        <f>IF(ISNUMBER(BV12)=FALSE,"",SUM(CC12:CC$13))</f>
        <v/>
      </c>
      <c r="CA12" s="86"/>
      <c r="CB12" s="90"/>
      <c r="CC12" s="93" t="str">
        <f t="shared" si="41"/>
        <v/>
      </c>
      <c r="CD12" s="123" t="str">
        <f t="shared" si="22"/>
        <v/>
      </c>
      <c r="CE12" s="57" t="str">
        <f t="shared" si="23"/>
        <v/>
      </c>
      <c r="CF12" s="81">
        <f t="shared" si="24"/>
        <v>0</v>
      </c>
      <c r="CG12" s="85">
        <f t="shared" si="25"/>
        <v>0</v>
      </c>
      <c r="CH12" s="89">
        <f t="shared" si="26"/>
        <v>0</v>
      </c>
      <c r="CI12" s="10"/>
      <c r="CJ12" s="147" t="str">
        <f t="shared" si="45"/>
        <v/>
      </c>
      <c r="CK12" s="15"/>
      <c r="CL12" s="40"/>
      <c r="CM12" s="19" t="str">
        <f t="shared" si="51"/>
        <v/>
      </c>
      <c r="CN12" s="82" t="str">
        <f>IF(ISNUMBER(CJ12)=FALSE,"",SUM(CQ12:CQ$13))</f>
        <v/>
      </c>
      <c r="CO12" s="86"/>
      <c r="CP12" s="90"/>
      <c r="CQ12" s="93" t="str">
        <f t="shared" si="42"/>
        <v/>
      </c>
      <c r="CR12" s="124" t="str">
        <f t="shared" si="27"/>
        <v/>
      </c>
      <c r="CS12" s="126" t="str">
        <f t="shared" si="28"/>
        <v/>
      </c>
      <c r="CT12" s="81">
        <f t="shared" si="29"/>
        <v>0</v>
      </c>
      <c r="CU12" s="85">
        <f t="shared" si="30"/>
        <v>0</v>
      </c>
      <c r="CV12" s="89">
        <f t="shared" si="31"/>
        <v>0</v>
      </c>
      <c r="CW12" s="33"/>
      <c r="CX12" s="92"/>
    </row>
    <row r="13" spans="1:102" ht="15" customHeight="1">
      <c r="A13" s="29"/>
      <c r="B13" s="239"/>
      <c r="C13" s="3">
        <v>8</v>
      </c>
      <c r="D13" s="96">
        <f t="shared" si="0"/>
        <v>8</v>
      </c>
      <c r="E13" s="4" t="s">
        <v>45</v>
      </c>
      <c r="F13" s="3">
        <v>1970</v>
      </c>
      <c r="G13" s="112">
        <f t="shared" si="1"/>
        <v>0</v>
      </c>
      <c r="H13" s="112"/>
      <c r="I13" s="3">
        <f t="shared" si="2"/>
        <v>0</v>
      </c>
      <c r="J13" s="117">
        <f t="shared" si="3"/>
        <v>0</v>
      </c>
      <c r="K13" s="119">
        <f t="shared" si="4"/>
        <v>0</v>
      </c>
      <c r="L13" s="121">
        <f t="shared" si="5"/>
        <v>0</v>
      </c>
      <c r="M13" s="54"/>
      <c r="N13" s="130" t="str">
        <f t="shared" si="32"/>
        <v/>
      </c>
      <c r="O13" s="59"/>
      <c r="P13" s="223"/>
      <c r="Q13" s="60"/>
      <c r="R13" s="17" t="str">
        <f t="shared" si="46"/>
        <v/>
      </c>
      <c r="S13" s="82" t="str">
        <f>IF(ISNUMBER(N13)=FALSE,"",SUM(V13:$V$13))</f>
        <v/>
      </c>
      <c r="T13" s="86"/>
      <c r="U13" s="90"/>
      <c r="V13" s="93" t="str">
        <f t="shared" si="33"/>
        <v/>
      </c>
      <c r="W13" s="123" t="str">
        <f t="shared" si="43"/>
        <v/>
      </c>
      <c r="X13" s="57" t="str">
        <f t="shared" si="44"/>
        <v/>
      </c>
      <c r="Y13" s="81">
        <f t="shared" si="6"/>
        <v>0</v>
      </c>
      <c r="Z13" s="85">
        <f t="shared" si="7"/>
        <v>0</v>
      </c>
      <c r="AA13" s="89">
        <f t="shared" si="8"/>
        <v>0</v>
      </c>
      <c r="AB13" s="33"/>
      <c r="AC13" s="138">
        <f t="shared" si="34"/>
        <v>8</v>
      </c>
      <c r="AD13" s="63" t="s">
        <v>49</v>
      </c>
      <c r="AE13" s="40" t="s">
        <v>50</v>
      </c>
      <c r="AF13" s="227" t="s">
        <v>51</v>
      </c>
      <c r="AG13" s="228"/>
      <c r="AH13" s="19" t="str">
        <f t="shared" si="47"/>
        <v/>
      </c>
      <c r="AI13" s="82"/>
      <c r="AJ13" s="86"/>
      <c r="AK13" s="90"/>
      <c r="AL13" s="93"/>
      <c r="AM13" s="124"/>
      <c r="AN13" s="126"/>
      <c r="AO13" s="81">
        <f t="shared" si="9"/>
        <v>0</v>
      </c>
      <c r="AP13" s="85">
        <f t="shared" si="10"/>
        <v>0</v>
      </c>
      <c r="AQ13" s="89">
        <f t="shared" si="11"/>
        <v>0</v>
      </c>
      <c r="AR13" s="33"/>
      <c r="AS13" s="143" t="str">
        <f t="shared" si="36"/>
        <v/>
      </c>
      <c r="AT13" s="59"/>
      <c r="AU13" s="59"/>
      <c r="AV13" s="60"/>
      <c r="AW13" s="17" t="str">
        <f t="shared" si="48"/>
        <v/>
      </c>
      <c r="AX13" s="82" t="str">
        <f>IF(ISNUMBER(AS13)=FALSE,"",SUM(BA13:BA$13))</f>
        <v/>
      </c>
      <c r="AY13" s="86"/>
      <c r="AZ13" s="90"/>
      <c r="BA13" s="93" t="str">
        <f t="shared" si="37"/>
        <v/>
      </c>
      <c r="BB13" s="123" t="str">
        <f t="shared" si="12"/>
        <v/>
      </c>
      <c r="BC13" s="57" t="str">
        <f t="shared" si="13"/>
        <v/>
      </c>
      <c r="BD13" s="81">
        <f t="shared" si="14"/>
        <v>0</v>
      </c>
      <c r="BE13" s="85">
        <f t="shared" si="15"/>
        <v>0</v>
      </c>
      <c r="BF13" s="89">
        <f t="shared" si="16"/>
        <v>0</v>
      </c>
      <c r="BG13" s="33"/>
      <c r="BH13" s="138" t="str">
        <f t="shared" si="38"/>
        <v/>
      </c>
      <c r="BI13" s="15"/>
      <c r="BJ13" s="40"/>
      <c r="BK13" s="19" t="str">
        <f t="shared" si="49"/>
        <v/>
      </c>
      <c r="BL13" s="82" t="str">
        <f>IF(ISNUMBER(BH13)=FALSE,"",SUM(BO13:BO$13))</f>
        <v/>
      </c>
      <c r="BM13" s="86"/>
      <c r="BN13" s="90"/>
      <c r="BO13" s="93" t="str">
        <f t="shared" si="39"/>
        <v/>
      </c>
      <c r="BP13" s="124" t="str">
        <f t="shared" si="17"/>
        <v/>
      </c>
      <c r="BQ13" s="126" t="str">
        <f t="shared" si="18"/>
        <v/>
      </c>
      <c r="BR13" s="81">
        <f t="shared" si="19"/>
        <v>0</v>
      </c>
      <c r="BS13" s="85">
        <f t="shared" si="20"/>
        <v>0</v>
      </c>
      <c r="BT13" s="89">
        <f t="shared" si="21"/>
        <v>0</v>
      </c>
      <c r="BU13" s="33"/>
      <c r="BV13" s="143" t="str">
        <f t="shared" si="40"/>
        <v/>
      </c>
      <c r="BW13" s="59"/>
      <c r="BX13" s="60"/>
      <c r="BY13" s="17" t="str">
        <f t="shared" si="50"/>
        <v/>
      </c>
      <c r="BZ13" s="82" t="str">
        <f>IF(ISNUMBER(BV13)=FALSE,"",SUM(CC13:CC$13))</f>
        <v/>
      </c>
      <c r="CA13" s="86"/>
      <c r="CB13" s="90"/>
      <c r="CC13" s="93" t="str">
        <f t="shared" si="41"/>
        <v/>
      </c>
      <c r="CD13" s="123" t="str">
        <f t="shared" si="22"/>
        <v/>
      </c>
      <c r="CE13" s="57" t="str">
        <f t="shared" si="23"/>
        <v/>
      </c>
      <c r="CF13" s="81">
        <f t="shared" si="24"/>
        <v>0</v>
      </c>
      <c r="CG13" s="85">
        <f t="shared" si="25"/>
        <v>0</v>
      </c>
      <c r="CH13" s="89">
        <f t="shared" si="26"/>
        <v>0</v>
      </c>
      <c r="CI13" s="10"/>
      <c r="CJ13" s="147" t="str">
        <f t="shared" si="45"/>
        <v/>
      </c>
      <c r="CK13" s="15"/>
      <c r="CL13" s="40"/>
      <c r="CM13" s="19" t="str">
        <f t="shared" si="51"/>
        <v/>
      </c>
      <c r="CN13" s="82" t="str">
        <f>IF(ISNUMBER(CJ13)=FALSE,"",SUM(CQ13:CQ$13))</f>
        <v/>
      </c>
      <c r="CO13" s="86"/>
      <c r="CP13" s="90"/>
      <c r="CQ13" s="93" t="str">
        <f t="shared" si="42"/>
        <v/>
      </c>
      <c r="CR13" s="124" t="str">
        <f t="shared" si="27"/>
        <v/>
      </c>
      <c r="CS13" s="126" t="str">
        <f t="shared" si="28"/>
        <v/>
      </c>
      <c r="CT13" s="81">
        <f t="shared" si="29"/>
        <v>0</v>
      </c>
      <c r="CU13" s="85">
        <f t="shared" si="30"/>
        <v>0</v>
      </c>
      <c r="CV13" s="89">
        <f t="shared" si="31"/>
        <v>0</v>
      </c>
      <c r="CW13" s="33"/>
      <c r="CX13" s="92"/>
    </row>
    <row r="14" spans="1:102" ht="15" customHeight="1" thickBot="1">
      <c r="A14" s="29"/>
      <c r="B14" s="239"/>
      <c r="C14" s="111">
        <v>25</v>
      </c>
      <c r="D14" s="96" t="str">
        <f t="shared" si="0"/>
        <v/>
      </c>
      <c r="E14" s="4"/>
      <c r="F14" s="3"/>
      <c r="G14" s="112">
        <f t="shared" si="1"/>
        <v>0</v>
      </c>
      <c r="H14" s="112"/>
      <c r="I14" s="3">
        <f t="shared" ref="I14" si="52">SUMIF($O$6:$O$10,E14,$R$6:$R$10)+SUMIF($AD$6:$AD$10,E14,$AH$6:$AH$10)+SUMIF($AT$6:$AT$10,E14,$AW$6:$AW$10)+SUMIF($BI$6:$BI$10,E14,$BK$6:$BK$10)+SUMIF($BW$6:$BW$10,E14,$BY$6:$BY$10)+SUMIF($CK$6:$CK$10,E14,$CM$6:$CM$10)</f>
        <v>0</v>
      </c>
      <c r="J14" s="117">
        <f t="shared" si="3"/>
        <v>0</v>
      </c>
      <c r="K14" s="119">
        <f t="shared" si="4"/>
        <v>0</v>
      </c>
      <c r="L14" s="121">
        <f t="shared" si="5"/>
        <v>0</v>
      </c>
      <c r="M14" s="31"/>
      <c r="N14" s="131" t="str">
        <f t="shared" si="32"/>
        <v/>
      </c>
      <c r="O14" s="66"/>
      <c r="P14" s="224"/>
      <c r="Q14" s="73"/>
      <c r="R14" s="97" t="str">
        <f t="shared" si="46"/>
        <v/>
      </c>
      <c r="S14" s="83"/>
      <c r="T14" s="87"/>
      <c r="U14" s="91" t="str">
        <f>IF(ISNUMBER(N14)=FALSE,"",SUM(V14:$V$14))</f>
        <v/>
      </c>
      <c r="V14" s="98" t="str">
        <f t="shared" si="33"/>
        <v/>
      </c>
      <c r="W14" s="123" t="str">
        <f t="shared" si="43"/>
        <v/>
      </c>
      <c r="X14" s="57" t="str">
        <f t="shared" si="44"/>
        <v/>
      </c>
      <c r="Y14" s="99">
        <f t="shared" si="6"/>
        <v>0</v>
      </c>
      <c r="Z14" s="100">
        <f t="shared" si="7"/>
        <v>0</v>
      </c>
      <c r="AA14" s="101">
        <f t="shared" si="8"/>
        <v>0</v>
      </c>
      <c r="AB14" s="33"/>
      <c r="AC14" s="139" t="str">
        <f t="shared" si="34"/>
        <v/>
      </c>
      <c r="AD14" s="48"/>
      <c r="AE14" s="49"/>
      <c r="AF14" s="49"/>
      <c r="AG14" s="49"/>
      <c r="AH14" s="102" t="str">
        <f t="shared" si="47"/>
        <v/>
      </c>
      <c r="AI14" s="83"/>
      <c r="AJ14" s="87"/>
      <c r="AK14" s="91" t="str">
        <f>IF(ISNUMBER(AC14)=FALSE,"",SUM(AL14:AL$14))</f>
        <v/>
      </c>
      <c r="AL14" s="98" t="str">
        <f t="shared" si="35"/>
        <v/>
      </c>
      <c r="AM14" s="124" t="str">
        <f>IF(ISNUMBER(AC14)=FALSE,"",SUMIF($E$6:$E$14,AD14,$D$6:$D$14))</f>
        <v/>
      </c>
      <c r="AN14" s="126" t="str">
        <f>IF(ISNUMBER(AC14)=FALSE,"",SUMIF($E$6:$E$14,AD14,$I$6:$I$14))</f>
        <v/>
      </c>
      <c r="AO14" s="99">
        <f t="shared" si="9"/>
        <v>0</v>
      </c>
      <c r="AP14" s="100">
        <f t="shared" si="10"/>
        <v>0</v>
      </c>
      <c r="AQ14" s="101">
        <f t="shared" si="11"/>
        <v>0</v>
      </c>
      <c r="AR14" s="33"/>
      <c r="AS14" s="144" t="str">
        <f t="shared" si="36"/>
        <v/>
      </c>
      <c r="AT14" s="66"/>
      <c r="AU14" s="66"/>
      <c r="AV14" s="73"/>
      <c r="AW14" s="97" t="str">
        <f t="shared" si="48"/>
        <v/>
      </c>
      <c r="AX14" s="83"/>
      <c r="AY14" s="87"/>
      <c r="AZ14" s="91" t="str">
        <f>IF(ISNUMBER(AS14)=FALSE,"",SUM(BA14:BA$14))</f>
        <v/>
      </c>
      <c r="BA14" s="98" t="str">
        <f t="shared" si="37"/>
        <v/>
      </c>
      <c r="BB14" s="123" t="str">
        <f t="shared" si="12"/>
        <v/>
      </c>
      <c r="BC14" s="57" t="str">
        <f t="shared" si="13"/>
        <v/>
      </c>
      <c r="BD14" s="99">
        <f t="shared" si="14"/>
        <v>0</v>
      </c>
      <c r="BE14" s="100">
        <f t="shared" si="15"/>
        <v>0</v>
      </c>
      <c r="BF14" s="101">
        <f t="shared" si="16"/>
        <v>0</v>
      </c>
      <c r="BG14" s="33"/>
      <c r="BH14" s="139" t="str">
        <f t="shared" si="38"/>
        <v/>
      </c>
      <c r="BI14" s="48"/>
      <c r="BJ14" s="49"/>
      <c r="BK14" s="102" t="str">
        <f t="shared" si="49"/>
        <v/>
      </c>
      <c r="BL14" s="83"/>
      <c r="BM14" s="87"/>
      <c r="BN14" s="91" t="str">
        <f>IF(ISNUMBER(BH14)=FALSE,"",SUM(BO14:BO$14))</f>
        <v/>
      </c>
      <c r="BO14" s="98" t="str">
        <f t="shared" si="39"/>
        <v/>
      </c>
      <c r="BP14" s="124" t="str">
        <f t="shared" si="17"/>
        <v/>
      </c>
      <c r="BQ14" s="126" t="str">
        <f t="shared" si="18"/>
        <v/>
      </c>
      <c r="BR14" s="99">
        <f t="shared" si="19"/>
        <v>0</v>
      </c>
      <c r="BS14" s="100">
        <f t="shared" si="20"/>
        <v>0</v>
      </c>
      <c r="BT14" s="101">
        <f t="shared" si="21"/>
        <v>0</v>
      </c>
      <c r="BU14" s="33"/>
      <c r="BV14" s="144" t="str">
        <f t="shared" si="40"/>
        <v/>
      </c>
      <c r="BW14" s="66"/>
      <c r="BX14" s="73"/>
      <c r="BY14" s="97" t="str">
        <f t="shared" si="50"/>
        <v/>
      </c>
      <c r="BZ14" s="83"/>
      <c r="CA14" s="87"/>
      <c r="CB14" s="91" t="str">
        <f>IF(ISNUMBER(BV14)=FALSE,"",SUM(CC14:CC$14))</f>
        <v/>
      </c>
      <c r="CC14" s="98" t="str">
        <f t="shared" si="41"/>
        <v/>
      </c>
      <c r="CD14" s="123" t="str">
        <f t="shared" si="22"/>
        <v/>
      </c>
      <c r="CE14" s="57" t="str">
        <f t="shared" si="23"/>
        <v/>
      </c>
      <c r="CF14" s="99">
        <f t="shared" si="24"/>
        <v>0</v>
      </c>
      <c r="CG14" s="100">
        <f t="shared" si="25"/>
        <v>0</v>
      </c>
      <c r="CH14" s="101">
        <f t="shared" si="26"/>
        <v>0</v>
      </c>
      <c r="CI14" s="33"/>
      <c r="CJ14" s="148" t="str">
        <f t="shared" si="45"/>
        <v/>
      </c>
      <c r="CK14" s="48"/>
      <c r="CL14" s="49"/>
      <c r="CM14" s="102" t="str">
        <f t="shared" si="51"/>
        <v/>
      </c>
      <c r="CN14" s="83"/>
      <c r="CO14" s="87"/>
      <c r="CP14" s="91" t="str">
        <f>IF(ISNUMBER(CJ14)=FALSE,"",SUM(CQ14:CQ$14))</f>
        <v/>
      </c>
      <c r="CQ14" s="98" t="str">
        <f t="shared" si="42"/>
        <v/>
      </c>
      <c r="CR14" s="124" t="str">
        <f t="shared" si="27"/>
        <v/>
      </c>
      <c r="CS14" s="126" t="str">
        <f t="shared" si="28"/>
        <v/>
      </c>
      <c r="CT14" s="99">
        <f t="shared" si="29"/>
        <v>0</v>
      </c>
      <c r="CU14" s="100">
        <f t="shared" si="30"/>
        <v>0</v>
      </c>
      <c r="CV14" s="101">
        <f t="shared" si="31"/>
        <v>0</v>
      </c>
      <c r="CW14" s="33"/>
    </row>
    <row r="15" spans="1:102" ht="3" customHeight="1" thickBot="1">
      <c r="A15" s="29"/>
      <c r="B15" s="106"/>
      <c r="C15" s="9"/>
      <c r="D15" s="9"/>
      <c r="E15" s="9"/>
      <c r="F15" s="9"/>
      <c r="G15" s="9"/>
      <c r="H15" s="9"/>
      <c r="I15" s="9"/>
      <c r="J15" s="107"/>
      <c r="K15" s="108"/>
      <c r="L15" s="109"/>
      <c r="M15" s="55"/>
      <c r="N15" s="132" t="str">
        <f t="shared" si="32"/>
        <v/>
      </c>
      <c r="O15" s="67"/>
      <c r="P15" s="67"/>
      <c r="Q15" s="67"/>
      <c r="R15" s="9"/>
      <c r="S15" s="67"/>
      <c r="T15" s="67"/>
      <c r="U15" s="67"/>
      <c r="V15" s="110" t="str">
        <f t="shared" si="33"/>
        <v/>
      </c>
      <c r="W15" s="152"/>
      <c r="X15" s="67"/>
      <c r="Y15" s="110"/>
      <c r="Z15" s="67"/>
      <c r="AA15" s="67"/>
      <c r="AB15" s="9"/>
      <c r="AC15" s="140" t="str">
        <f t="shared" si="34"/>
        <v/>
      </c>
      <c r="AD15" s="9"/>
      <c r="AE15" s="9"/>
      <c r="AF15" s="9"/>
      <c r="AG15" s="9"/>
      <c r="AH15" s="9"/>
      <c r="AI15" s="67"/>
      <c r="AJ15" s="67"/>
      <c r="AK15" s="67"/>
      <c r="AL15" s="110" t="str">
        <f t="shared" si="35"/>
        <v/>
      </c>
      <c r="AM15" s="150"/>
      <c r="AN15" s="9"/>
      <c r="AO15" s="110"/>
      <c r="AP15" s="67"/>
      <c r="AQ15" s="67"/>
      <c r="AR15" s="9"/>
      <c r="AS15" s="140" t="str">
        <f t="shared" si="36"/>
        <v/>
      </c>
      <c r="AT15" s="67"/>
      <c r="AU15" s="67"/>
      <c r="AV15" s="67"/>
      <c r="AW15" s="9"/>
      <c r="AX15" s="67"/>
      <c r="AY15" s="67"/>
      <c r="AZ15" s="67"/>
      <c r="BA15" s="110" t="str">
        <f t="shared" si="37"/>
        <v/>
      </c>
      <c r="BB15" s="152"/>
      <c r="BC15" s="67"/>
      <c r="BD15" s="110"/>
      <c r="BE15" s="67"/>
      <c r="BF15" s="67"/>
      <c r="BG15" s="9"/>
      <c r="BH15" s="140" t="str">
        <f t="shared" si="38"/>
        <v/>
      </c>
      <c r="BI15" s="9"/>
      <c r="BJ15" s="9"/>
      <c r="BK15" s="9"/>
      <c r="BL15" s="67"/>
      <c r="BM15" s="67"/>
      <c r="BN15" s="67"/>
      <c r="BO15" s="110" t="str">
        <f t="shared" si="39"/>
        <v/>
      </c>
      <c r="BP15" s="150"/>
      <c r="BQ15" s="9"/>
      <c r="BR15" s="110"/>
      <c r="BS15" s="67"/>
      <c r="BT15" s="67"/>
      <c r="BU15" s="9"/>
      <c r="BV15" s="140" t="str">
        <f t="shared" si="40"/>
        <v/>
      </c>
      <c r="BW15" s="67"/>
      <c r="BX15" s="67"/>
      <c r="BY15" s="9"/>
      <c r="BZ15" s="67"/>
      <c r="CA15" s="67"/>
      <c r="CB15" s="67"/>
      <c r="CC15" s="110" t="str">
        <f t="shared" si="41"/>
        <v/>
      </c>
      <c r="CD15" s="152"/>
      <c r="CE15" s="67"/>
      <c r="CF15" s="110"/>
      <c r="CG15" s="67"/>
      <c r="CH15" s="67"/>
      <c r="CI15" s="9"/>
      <c r="CJ15" s="140" t="str">
        <f t="shared" si="45"/>
        <v/>
      </c>
      <c r="CK15" s="9"/>
      <c r="CL15" s="9"/>
      <c r="CM15" s="9"/>
      <c r="CN15" s="67"/>
      <c r="CO15" s="67"/>
      <c r="CP15" s="67"/>
      <c r="CQ15" s="110" t="str">
        <f t="shared" si="42"/>
        <v/>
      </c>
      <c r="CR15" s="150"/>
      <c r="CS15" s="9"/>
      <c r="CT15" s="110"/>
      <c r="CU15" s="67"/>
      <c r="CV15" s="67"/>
      <c r="CW15" s="52"/>
    </row>
    <row r="16" spans="1:102" ht="15" customHeight="1">
      <c r="A16" s="35"/>
      <c r="B16" s="240" t="s">
        <v>21</v>
      </c>
      <c r="C16" s="212">
        <v>1</v>
      </c>
      <c r="D16" s="103">
        <f t="shared" ref="D16:D37" si="53">IF(E16="","",C16)</f>
        <v>1</v>
      </c>
      <c r="E16" s="225" t="s">
        <v>0</v>
      </c>
      <c r="F16" s="105">
        <v>1980</v>
      </c>
      <c r="G16" s="105">
        <f t="shared" ref="G16:G38" si="54">SUMIF($O$16:$O$38,E16,$V$16:$V$38)+SUMIF($AD$16:$AD$38,E16,$AL$16:$AL$38)+SUMIF($AT$16:$AT$38,E16,$BA$16:$BA$38)+SUMIF($BI$16:$BI$38,E16,$BO$16:$BO$38)+SUMIF($BW$16:$BW$38,E16,$CC$16:$CC$38)+SUMIF($CK$16:$CK$38,E16,$CQ$16:$CQ$38)</f>
        <v>2</v>
      </c>
      <c r="H16" s="105"/>
      <c r="I16" s="14">
        <f t="shared" ref="I16:I32" si="55">SUMIF($O$16:$O$30,E16,$R$16:$R$30)+SUMIF($AD$16:$AD$30,E16,$AH$16:$AH$30)+SUMIF($AT$16:$AT$30,E16,$AW$16:$AW$30)+SUMIF($BI$16:$BI$30,E16,$BK$16:$BK$30)+SUMIF($BW$16:$BW$30,E16,$BY$16:$BY$30)+SUMIF($CK$16:$CK$30,E16,$CM$16:$CM$30)</f>
        <v>24</v>
      </c>
      <c r="J16" s="118">
        <f t="shared" ref="J16:J38" si="56">SUMIF($O$16:$O$38,E16,$S$16:$S$38)+SUMIF($AD$16:$AD$38,E16,$AI$16:$AI$38)+SUMIF($AT$16:$AT$38,E16,$AX$16:$AX$38)+SUMIF($BI$16:$BI$38,E16,$BL$16:$BL$38)+SUMIF($BW$16:$BW$38,E16,$BZ$16:$BZ$38)+SUMIF($CK$16:$CK$38,E16,$CN$16:$CN$38)</f>
        <v>0</v>
      </c>
      <c r="K16" s="120">
        <f t="shared" ref="K16:K38" si="57">SUMIF($O$16:$O$38,E16,$T$16:$T$38)+SUMIF($AD$16:$AD$38,E16,$AJ$16:$AJ$38)+SUMIF($AT$16:$AT$38,E16,$AY$16:$AY$38)+SUMIF($BI$16:$BI$38,E16,$BM$16:$BM$38)+SUMIF($BW$16:$BW$38,E16,$CA$16:$CA$38)+SUMIF($CK$16:$CK$38,E16,$CO$16:$CO$38)</f>
        <v>0</v>
      </c>
      <c r="L16" s="122">
        <f t="shared" ref="L16:L38" si="58">SUMIF($O$16:$O$38,E16,$U$16:$U$38)+SUMIF($AD$16:$AD$38,E16,$AK$16:$AK$38)+SUMIF($AT$16:$AT$38,E16,$AZ$16:$AZ$38)+SUMIF($BI$16:$BI$38,E16,$BN$16:$BN$38)+SUMIF($BW$16:$BW$38,E16,$CB$16:$CB$38)+SUMIF($CK$16:$CK$38,E16,$CP$16:$CP$38)</f>
        <v>0</v>
      </c>
      <c r="M16" s="56"/>
      <c r="N16" s="130">
        <f t="shared" si="32"/>
        <v>1</v>
      </c>
      <c r="O16" s="57" t="s">
        <v>0</v>
      </c>
      <c r="P16" s="222">
        <v>204</v>
      </c>
      <c r="Q16" s="58">
        <v>0.48541666666666666</v>
      </c>
      <c r="R16" s="57">
        <v>10</v>
      </c>
      <c r="S16" s="81"/>
      <c r="T16" s="85"/>
      <c r="U16" s="89"/>
      <c r="V16" s="93">
        <f t="shared" si="33"/>
        <v>1</v>
      </c>
      <c r="W16" s="123">
        <v>1</v>
      </c>
      <c r="X16" s="125">
        <v>10</v>
      </c>
      <c r="Y16" s="81">
        <f t="shared" ref="Y16:Y38" si="59">SUMIF($O$16:$O$38,O16,$S$16:$S$38)</f>
        <v>0</v>
      </c>
      <c r="Z16" s="85">
        <f t="shared" ref="Z16:Z38" si="60">SUMIF($O$16:$O$38,O16,$T$16:$T$38)</f>
        <v>0</v>
      </c>
      <c r="AA16" s="89">
        <f t="shared" ref="AA16:AA38" si="61">SUMIF($O$16:$O$38,O16,$U$16:$U$38)</f>
        <v>0</v>
      </c>
      <c r="AB16" s="33"/>
      <c r="AC16" s="138">
        <f t="shared" si="34"/>
        <v>1</v>
      </c>
      <c r="AD16" s="50" t="s">
        <v>53</v>
      </c>
      <c r="AE16" s="231">
        <v>0.18872685185185184</v>
      </c>
      <c r="AF16" s="231">
        <v>0.18358796296296298</v>
      </c>
      <c r="AG16" s="231">
        <v>0.37231481481481482</v>
      </c>
      <c r="AH16" s="61">
        <f>IF(ISNUMBER(AC16)=FALSE,"",SUM(AL16:AL$30)+3)</f>
        <v>18</v>
      </c>
      <c r="AI16" s="81"/>
      <c r="AJ16" s="85"/>
      <c r="AK16" s="89"/>
      <c r="AL16" s="93">
        <f t="shared" si="35"/>
        <v>1</v>
      </c>
      <c r="AM16" s="124">
        <f t="shared" ref="AM16:AM31" si="62">IF(ISNUMBER(AC16)=FALSE,"",SUMIF($E$16:$E$38,AD16,$D$16:$D$38))</f>
        <v>3</v>
      </c>
      <c r="AN16" s="126">
        <f t="shared" ref="AN16:AN31" si="63">IF(ISNUMBER(AC16)=FALSE,"",SUMIF($E$16:$E$38,AD16,$I$16:$I$38))</f>
        <v>18</v>
      </c>
      <c r="AO16" s="81">
        <f t="shared" ref="AO16:AO33" si="64">SUMIF($O$16:$O$38,AD16,$S$16:$S$38)+SUMIF($AD$16:$AD$38,AD16,$AI$16:$AI$38)</f>
        <v>0</v>
      </c>
      <c r="AP16" s="85">
        <f t="shared" ref="AP16:AP33" si="65">SUMIF($O$16:$O$38,AD16,$T$16:$T$38)+SUMIF($AD$16:$AD$38,AD16,$AJ$16:$AJ$38)</f>
        <v>0</v>
      </c>
      <c r="AQ16" s="89">
        <f t="shared" ref="AQ16:AQ33" si="66">SUMIF($O$16:$O$38,AD16,$U$16:$U$38)+SUMIF($AD$16:$AD$38,AD16,$AK$16:$AK$38)</f>
        <v>0</v>
      </c>
      <c r="AR16" s="33"/>
      <c r="AS16" s="143" t="str">
        <f t="shared" si="36"/>
        <v/>
      </c>
      <c r="AT16" s="57"/>
      <c r="AU16" s="57"/>
      <c r="AV16" s="58"/>
      <c r="AW16" s="57" t="str">
        <f>IF(ISNUMBER(AS16)=FALSE,"",SUM(BA16:BA$30)+3)</f>
        <v/>
      </c>
      <c r="AX16" s="81"/>
      <c r="AY16" s="85"/>
      <c r="AZ16" s="89"/>
      <c r="BA16" s="93" t="str">
        <f t="shared" si="37"/>
        <v/>
      </c>
      <c r="BB16" s="123" t="str">
        <f t="shared" ref="BB16:BB38" si="67">IF(ISNUMBER(AS16)=FALSE,"",SUMIF($E$16:$E$38,AT16,$D$16:$D$38))</f>
        <v/>
      </c>
      <c r="BC16" s="125" t="str">
        <f t="shared" ref="BC16:BC38" si="68">IF(ISNUMBER(AS16)=FALSE,"",SUMIF($E$16:$E$38,AT16,$I$16:$I$38))</f>
        <v/>
      </c>
      <c r="BD16" s="81">
        <f t="shared" ref="BD16:BD38" si="69">SUMIF($O$16:$O$38,AT16,$S$16:$S$38)+SUMIF($AD$16:$AD$38,AT16,$AI$16:$AI$38)+SUMIF($AT$16:$AT$38,AT16,$AX$16:$AX$38)</f>
        <v>0</v>
      </c>
      <c r="BE16" s="85">
        <f t="shared" ref="BE16:BE38" si="70">SUMIF($O$16:$O$38,AT16,$T$16:$T$38)+SUMIF($AD$16:$AD$38,AT16,$AJ$16:$AJ$38)+SUMIF($AT$16:$AT$38,AT16,$AY$16:$AY$38)</f>
        <v>0</v>
      </c>
      <c r="BF16" s="89">
        <f t="shared" ref="BF16:BF38" si="71">SUMIF($O$16:$O$38,AT16,$U$16:$U$38)+SUMIF($AD$16:$AD$38,AT16,$AK$16:$AK$38)+SUMIF($AT$16:$AT$38,AT16,$AZ$16:$AZ$38)</f>
        <v>0</v>
      </c>
      <c r="BG16" s="33"/>
      <c r="BH16" s="138" t="str">
        <f t="shared" si="38"/>
        <v/>
      </c>
      <c r="BI16" s="61"/>
      <c r="BJ16" s="51"/>
      <c r="BK16" s="61" t="str">
        <f>IF(ISNUMBER(BH16)=FALSE,"",SUM(BO16:BO$30)+3)</f>
        <v/>
      </c>
      <c r="BL16" s="81"/>
      <c r="BM16" s="85"/>
      <c r="BN16" s="89"/>
      <c r="BO16" s="93" t="str">
        <f t="shared" si="39"/>
        <v/>
      </c>
      <c r="BP16" s="124" t="str">
        <f t="shared" ref="BP16:BP38" si="72">IF(ISNUMBER(BH16)=FALSE,"",SUMIF($E$16:$E$38,BI16,$D$16:$D$38))</f>
        <v/>
      </c>
      <c r="BQ16" s="126" t="str">
        <f t="shared" ref="BQ16:BQ38" si="73">IF(ISNUMBER(BH16)=FALSE,"",SUMIF($E$16:$E$38,BI16,$I$16:$I$38))</f>
        <v/>
      </c>
      <c r="BR16" s="81">
        <f t="shared" ref="BR16:BR38" si="74">SUMIF($O$16:$O$38,BI16,$S$16:$S$38)+SUMIF($AD$16:$AD$38,BI16,$AI$16:$AI$38)+SUMIF($AT$16:$AT$38,BI16,$AX$16:$AX$38)+SUMIF($BI$16:$BI$38,BI16,$BL$16:$BL$38)</f>
        <v>0</v>
      </c>
      <c r="BS16" s="85">
        <f t="shared" ref="BS16:BS38" si="75">SUMIF($O$16:$O$38,BI16,$T$16:$T$38)+SUMIF($AD$16:$AD$38,BI16,$AJ$16:$AJ$38)+SUMIF($AT$16:$AT$38,BI16,$AY$16:$AY$38)+SUMIF($BI$16:$BI$38,BI16,$BM$16:$BM$38)</f>
        <v>0</v>
      </c>
      <c r="BT16" s="89">
        <f t="shared" ref="BT16:BT38" si="76">SUMIF($O$16:$O$38,BI16,$U$16:$U$38)+SUMIF($AD$16:$AD$38,BI16,$AK$16:$AK$38)+SUMIF($AT$16:$AT$38,BI16,$AZ$16:$AZ$38)+SUMIF($BI$16:$BI$38,BI16,$BN$16:$BN$38)</f>
        <v>0</v>
      </c>
      <c r="BU16" s="33"/>
      <c r="BV16" s="143" t="str">
        <f t="shared" si="40"/>
        <v/>
      </c>
      <c r="BW16" s="57"/>
      <c r="BX16" s="58"/>
      <c r="BY16" s="57" t="str">
        <f>IF(ISNUMBER(BV16)=FALSE,"",SUM(CC16:CC$30)+3)</f>
        <v/>
      </c>
      <c r="BZ16" s="81"/>
      <c r="CA16" s="85"/>
      <c r="CB16" s="89"/>
      <c r="CC16" s="93" t="str">
        <f t="shared" si="41"/>
        <v/>
      </c>
      <c r="CD16" s="123" t="str">
        <f t="shared" ref="CD16:CD38" si="77">IF(ISNUMBER(BV16)=FALSE,"",SUMIF($E$16:$E$38,BW16,$D$16:$D$38))</f>
        <v/>
      </c>
      <c r="CE16" s="125" t="str">
        <f t="shared" ref="CE16:CE38" si="78">IF(ISNUMBER(BV16)=FALSE,"",SUMIF($E$16:$E$38,BW16,$I$16:$I$38))</f>
        <v/>
      </c>
      <c r="CF16" s="81">
        <f t="shared" ref="CF16:CF38" si="79">SUMIF($O$16:$O$38,BW16,$S$16:$S$38)+SUMIF($AD$16:$AD$38,BW16,$AI$16:$AI$38)+SUMIF($AT$16:$AT$38,BW16,$AX$16:$AX$38)+SUMIF($BI$16:$BI$38,BW16,$BL$16:$BL$38)+SUMIF($BW$16:$BW$38,BW16,$BZ$16:$BZ$38)</f>
        <v>0</v>
      </c>
      <c r="CG16" s="85">
        <f t="shared" ref="CG16:CG38" si="80">SUMIF($O$16:$O$38,BW16,$T$16:$T$38)+SUMIF($AD$16:$AD$38,BW16,$AJ$16:$AJ$38)+SUMIF($AT$16:$AT$38,BW16,$AY$16:$AY$38)+SUMIF($BI$16:$BI$38,BW16,$BM$16:$BM$38)+SUMIF($BW$16:$BW$38,BW16,$CA$16:$CA$38)</f>
        <v>0</v>
      </c>
      <c r="CH16" s="89">
        <f t="shared" ref="CH16:CH38" si="81">SUMIF($O$16:$O$38,BW16,$U$16:$U$38)+SUMIF($AD$16:$AD$38,BW16,$AK$16:$AK$38)+SUMIF($AT$16:$AT$38,BW16,$AZ$16:$AZ$38)+SUMIF($BI$16:$BI$38,BW16,$BN$16:$BN$38)+SUMIF($BW$16:$BW$38,BW16,$CB$16:$CB$38)</f>
        <v>0</v>
      </c>
      <c r="CI16" s="33"/>
      <c r="CJ16" s="138" t="str">
        <f t="shared" si="45"/>
        <v/>
      </c>
      <c r="CK16" s="61"/>
      <c r="CL16" s="51"/>
      <c r="CM16" s="61" t="str">
        <f>IF(ISNUMBER(CJ16)=FALSE,"",SUM(CQ16:CQ$30)+3)</f>
        <v/>
      </c>
      <c r="CN16" s="81"/>
      <c r="CO16" s="85"/>
      <c r="CP16" s="89"/>
      <c r="CQ16" s="93" t="str">
        <f t="shared" si="42"/>
        <v/>
      </c>
      <c r="CR16" s="124" t="str">
        <f t="shared" ref="CR16:CR38" si="82">IF(ISNUMBER(CJ16)=FALSE,"",SUMIF($E$16:$E$38,CK16,$D$16:$D$38))</f>
        <v/>
      </c>
      <c r="CS16" s="126" t="str">
        <f t="shared" ref="CS16:CS38" si="83">IF(ISNUMBER(CJ16)=FALSE,"",SUMIF($E$16:$E$38,CK16,$I$16:$I$38))</f>
        <v/>
      </c>
      <c r="CT16" s="81">
        <f t="shared" ref="CT16:CT38" si="84">SUMIF($O$16:$O$38,CK16,$S$16:$S$38)+SUMIF($AD$16:$AD$38,CK16,$AI$16:$AI$38)+SUMIF($AT$16:$AT$38,CK16,$AX$16:$AX$38)+SUMIF($BI$16:$BI$38,CK16,$BL$16:$BL$38)+SUMIF($BW$16:$BW$38,CK16,$BZ$16:$BZ$38)+SUMIF($CK$16:$CK$38,CK16,$CN$16:$CN$38)</f>
        <v>0</v>
      </c>
      <c r="CU16" s="85">
        <f t="shared" ref="CU16:CU38" si="85">SUMIF($O$16:$O$38,CK16,$T$16:$T$38)+SUMIF($AD$16:$AD$38,CK16,$AJ$16:$AJ$38)+SUMIF($AT$16:$AT$38,CK16,$AY$16:$AY$38)+SUMIF($BI$16:$BI$38,CK16,$BM$16:$BM$38)+SUMIF($BW$16:$BW$38,CK16,$CA$16:$CA$38)+SUMIF($CK$16:$CK$38,CK16,$CO$16:$CO$38)</f>
        <v>0</v>
      </c>
      <c r="CV16" s="89">
        <f t="shared" ref="CV16:CV38" si="86">SUMIF($O$16:$O$38,CK16,$U$16:$U$38)+SUMIF($AD$16:$AD$38,CK16,$AK$16:$AK$38)+SUMIF($AT$16:$AT$38,CK16,$AZ$16:$AZ$38)+SUMIF($BI$16:$BI$38,CK16,$BN$16:$BN$38)+SUMIF($BW$16:$BW$38,CK16,$CB$16:$CB$38)+SUMIF($CK$16:$CK$38,CK16,$CP$16:$CP$38)</f>
        <v>0</v>
      </c>
      <c r="CW16" s="33"/>
    </row>
    <row r="17" spans="1:101" ht="15" customHeight="1">
      <c r="A17" s="35"/>
      <c r="B17" s="241"/>
      <c r="C17" s="158">
        <v>2</v>
      </c>
      <c r="D17" s="103">
        <f t="shared" si="53"/>
        <v>2</v>
      </c>
      <c r="E17" s="225" t="s">
        <v>24</v>
      </c>
      <c r="F17" s="105">
        <v>1978</v>
      </c>
      <c r="G17" s="105">
        <f t="shared" si="54"/>
        <v>2</v>
      </c>
      <c r="H17" s="105"/>
      <c r="I17" s="158">
        <f t="shared" si="55"/>
        <v>20</v>
      </c>
      <c r="J17" s="118">
        <f t="shared" si="56"/>
        <v>0</v>
      </c>
      <c r="K17" s="120">
        <f t="shared" si="57"/>
        <v>0</v>
      </c>
      <c r="L17" s="122">
        <f t="shared" si="58"/>
        <v>0</v>
      </c>
      <c r="M17" s="56"/>
      <c r="N17" s="130">
        <f t="shared" si="32"/>
        <v>2</v>
      </c>
      <c r="O17" s="59" t="s">
        <v>24</v>
      </c>
      <c r="P17" s="223">
        <v>183</v>
      </c>
      <c r="Q17" s="60">
        <v>0.46180555555555552</v>
      </c>
      <c r="R17" s="57">
        <v>8</v>
      </c>
      <c r="S17" s="82"/>
      <c r="T17" s="86"/>
      <c r="U17" s="90"/>
      <c r="V17" s="93">
        <f t="shared" si="33"/>
        <v>1</v>
      </c>
      <c r="W17" s="123">
        <v>2</v>
      </c>
      <c r="X17" s="125">
        <v>8</v>
      </c>
      <c r="Y17" s="81">
        <f t="shared" si="59"/>
        <v>0</v>
      </c>
      <c r="Z17" s="85">
        <f t="shared" si="60"/>
        <v>0</v>
      </c>
      <c r="AA17" s="89">
        <f t="shared" si="61"/>
        <v>0</v>
      </c>
      <c r="AB17" s="33"/>
      <c r="AC17" s="138">
        <f t="shared" si="34"/>
        <v>2</v>
      </c>
      <c r="AD17" s="15" t="s">
        <v>54</v>
      </c>
      <c r="AE17" s="229">
        <v>0.19165509259259267</v>
      </c>
      <c r="AF17" s="229">
        <v>0.18578703703703703</v>
      </c>
      <c r="AG17" s="229">
        <v>0.3774421296296297</v>
      </c>
      <c r="AH17" s="61">
        <f>IF(ISNUMBER(AC17)=FALSE,"",SUM(AL17:AL$30)+2)</f>
        <v>16</v>
      </c>
      <c r="AI17" s="82"/>
      <c r="AJ17" s="86"/>
      <c r="AK17" s="90"/>
      <c r="AL17" s="93">
        <f t="shared" si="35"/>
        <v>1</v>
      </c>
      <c r="AM17" s="124">
        <f t="shared" si="62"/>
        <v>4</v>
      </c>
      <c r="AN17" s="126">
        <f t="shared" si="63"/>
        <v>16</v>
      </c>
      <c r="AO17" s="81">
        <f t="shared" si="64"/>
        <v>0</v>
      </c>
      <c r="AP17" s="85">
        <f t="shared" si="65"/>
        <v>0</v>
      </c>
      <c r="AQ17" s="89">
        <f t="shared" si="66"/>
        <v>0</v>
      </c>
      <c r="AR17" s="33"/>
      <c r="AS17" s="143" t="str">
        <f t="shared" si="36"/>
        <v/>
      </c>
      <c r="AT17" s="59"/>
      <c r="AU17" s="59"/>
      <c r="AV17" s="60"/>
      <c r="AW17" s="57" t="str">
        <f>IF(ISNUMBER(AS17)=FALSE,"",SUM(BA17:BA$30)+2)</f>
        <v/>
      </c>
      <c r="AX17" s="82"/>
      <c r="AY17" s="86"/>
      <c r="AZ17" s="90"/>
      <c r="BA17" s="93" t="str">
        <f t="shared" si="37"/>
        <v/>
      </c>
      <c r="BB17" s="123" t="str">
        <f t="shared" si="67"/>
        <v/>
      </c>
      <c r="BC17" s="125" t="str">
        <f t="shared" si="68"/>
        <v/>
      </c>
      <c r="BD17" s="81">
        <f t="shared" si="69"/>
        <v>0</v>
      </c>
      <c r="BE17" s="85">
        <f t="shared" si="70"/>
        <v>0</v>
      </c>
      <c r="BF17" s="89">
        <f t="shared" si="71"/>
        <v>0</v>
      </c>
      <c r="BG17" s="33"/>
      <c r="BH17" s="138" t="str">
        <f t="shared" si="38"/>
        <v/>
      </c>
      <c r="BI17" s="63"/>
      <c r="BJ17" s="40"/>
      <c r="BK17" s="61" t="str">
        <f>IF(ISNUMBER(BH17)=FALSE,"",SUM(BO17:BO$30)+2)</f>
        <v/>
      </c>
      <c r="BL17" s="82"/>
      <c r="BM17" s="86"/>
      <c r="BN17" s="90"/>
      <c r="BO17" s="93" t="str">
        <f t="shared" si="39"/>
        <v/>
      </c>
      <c r="BP17" s="124" t="str">
        <f t="shared" si="72"/>
        <v/>
      </c>
      <c r="BQ17" s="126" t="str">
        <f t="shared" si="73"/>
        <v/>
      </c>
      <c r="BR17" s="81">
        <f t="shared" si="74"/>
        <v>0</v>
      </c>
      <c r="BS17" s="85">
        <f t="shared" si="75"/>
        <v>0</v>
      </c>
      <c r="BT17" s="89">
        <f t="shared" si="76"/>
        <v>0</v>
      </c>
      <c r="BU17" s="33"/>
      <c r="BV17" s="143" t="str">
        <f t="shared" si="40"/>
        <v/>
      </c>
      <c r="BW17" s="59"/>
      <c r="BX17" s="60"/>
      <c r="BY17" s="57" t="str">
        <f>IF(ISNUMBER(BV17)=FALSE,"",SUM(CC17:CC$30)+2)</f>
        <v/>
      </c>
      <c r="BZ17" s="82"/>
      <c r="CA17" s="86"/>
      <c r="CB17" s="90"/>
      <c r="CC17" s="93" t="str">
        <f t="shared" si="41"/>
        <v/>
      </c>
      <c r="CD17" s="123" t="str">
        <f t="shared" si="77"/>
        <v/>
      </c>
      <c r="CE17" s="125" t="str">
        <f t="shared" si="78"/>
        <v/>
      </c>
      <c r="CF17" s="81">
        <f t="shared" si="79"/>
        <v>0</v>
      </c>
      <c r="CG17" s="85">
        <f t="shared" si="80"/>
        <v>0</v>
      </c>
      <c r="CH17" s="89">
        <f t="shared" si="81"/>
        <v>0</v>
      </c>
      <c r="CI17" s="33"/>
      <c r="CJ17" s="147" t="str">
        <f t="shared" si="45"/>
        <v/>
      </c>
      <c r="CK17" s="63"/>
      <c r="CL17" s="40"/>
      <c r="CM17" s="61" t="str">
        <f>IF(ISNUMBER(CJ17)=FALSE,"",SUM(CQ17:CQ$30)+2)</f>
        <v/>
      </c>
      <c r="CN17" s="82"/>
      <c r="CO17" s="86"/>
      <c r="CP17" s="90"/>
      <c r="CQ17" s="93" t="str">
        <f t="shared" si="42"/>
        <v/>
      </c>
      <c r="CR17" s="124" t="str">
        <f t="shared" si="82"/>
        <v/>
      </c>
      <c r="CS17" s="126" t="str">
        <f t="shared" si="83"/>
        <v/>
      </c>
      <c r="CT17" s="81">
        <f t="shared" si="84"/>
        <v>0</v>
      </c>
      <c r="CU17" s="85">
        <f t="shared" si="85"/>
        <v>0</v>
      </c>
      <c r="CV17" s="89">
        <f t="shared" si="86"/>
        <v>0</v>
      </c>
      <c r="CW17" s="33"/>
    </row>
    <row r="18" spans="1:101" ht="15" customHeight="1">
      <c r="A18" s="35"/>
      <c r="B18" s="241"/>
      <c r="C18" s="158">
        <v>3</v>
      </c>
      <c r="D18" s="190">
        <f t="shared" si="53"/>
        <v>3</v>
      </c>
      <c r="E18" s="225" t="s">
        <v>53</v>
      </c>
      <c r="F18" s="191">
        <v>1979</v>
      </c>
      <c r="G18" s="191">
        <f t="shared" si="54"/>
        <v>1</v>
      </c>
      <c r="H18" s="191"/>
      <c r="I18" s="158">
        <f t="shared" si="55"/>
        <v>18</v>
      </c>
      <c r="J18" s="193">
        <f t="shared" si="56"/>
        <v>0</v>
      </c>
      <c r="K18" s="194">
        <f t="shared" si="57"/>
        <v>0</v>
      </c>
      <c r="L18" s="195">
        <f t="shared" si="58"/>
        <v>0</v>
      </c>
      <c r="M18" s="56"/>
      <c r="N18" s="130">
        <f t="shared" si="32"/>
        <v>3</v>
      </c>
      <c r="O18" s="59" t="s">
        <v>25</v>
      </c>
      <c r="P18" s="223">
        <v>174</v>
      </c>
      <c r="Q18" s="60">
        <v>0.4909722222222222</v>
      </c>
      <c r="R18" s="57">
        <v>6</v>
      </c>
      <c r="S18" s="82"/>
      <c r="T18" s="86"/>
      <c r="U18" s="90"/>
      <c r="V18" s="93">
        <f t="shared" si="33"/>
        <v>1</v>
      </c>
      <c r="W18" s="123">
        <v>3</v>
      </c>
      <c r="X18" s="125">
        <v>6</v>
      </c>
      <c r="Y18" s="81">
        <f t="shared" si="59"/>
        <v>0</v>
      </c>
      <c r="Z18" s="85">
        <f t="shared" si="60"/>
        <v>0</v>
      </c>
      <c r="AA18" s="89">
        <f t="shared" si="61"/>
        <v>0</v>
      </c>
      <c r="AB18" s="33"/>
      <c r="AC18" s="138">
        <f t="shared" si="34"/>
        <v>3</v>
      </c>
      <c r="AD18" s="15" t="s">
        <v>0</v>
      </c>
      <c r="AE18" s="229">
        <v>0.20310185185185187</v>
      </c>
      <c r="AF18" s="229">
        <v>0.19182870370370364</v>
      </c>
      <c r="AG18" s="229">
        <v>0.39493055555555551</v>
      </c>
      <c r="AH18" s="61">
        <f>IF(ISNUMBER(AC18)=FALSE,"",SUM(AL18:AL$30)+1)</f>
        <v>14</v>
      </c>
      <c r="AI18" s="82"/>
      <c r="AJ18" s="86"/>
      <c r="AK18" s="90"/>
      <c r="AL18" s="93">
        <f t="shared" si="35"/>
        <v>1</v>
      </c>
      <c r="AM18" s="124">
        <f t="shared" si="62"/>
        <v>1</v>
      </c>
      <c r="AN18" s="126">
        <f t="shared" si="63"/>
        <v>24</v>
      </c>
      <c r="AO18" s="81">
        <f t="shared" si="64"/>
        <v>0</v>
      </c>
      <c r="AP18" s="85">
        <f t="shared" si="65"/>
        <v>0</v>
      </c>
      <c r="AQ18" s="89">
        <f t="shared" si="66"/>
        <v>0</v>
      </c>
      <c r="AR18" s="33"/>
      <c r="AS18" s="143" t="str">
        <f t="shared" si="36"/>
        <v/>
      </c>
      <c r="AT18" s="59"/>
      <c r="AU18" s="59"/>
      <c r="AV18" s="60"/>
      <c r="AW18" s="57" t="str">
        <f>IF(ISNUMBER(AS18)=FALSE,"",SUM(BA18:BA$30)+1)</f>
        <v/>
      </c>
      <c r="AX18" s="82"/>
      <c r="AY18" s="86"/>
      <c r="AZ18" s="90"/>
      <c r="BA18" s="93" t="str">
        <f t="shared" si="37"/>
        <v/>
      </c>
      <c r="BB18" s="123" t="str">
        <f t="shared" si="67"/>
        <v/>
      </c>
      <c r="BC18" s="125" t="str">
        <f t="shared" si="68"/>
        <v/>
      </c>
      <c r="BD18" s="81">
        <f t="shared" si="69"/>
        <v>0</v>
      </c>
      <c r="BE18" s="85">
        <f t="shared" si="70"/>
        <v>0</v>
      </c>
      <c r="BF18" s="89">
        <f t="shared" si="71"/>
        <v>0</v>
      </c>
      <c r="BG18" s="33"/>
      <c r="BH18" s="138" t="str">
        <f t="shared" si="38"/>
        <v/>
      </c>
      <c r="BI18" s="63"/>
      <c r="BJ18" s="40"/>
      <c r="BK18" s="61" t="str">
        <f>IF(ISNUMBER(BH18)=FALSE,"",SUM(BO18:BO$30)+1)</f>
        <v/>
      </c>
      <c r="BL18" s="82"/>
      <c r="BM18" s="86"/>
      <c r="BN18" s="90"/>
      <c r="BO18" s="93" t="str">
        <f t="shared" si="39"/>
        <v/>
      </c>
      <c r="BP18" s="124" t="str">
        <f t="shared" si="72"/>
        <v/>
      </c>
      <c r="BQ18" s="126" t="str">
        <f t="shared" si="73"/>
        <v/>
      </c>
      <c r="BR18" s="81">
        <f t="shared" si="74"/>
        <v>0</v>
      </c>
      <c r="BS18" s="85">
        <f t="shared" si="75"/>
        <v>0</v>
      </c>
      <c r="BT18" s="89">
        <f t="shared" si="76"/>
        <v>0</v>
      </c>
      <c r="BU18" s="33"/>
      <c r="BV18" s="143" t="str">
        <f t="shared" si="40"/>
        <v/>
      </c>
      <c r="BW18" s="59"/>
      <c r="BX18" s="60"/>
      <c r="BY18" s="57" t="str">
        <f>IF(ISNUMBER(BV18)=FALSE,"",SUM(CC18:CC$30)+1)</f>
        <v/>
      </c>
      <c r="BZ18" s="82"/>
      <c r="CA18" s="86"/>
      <c r="CB18" s="90"/>
      <c r="CC18" s="93" t="str">
        <f t="shared" si="41"/>
        <v/>
      </c>
      <c r="CD18" s="123" t="str">
        <f t="shared" si="77"/>
        <v/>
      </c>
      <c r="CE18" s="125" t="str">
        <f t="shared" si="78"/>
        <v/>
      </c>
      <c r="CF18" s="81">
        <f t="shared" si="79"/>
        <v>0</v>
      </c>
      <c r="CG18" s="85">
        <f t="shared" si="80"/>
        <v>0</v>
      </c>
      <c r="CH18" s="89">
        <f t="shared" si="81"/>
        <v>0</v>
      </c>
      <c r="CI18" s="33"/>
      <c r="CJ18" s="147" t="str">
        <f t="shared" si="45"/>
        <v/>
      </c>
      <c r="CK18" s="63"/>
      <c r="CL18" s="40"/>
      <c r="CM18" s="61" t="str">
        <f>IF(ISNUMBER(CJ18)=FALSE,"",SUM(CQ18:CQ$30)+1)</f>
        <v/>
      </c>
      <c r="CN18" s="82"/>
      <c r="CO18" s="86"/>
      <c r="CP18" s="90"/>
      <c r="CQ18" s="93" t="str">
        <f t="shared" si="42"/>
        <v/>
      </c>
      <c r="CR18" s="124" t="str">
        <f t="shared" si="82"/>
        <v/>
      </c>
      <c r="CS18" s="126" t="str">
        <f t="shared" si="83"/>
        <v/>
      </c>
      <c r="CT18" s="81">
        <f t="shared" si="84"/>
        <v>0</v>
      </c>
      <c r="CU18" s="85">
        <f t="shared" si="85"/>
        <v>0</v>
      </c>
      <c r="CV18" s="89">
        <f t="shared" si="86"/>
        <v>0</v>
      </c>
      <c r="CW18" s="33"/>
    </row>
    <row r="19" spans="1:101" ht="15" customHeight="1">
      <c r="A19" s="35"/>
      <c r="B19" s="241"/>
      <c r="C19" s="158">
        <v>4</v>
      </c>
      <c r="D19" s="190">
        <f t="shared" si="53"/>
        <v>4</v>
      </c>
      <c r="E19" s="225" t="s">
        <v>54</v>
      </c>
      <c r="F19" s="191">
        <v>1990</v>
      </c>
      <c r="G19" s="191">
        <f t="shared" si="54"/>
        <v>1</v>
      </c>
      <c r="H19" s="191"/>
      <c r="I19" s="158">
        <f t="shared" si="55"/>
        <v>16</v>
      </c>
      <c r="J19" s="193">
        <f t="shared" si="56"/>
        <v>0</v>
      </c>
      <c r="K19" s="194">
        <f t="shared" si="57"/>
        <v>0</v>
      </c>
      <c r="L19" s="195">
        <f t="shared" si="58"/>
        <v>0</v>
      </c>
      <c r="M19" s="56"/>
      <c r="N19" s="130">
        <f t="shared" si="32"/>
        <v>4</v>
      </c>
      <c r="O19" s="59" t="s">
        <v>26</v>
      </c>
      <c r="P19" s="223">
        <v>165</v>
      </c>
      <c r="Q19" s="60">
        <v>0.48055555555555546</v>
      </c>
      <c r="R19" s="57">
        <v>4</v>
      </c>
      <c r="S19" s="82"/>
      <c r="T19" s="86"/>
      <c r="U19" s="90"/>
      <c r="V19" s="93">
        <f t="shared" si="33"/>
        <v>1</v>
      </c>
      <c r="W19" s="123">
        <v>4</v>
      </c>
      <c r="X19" s="125">
        <v>4</v>
      </c>
      <c r="Y19" s="81">
        <f t="shared" si="59"/>
        <v>0</v>
      </c>
      <c r="Z19" s="85">
        <f t="shared" si="60"/>
        <v>0</v>
      </c>
      <c r="AA19" s="89">
        <f t="shared" si="61"/>
        <v>0</v>
      </c>
      <c r="AB19" s="33"/>
      <c r="AC19" s="138">
        <f t="shared" si="34"/>
        <v>4</v>
      </c>
      <c r="AD19" s="15" t="s">
        <v>24</v>
      </c>
      <c r="AE19" s="229">
        <v>0.21346064814814819</v>
      </c>
      <c r="AF19" s="229">
        <v>0.20696759259259256</v>
      </c>
      <c r="AG19" s="229">
        <v>0.42042824074074076</v>
      </c>
      <c r="AH19" s="61">
        <f>IF(ISNUMBER(AC19)=FALSE,"",SUM(AL19:AL$30))</f>
        <v>12</v>
      </c>
      <c r="AI19" s="82"/>
      <c r="AJ19" s="86"/>
      <c r="AK19" s="90"/>
      <c r="AL19" s="93">
        <f t="shared" si="35"/>
        <v>1</v>
      </c>
      <c r="AM19" s="124">
        <f t="shared" si="62"/>
        <v>2</v>
      </c>
      <c r="AN19" s="126">
        <f t="shared" si="63"/>
        <v>20</v>
      </c>
      <c r="AO19" s="81">
        <f t="shared" si="64"/>
        <v>0</v>
      </c>
      <c r="AP19" s="85">
        <f t="shared" si="65"/>
        <v>0</v>
      </c>
      <c r="AQ19" s="89">
        <f t="shared" si="66"/>
        <v>0</v>
      </c>
      <c r="AR19" s="33"/>
      <c r="AS19" s="143" t="str">
        <f t="shared" si="36"/>
        <v/>
      </c>
      <c r="AT19" s="59"/>
      <c r="AU19" s="59"/>
      <c r="AV19" s="60"/>
      <c r="AW19" s="57" t="str">
        <f>IF(ISNUMBER(AS19)=FALSE,"",SUM(BA19:BA$30))</f>
        <v/>
      </c>
      <c r="AX19" s="82"/>
      <c r="AY19" s="86"/>
      <c r="AZ19" s="90"/>
      <c r="BA19" s="93" t="str">
        <f t="shared" si="37"/>
        <v/>
      </c>
      <c r="BB19" s="123" t="str">
        <f t="shared" si="67"/>
        <v/>
      </c>
      <c r="BC19" s="125" t="str">
        <f t="shared" si="68"/>
        <v/>
      </c>
      <c r="BD19" s="81">
        <f t="shared" si="69"/>
        <v>0</v>
      </c>
      <c r="BE19" s="85">
        <f t="shared" si="70"/>
        <v>0</v>
      </c>
      <c r="BF19" s="89">
        <f t="shared" si="71"/>
        <v>0</v>
      </c>
      <c r="BG19" s="33"/>
      <c r="BH19" s="138" t="str">
        <f t="shared" si="38"/>
        <v/>
      </c>
      <c r="BI19" s="63"/>
      <c r="BJ19" s="64"/>
      <c r="BK19" s="61" t="str">
        <f>IF(ISNUMBER(BH19)=FALSE,"",SUM(BO19:BO$30))</f>
        <v/>
      </c>
      <c r="BL19" s="82"/>
      <c r="BM19" s="86"/>
      <c r="BN19" s="90"/>
      <c r="BO19" s="93" t="str">
        <f t="shared" si="39"/>
        <v/>
      </c>
      <c r="BP19" s="124" t="str">
        <f t="shared" si="72"/>
        <v/>
      </c>
      <c r="BQ19" s="126" t="str">
        <f t="shared" si="73"/>
        <v/>
      </c>
      <c r="BR19" s="81">
        <f t="shared" si="74"/>
        <v>0</v>
      </c>
      <c r="BS19" s="85">
        <f t="shared" si="75"/>
        <v>0</v>
      </c>
      <c r="BT19" s="89">
        <f t="shared" si="76"/>
        <v>0</v>
      </c>
      <c r="BU19" s="33"/>
      <c r="BV19" s="143" t="str">
        <f t="shared" si="40"/>
        <v/>
      </c>
      <c r="BW19" s="59"/>
      <c r="BX19" s="60"/>
      <c r="BY19" s="57" t="str">
        <f>IF(ISNUMBER(BV19)=FALSE,"",SUM(CC19:CC$30))</f>
        <v/>
      </c>
      <c r="BZ19" s="82"/>
      <c r="CA19" s="86"/>
      <c r="CB19" s="90"/>
      <c r="CC19" s="93" t="str">
        <f t="shared" si="41"/>
        <v/>
      </c>
      <c r="CD19" s="123" t="str">
        <f t="shared" si="77"/>
        <v/>
      </c>
      <c r="CE19" s="125" t="str">
        <f t="shared" si="78"/>
        <v/>
      </c>
      <c r="CF19" s="81">
        <f t="shared" si="79"/>
        <v>0</v>
      </c>
      <c r="CG19" s="85">
        <f t="shared" si="80"/>
        <v>0</v>
      </c>
      <c r="CH19" s="89">
        <f t="shared" si="81"/>
        <v>0</v>
      </c>
      <c r="CI19" s="33"/>
      <c r="CJ19" s="147" t="str">
        <f t="shared" si="45"/>
        <v/>
      </c>
      <c r="CK19" s="63"/>
      <c r="CL19" s="64"/>
      <c r="CM19" s="61" t="str">
        <f>IF(ISNUMBER(CJ19)=FALSE,"",SUM(CQ19:CQ$30))</f>
        <v/>
      </c>
      <c r="CN19" s="82"/>
      <c r="CO19" s="86"/>
      <c r="CP19" s="90"/>
      <c r="CQ19" s="93" t="str">
        <f t="shared" si="42"/>
        <v/>
      </c>
      <c r="CR19" s="124" t="str">
        <f t="shared" si="82"/>
        <v/>
      </c>
      <c r="CS19" s="126" t="str">
        <f t="shared" si="83"/>
        <v/>
      </c>
      <c r="CT19" s="81">
        <f t="shared" si="84"/>
        <v>0</v>
      </c>
      <c r="CU19" s="85">
        <f t="shared" si="85"/>
        <v>0</v>
      </c>
      <c r="CV19" s="89">
        <f t="shared" si="86"/>
        <v>0</v>
      </c>
      <c r="CW19" s="33"/>
    </row>
    <row r="20" spans="1:101" ht="15" customHeight="1">
      <c r="A20" s="35"/>
      <c r="B20" s="241"/>
      <c r="C20" s="158">
        <v>5</v>
      </c>
      <c r="D20" s="190">
        <f t="shared" si="53"/>
        <v>5</v>
      </c>
      <c r="E20" s="225" t="s">
        <v>26</v>
      </c>
      <c r="F20" s="191">
        <v>1968</v>
      </c>
      <c r="G20" s="191">
        <f t="shared" si="54"/>
        <v>2</v>
      </c>
      <c r="H20" s="191"/>
      <c r="I20" s="158">
        <f t="shared" si="55"/>
        <v>11</v>
      </c>
      <c r="J20" s="193">
        <f t="shared" si="56"/>
        <v>0</v>
      </c>
      <c r="K20" s="194">
        <f t="shared" si="57"/>
        <v>0</v>
      </c>
      <c r="L20" s="195">
        <f t="shared" si="58"/>
        <v>0</v>
      </c>
      <c r="M20" s="56"/>
      <c r="N20" s="130">
        <f t="shared" si="32"/>
        <v>5</v>
      </c>
      <c r="O20" s="59" t="s">
        <v>27</v>
      </c>
      <c r="P20" s="223">
        <v>156</v>
      </c>
      <c r="Q20" s="60">
        <v>0.48055555555555546</v>
      </c>
      <c r="R20" s="57">
        <v>3</v>
      </c>
      <c r="S20" s="82"/>
      <c r="T20" s="86"/>
      <c r="U20" s="90"/>
      <c r="V20" s="93">
        <f t="shared" si="33"/>
        <v>1</v>
      </c>
      <c r="W20" s="123">
        <v>5</v>
      </c>
      <c r="X20" s="125">
        <v>3</v>
      </c>
      <c r="Y20" s="81">
        <f t="shared" si="59"/>
        <v>0</v>
      </c>
      <c r="Z20" s="85">
        <f t="shared" si="60"/>
        <v>0</v>
      </c>
      <c r="AA20" s="89">
        <f t="shared" si="61"/>
        <v>0</v>
      </c>
      <c r="AB20" s="33"/>
      <c r="AC20" s="138">
        <f t="shared" si="34"/>
        <v>5</v>
      </c>
      <c r="AD20" s="15" t="s">
        <v>55</v>
      </c>
      <c r="AE20" s="229">
        <v>0.21855324074074073</v>
      </c>
      <c r="AF20" s="229">
        <v>0.20613425925925921</v>
      </c>
      <c r="AG20" s="229">
        <v>0.42468749999999994</v>
      </c>
      <c r="AH20" s="61">
        <f>IF(ISNUMBER(AC20)=FALSE,"",SUM(AL20:AL$30))</f>
        <v>11</v>
      </c>
      <c r="AI20" s="82"/>
      <c r="AJ20" s="86"/>
      <c r="AK20" s="90"/>
      <c r="AL20" s="93">
        <f t="shared" si="35"/>
        <v>1</v>
      </c>
      <c r="AM20" s="124">
        <f t="shared" si="62"/>
        <v>6</v>
      </c>
      <c r="AN20" s="126">
        <f t="shared" si="63"/>
        <v>11</v>
      </c>
      <c r="AO20" s="81">
        <f t="shared" si="64"/>
        <v>0</v>
      </c>
      <c r="AP20" s="85">
        <f t="shared" si="65"/>
        <v>0</v>
      </c>
      <c r="AQ20" s="89">
        <f t="shared" si="66"/>
        <v>0</v>
      </c>
      <c r="AR20" s="33"/>
      <c r="AS20" s="143" t="str">
        <f t="shared" si="36"/>
        <v/>
      </c>
      <c r="AT20" s="59"/>
      <c r="AU20" s="59"/>
      <c r="AV20" s="60"/>
      <c r="AW20" s="57" t="str">
        <f>IF(ISNUMBER(AS20)=FALSE,"",SUM(BA20:BA$30))</f>
        <v/>
      </c>
      <c r="AX20" s="82"/>
      <c r="AY20" s="86"/>
      <c r="AZ20" s="90"/>
      <c r="BA20" s="93" t="str">
        <f t="shared" si="37"/>
        <v/>
      </c>
      <c r="BB20" s="123" t="str">
        <f t="shared" si="67"/>
        <v/>
      </c>
      <c r="BC20" s="125" t="str">
        <f t="shared" si="68"/>
        <v/>
      </c>
      <c r="BD20" s="81">
        <f t="shared" si="69"/>
        <v>0</v>
      </c>
      <c r="BE20" s="85">
        <f t="shared" si="70"/>
        <v>0</v>
      </c>
      <c r="BF20" s="89">
        <f t="shared" si="71"/>
        <v>0</v>
      </c>
      <c r="BG20" s="33"/>
      <c r="BH20" s="138" t="str">
        <f t="shared" si="38"/>
        <v/>
      </c>
      <c r="BI20" s="63"/>
      <c r="BJ20" s="64"/>
      <c r="BK20" s="61" t="str">
        <f>IF(ISNUMBER(BH20)=FALSE,"",SUM(BO20:BO$30))</f>
        <v/>
      </c>
      <c r="BL20" s="82"/>
      <c r="BM20" s="86"/>
      <c r="BN20" s="90"/>
      <c r="BO20" s="93" t="str">
        <f t="shared" si="39"/>
        <v/>
      </c>
      <c r="BP20" s="124" t="str">
        <f t="shared" si="72"/>
        <v/>
      </c>
      <c r="BQ20" s="126" t="str">
        <f t="shared" si="73"/>
        <v/>
      </c>
      <c r="BR20" s="81">
        <f t="shared" si="74"/>
        <v>0</v>
      </c>
      <c r="BS20" s="85">
        <f t="shared" si="75"/>
        <v>0</v>
      </c>
      <c r="BT20" s="89">
        <f t="shared" si="76"/>
        <v>0</v>
      </c>
      <c r="BU20" s="33"/>
      <c r="BV20" s="143" t="str">
        <f t="shared" si="40"/>
        <v/>
      </c>
      <c r="BW20" s="59"/>
      <c r="BX20" s="60"/>
      <c r="BY20" s="57" t="str">
        <f>IF(ISNUMBER(BV20)=FALSE,"",SUM(CC20:CC$30))</f>
        <v/>
      </c>
      <c r="BZ20" s="82"/>
      <c r="CA20" s="86"/>
      <c r="CB20" s="90"/>
      <c r="CC20" s="93" t="str">
        <f t="shared" si="41"/>
        <v/>
      </c>
      <c r="CD20" s="123" t="str">
        <f t="shared" si="77"/>
        <v/>
      </c>
      <c r="CE20" s="125" t="str">
        <f t="shared" si="78"/>
        <v/>
      </c>
      <c r="CF20" s="81">
        <f t="shared" si="79"/>
        <v>0</v>
      </c>
      <c r="CG20" s="85">
        <f t="shared" si="80"/>
        <v>0</v>
      </c>
      <c r="CH20" s="89">
        <f t="shared" si="81"/>
        <v>0</v>
      </c>
      <c r="CI20" s="33"/>
      <c r="CJ20" s="147" t="str">
        <f t="shared" si="45"/>
        <v/>
      </c>
      <c r="CK20" s="63"/>
      <c r="CL20" s="64"/>
      <c r="CM20" s="61" t="str">
        <f>IF(ISNUMBER(CJ20)=FALSE,"",SUM(CQ20:CQ$30))</f>
        <v/>
      </c>
      <c r="CN20" s="82"/>
      <c r="CO20" s="86"/>
      <c r="CP20" s="90"/>
      <c r="CQ20" s="93" t="str">
        <f t="shared" si="42"/>
        <v/>
      </c>
      <c r="CR20" s="124" t="str">
        <f t="shared" si="82"/>
        <v/>
      </c>
      <c r="CS20" s="126" t="str">
        <f t="shared" si="83"/>
        <v/>
      </c>
      <c r="CT20" s="81">
        <f t="shared" si="84"/>
        <v>0</v>
      </c>
      <c r="CU20" s="85">
        <f t="shared" si="85"/>
        <v>0</v>
      </c>
      <c r="CV20" s="89">
        <f t="shared" si="86"/>
        <v>0</v>
      </c>
      <c r="CW20" s="33"/>
    </row>
    <row r="21" spans="1:101" ht="15" customHeight="1">
      <c r="A21" s="35"/>
      <c r="B21" s="241"/>
      <c r="C21" s="158">
        <v>6</v>
      </c>
      <c r="D21" s="190">
        <f t="shared" si="53"/>
        <v>6</v>
      </c>
      <c r="E21" s="225" t="s">
        <v>55</v>
      </c>
      <c r="F21" s="191">
        <v>1970</v>
      </c>
      <c r="G21" s="191">
        <f t="shared" si="54"/>
        <v>1</v>
      </c>
      <c r="H21" s="191"/>
      <c r="I21" s="158">
        <f t="shared" si="55"/>
        <v>11</v>
      </c>
      <c r="J21" s="193">
        <f t="shared" si="56"/>
        <v>0</v>
      </c>
      <c r="K21" s="194">
        <f t="shared" si="57"/>
        <v>0</v>
      </c>
      <c r="L21" s="195">
        <f t="shared" si="58"/>
        <v>0</v>
      </c>
      <c r="M21" s="56"/>
      <c r="N21" s="130">
        <f t="shared" si="32"/>
        <v>6</v>
      </c>
      <c r="O21" s="59" t="s">
        <v>28</v>
      </c>
      <c r="P21" s="223">
        <v>135</v>
      </c>
      <c r="Q21" s="60">
        <v>0.44722222222222224</v>
      </c>
      <c r="R21" s="57">
        <v>2</v>
      </c>
      <c r="S21" s="82"/>
      <c r="T21" s="86"/>
      <c r="U21" s="90"/>
      <c r="V21" s="93">
        <f t="shared" si="33"/>
        <v>1</v>
      </c>
      <c r="W21" s="123">
        <v>6</v>
      </c>
      <c r="X21" s="125">
        <v>2</v>
      </c>
      <c r="Y21" s="81">
        <f t="shared" si="59"/>
        <v>0</v>
      </c>
      <c r="Z21" s="85">
        <f t="shared" si="60"/>
        <v>0</v>
      </c>
      <c r="AA21" s="89">
        <f t="shared" si="61"/>
        <v>0</v>
      </c>
      <c r="AB21" s="38"/>
      <c r="AC21" s="138">
        <f t="shared" si="34"/>
        <v>6</v>
      </c>
      <c r="AD21" s="15" t="s">
        <v>56</v>
      </c>
      <c r="AE21" s="229">
        <v>0.22339120370370374</v>
      </c>
      <c r="AF21" s="229">
        <v>0.20365740740740734</v>
      </c>
      <c r="AG21" s="229">
        <v>0.42704861111111109</v>
      </c>
      <c r="AH21" s="61">
        <f>IF(ISNUMBER(AC21)=FALSE,"",SUM(AL21:AL$30))</f>
        <v>10</v>
      </c>
      <c r="AI21" s="82"/>
      <c r="AJ21" s="86"/>
      <c r="AK21" s="90"/>
      <c r="AL21" s="93">
        <f t="shared" si="35"/>
        <v>1</v>
      </c>
      <c r="AM21" s="124">
        <f t="shared" si="62"/>
        <v>7</v>
      </c>
      <c r="AN21" s="126">
        <f t="shared" si="63"/>
        <v>10</v>
      </c>
      <c r="AO21" s="81">
        <f t="shared" si="64"/>
        <v>0</v>
      </c>
      <c r="AP21" s="85">
        <f t="shared" si="65"/>
        <v>0</v>
      </c>
      <c r="AQ21" s="89">
        <f t="shared" si="66"/>
        <v>0</v>
      </c>
      <c r="AR21" s="38"/>
      <c r="AS21" s="143" t="str">
        <f t="shared" si="36"/>
        <v/>
      </c>
      <c r="AT21" s="59"/>
      <c r="AU21" s="59"/>
      <c r="AV21" s="60"/>
      <c r="AW21" s="57" t="str">
        <f>IF(ISNUMBER(AS21)=FALSE,"",SUM(BA21:BA$30))</f>
        <v/>
      </c>
      <c r="AX21" s="82"/>
      <c r="AY21" s="86"/>
      <c r="AZ21" s="90"/>
      <c r="BA21" s="93" t="str">
        <f t="shared" si="37"/>
        <v/>
      </c>
      <c r="BB21" s="123" t="str">
        <f t="shared" si="67"/>
        <v/>
      </c>
      <c r="BC21" s="125" t="str">
        <f t="shared" si="68"/>
        <v/>
      </c>
      <c r="BD21" s="81">
        <f t="shared" si="69"/>
        <v>0</v>
      </c>
      <c r="BE21" s="85">
        <f t="shared" si="70"/>
        <v>0</v>
      </c>
      <c r="BF21" s="89">
        <f t="shared" si="71"/>
        <v>0</v>
      </c>
      <c r="BG21" s="38"/>
      <c r="BH21" s="138" t="str">
        <f t="shared" si="38"/>
        <v/>
      </c>
      <c r="BI21" s="63"/>
      <c r="BJ21" s="64"/>
      <c r="BK21" s="61" t="str">
        <f>IF(ISNUMBER(BH21)=FALSE,"",SUM(BO21:BO$30))</f>
        <v/>
      </c>
      <c r="BL21" s="82"/>
      <c r="BM21" s="86"/>
      <c r="BN21" s="90"/>
      <c r="BO21" s="93" t="str">
        <f t="shared" si="39"/>
        <v/>
      </c>
      <c r="BP21" s="124" t="str">
        <f t="shared" si="72"/>
        <v/>
      </c>
      <c r="BQ21" s="126" t="str">
        <f t="shared" si="73"/>
        <v/>
      </c>
      <c r="BR21" s="81">
        <f t="shared" si="74"/>
        <v>0</v>
      </c>
      <c r="BS21" s="85">
        <f t="shared" si="75"/>
        <v>0</v>
      </c>
      <c r="BT21" s="89">
        <f t="shared" si="76"/>
        <v>0</v>
      </c>
      <c r="BU21" s="38"/>
      <c r="BV21" s="143" t="str">
        <f t="shared" si="40"/>
        <v/>
      </c>
      <c r="BW21" s="59"/>
      <c r="BX21" s="60"/>
      <c r="BY21" s="57" t="str">
        <f>IF(ISNUMBER(BV21)=FALSE,"",SUM(CC21:CC$30))</f>
        <v/>
      </c>
      <c r="BZ21" s="82"/>
      <c r="CA21" s="86"/>
      <c r="CB21" s="90"/>
      <c r="CC21" s="93" t="str">
        <f t="shared" si="41"/>
        <v/>
      </c>
      <c r="CD21" s="123" t="str">
        <f t="shared" si="77"/>
        <v/>
      </c>
      <c r="CE21" s="125" t="str">
        <f t="shared" si="78"/>
        <v/>
      </c>
      <c r="CF21" s="81">
        <f t="shared" si="79"/>
        <v>0</v>
      </c>
      <c r="CG21" s="85">
        <f t="shared" si="80"/>
        <v>0</v>
      </c>
      <c r="CH21" s="89">
        <f t="shared" si="81"/>
        <v>0</v>
      </c>
      <c r="CI21" s="38"/>
      <c r="CJ21" s="147" t="str">
        <f t="shared" si="45"/>
        <v/>
      </c>
      <c r="CK21" s="63"/>
      <c r="CL21" s="64"/>
      <c r="CM21" s="61" t="str">
        <f>IF(ISNUMBER(CJ21)=FALSE,"",SUM(CQ21:CQ$30))</f>
        <v/>
      </c>
      <c r="CN21" s="82"/>
      <c r="CO21" s="86"/>
      <c r="CP21" s="90"/>
      <c r="CQ21" s="93" t="str">
        <f t="shared" si="42"/>
        <v/>
      </c>
      <c r="CR21" s="124" t="str">
        <f t="shared" si="82"/>
        <v/>
      </c>
      <c r="CS21" s="126" t="str">
        <f t="shared" si="83"/>
        <v/>
      </c>
      <c r="CT21" s="81">
        <f t="shared" si="84"/>
        <v>0</v>
      </c>
      <c r="CU21" s="85">
        <f t="shared" si="85"/>
        <v>0</v>
      </c>
      <c r="CV21" s="89">
        <f t="shared" si="86"/>
        <v>0</v>
      </c>
      <c r="CW21" s="33"/>
    </row>
    <row r="22" spans="1:101" ht="15" customHeight="1">
      <c r="A22" s="35"/>
      <c r="B22" s="241"/>
      <c r="C22" s="158">
        <v>7</v>
      </c>
      <c r="D22" s="190">
        <f t="shared" si="53"/>
        <v>7</v>
      </c>
      <c r="E22" s="225" t="s">
        <v>56</v>
      </c>
      <c r="F22" s="191">
        <v>1982</v>
      </c>
      <c r="G22" s="191">
        <f t="shared" si="54"/>
        <v>1</v>
      </c>
      <c r="H22" s="191"/>
      <c r="I22" s="158">
        <f t="shared" si="55"/>
        <v>10</v>
      </c>
      <c r="J22" s="193">
        <f t="shared" si="56"/>
        <v>0</v>
      </c>
      <c r="K22" s="194">
        <f t="shared" si="57"/>
        <v>0</v>
      </c>
      <c r="L22" s="195">
        <f t="shared" si="58"/>
        <v>0</v>
      </c>
      <c r="M22" s="56"/>
      <c r="N22" s="130">
        <f t="shared" si="32"/>
        <v>7</v>
      </c>
      <c r="O22" s="59" t="s">
        <v>29</v>
      </c>
      <c r="P22" s="223">
        <v>117</v>
      </c>
      <c r="Q22" s="60">
        <v>0.37569444444444439</v>
      </c>
      <c r="R22" s="57">
        <v>1</v>
      </c>
      <c r="S22" s="82"/>
      <c r="T22" s="86"/>
      <c r="U22" s="90"/>
      <c r="V22" s="93">
        <f t="shared" si="33"/>
        <v>1</v>
      </c>
      <c r="W22" s="123">
        <v>7</v>
      </c>
      <c r="X22" s="125">
        <v>1</v>
      </c>
      <c r="Y22" s="81">
        <f t="shared" si="59"/>
        <v>0</v>
      </c>
      <c r="Z22" s="85">
        <f t="shared" si="60"/>
        <v>0</v>
      </c>
      <c r="AA22" s="89">
        <f t="shared" si="61"/>
        <v>0</v>
      </c>
      <c r="AB22" s="33"/>
      <c r="AC22" s="138">
        <f t="shared" si="34"/>
        <v>7</v>
      </c>
      <c r="AD22" s="15" t="s">
        <v>30</v>
      </c>
      <c r="AE22" s="230">
        <v>0.21921296296296294</v>
      </c>
      <c r="AF22" s="230">
        <v>0.21615740740740741</v>
      </c>
      <c r="AG22" s="230">
        <v>0.43537037037037035</v>
      </c>
      <c r="AH22" s="61">
        <f>IF(ISNUMBER(AC22)=FALSE,"",SUM(AL22:AL$30))</f>
        <v>9</v>
      </c>
      <c r="AI22" s="82"/>
      <c r="AJ22" s="86"/>
      <c r="AK22" s="90"/>
      <c r="AL22" s="93">
        <f t="shared" si="35"/>
        <v>1</v>
      </c>
      <c r="AM22" s="124">
        <f t="shared" si="62"/>
        <v>8</v>
      </c>
      <c r="AN22" s="126">
        <f t="shared" si="63"/>
        <v>9</v>
      </c>
      <c r="AO22" s="81">
        <f t="shared" si="64"/>
        <v>0</v>
      </c>
      <c r="AP22" s="85">
        <f t="shared" si="65"/>
        <v>0</v>
      </c>
      <c r="AQ22" s="89">
        <f t="shared" si="66"/>
        <v>0</v>
      </c>
      <c r="AR22" s="33"/>
      <c r="AS22" s="143" t="str">
        <f t="shared" si="36"/>
        <v/>
      </c>
      <c r="AT22" s="59"/>
      <c r="AU22" s="59"/>
      <c r="AV22" s="60"/>
      <c r="AW22" s="57" t="str">
        <f>IF(ISNUMBER(AS22)=FALSE,"",SUM(BA22:BA$30))</f>
        <v/>
      </c>
      <c r="AX22" s="82"/>
      <c r="AY22" s="86"/>
      <c r="AZ22" s="90"/>
      <c r="BA22" s="93" t="str">
        <f t="shared" si="37"/>
        <v/>
      </c>
      <c r="BB22" s="123" t="str">
        <f t="shared" si="67"/>
        <v/>
      </c>
      <c r="BC22" s="125" t="str">
        <f t="shared" si="68"/>
        <v/>
      </c>
      <c r="BD22" s="81">
        <f t="shared" si="69"/>
        <v>0</v>
      </c>
      <c r="BE22" s="85">
        <f t="shared" si="70"/>
        <v>0</v>
      </c>
      <c r="BF22" s="89">
        <f t="shared" si="71"/>
        <v>0</v>
      </c>
      <c r="BG22" s="33"/>
      <c r="BH22" s="138" t="str">
        <f t="shared" si="38"/>
        <v/>
      </c>
      <c r="BI22" s="63"/>
      <c r="BJ22" s="40"/>
      <c r="BK22" s="61" t="str">
        <f>IF(ISNUMBER(BH22)=FALSE,"",SUM(BO22:BO$30))</f>
        <v/>
      </c>
      <c r="BL22" s="82"/>
      <c r="BM22" s="86"/>
      <c r="BN22" s="90"/>
      <c r="BO22" s="93" t="str">
        <f t="shared" si="39"/>
        <v/>
      </c>
      <c r="BP22" s="124" t="str">
        <f t="shared" si="72"/>
        <v/>
      </c>
      <c r="BQ22" s="126" t="str">
        <f t="shared" si="73"/>
        <v/>
      </c>
      <c r="BR22" s="81">
        <f t="shared" si="74"/>
        <v>0</v>
      </c>
      <c r="BS22" s="85">
        <f t="shared" si="75"/>
        <v>0</v>
      </c>
      <c r="BT22" s="89">
        <f t="shared" si="76"/>
        <v>0</v>
      </c>
      <c r="BU22" s="33"/>
      <c r="BV22" s="143" t="str">
        <f t="shared" si="40"/>
        <v/>
      </c>
      <c r="BW22" s="59"/>
      <c r="BX22" s="60"/>
      <c r="BY22" s="57" t="str">
        <f>IF(ISNUMBER(BV22)=FALSE,"",SUM(CC22:CC$30))</f>
        <v/>
      </c>
      <c r="BZ22" s="82"/>
      <c r="CA22" s="86"/>
      <c r="CB22" s="90"/>
      <c r="CC22" s="93" t="str">
        <f t="shared" si="41"/>
        <v/>
      </c>
      <c r="CD22" s="123" t="str">
        <f t="shared" si="77"/>
        <v/>
      </c>
      <c r="CE22" s="125" t="str">
        <f t="shared" si="78"/>
        <v/>
      </c>
      <c r="CF22" s="81">
        <f t="shared" si="79"/>
        <v>0</v>
      </c>
      <c r="CG22" s="85">
        <f t="shared" si="80"/>
        <v>0</v>
      </c>
      <c r="CH22" s="89">
        <f t="shared" si="81"/>
        <v>0</v>
      </c>
      <c r="CI22" s="33"/>
      <c r="CJ22" s="147" t="str">
        <f t="shared" si="45"/>
        <v/>
      </c>
      <c r="CK22" s="63"/>
      <c r="CL22" s="40"/>
      <c r="CM22" s="61" t="str">
        <f>IF(ISNUMBER(CJ22)=FALSE,"",SUM(CQ22:CQ$30))</f>
        <v/>
      </c>
      <c r="CN22" s="82"/>
      <c r="CO22" s="86"/>
      <c r="CP22" s="90"/>
      <c r="CQ22" s="93" t="str">
        <f t="shared" si="42"/>
        <v/>
      </c>
      <c r="CR22" s="124" t="str">
        <f t="shared" si="82"/>
        <v/>
      </c>
      <c r="CS22" s="126" t="str">
        <f t="shared" si="83"/>
        <v/>
      </c>
      <c r="CT22" s="81">
        <f t="shared" si="84"/>
        <v>0</v>
      </c>
      <c r="CU22" s="85">
        <f t="shared" si="85"/>
        <v>0</v>
      </c>
      <c r="CV22" s="89">
        <f t="shared" si="86"/>
        <v>0</v>
      </c>
      <c r="CW22" s="33"/>
    </row>
    <row r="23" spans="1:101" ht="15" customHeight="1">
      <c r="A23" s="35"/>
      <c r="B23" s="241"/>
      <c r="C23" s="158">
        <v>8</v>
      </c>
      <c r="D23" s="190">
        <f t="shared" si="53"/>
        <v>8</v>
      </c>
      <c r="E23" s="225" t="s">
        <v>30</v>
      </c>
      <c r="F23" s="191">
        <v>1982</v>
      </c>
      <c r="G23" s="191">
        <f t="shared" si="54"/>
        <v>1</v>
      </c>
      <c r="H23" s="191"/>
      <c r="I23" s="158">
        <f t="shared" si="55"/>
        <v>9</v>
      </c>
      <c r="J23" s="193">
        <f t="shared" si="56"/>
        <v>0</v>
      </c>
      <c r="K23" s="194">
        <f t="shared" si="57"/>
        <v>0</v>
      </c>
      <c r="L23" s="195">
        <f t="shared" si="58"/>
        <v>0</v>
      </c>
      <c r="M23" s="56"/>
      <c r="N23" s="130">
        <f t="shared" si="32"/>
        <v>8</v>
      </c>
      <c r="O23" s="59" t="s">
        <v>30</v>
      </c>
      <c r="P23" s="223">
        <v>78</v>
      </c>
      <c r="Q23" s="60">
        <v>0.21111111111111108</v>
      </c>
      <c r="R23" s="57"/>
      <c r="S23" s="82"/>
      <c r="T23" s="86"/>
      <c r="U23" s="90"/>
      <c r="V23" s="93"/>
      <c r="W23" s="123"/>
      <c r="X23" s="125"/>
      <c r="Y23" s="81">
        <f t="shared" si="59"/>
        <v>0</v>
      </c>
      <c r="Z23" s="85">
        <f t="shared" si="60"/>
        <v>0</v>
      </c>
      <c r="AA23" s="89">
        <f t="shared" si="61"/>
        <v>0</v>
      </c>
      <c r="AB23" s="33"/>
      <c r="AC23" s="138">
        <f t="shared" si="34"/>
        <v>8</v>
      </c>
      <c r="AD23" s="15" t="s">
        <v>33</v>
      </c>
      <c r="AE23" s="229">
        <v>0.21956018518518522</v>
      </c>
      <c r="AF23" s="229">
        <v>0.22869212962962959</v>
      </c>
      <c r="AG23" s="229">
        <v>0.44825231481481481</v>
      </c>
      <c r="AH23" s="61">
        <f>IF(ISNUMBER(AC23)=FALSE,"",SUM(AL23:AL$30))</f>
        <v>8</v>
      </c>
      <c r="AI23" s="82"/>
      <c r="AJ23" s="86"/>
      <c r="AK23" s="90"/>
      <c r="AL23" s="93">
        <f t="shared" si="35"/>
        <v>1</v>
      </c>
      <c r="AM23" s="124">
        <f t="shared" si="62"/>
        <v>10</v>
      </c>
      <c r="AN23" s="126">
        <f t="shared" si="63"/>
        <v>8</v>
      </c>
      <c r="AO23" s="81">
        <f t="shared" si="64"/>
        <v>0</v>
      </c>
      <c r="AP23" s="85">
        <f t="shared" si="65"/>
        <v>0</v>
      </c>
      <c r="AQ23" s="89">
        <f t="shared" si="66"/>
        <v>0</v>
      </c>
      <c r="AR23" s="33"/>
      <c r="AS23" s="143" t="str">
        <f t="shared" si="36"/>
        <v/>
      </c>
      <c r="AT23" s="59"/>
      <c r="AU23" s="59"/>
      <c r="AV23" s="60"/>
      <c r="AW23" s="57" t="str">
        <f>IF(ISNUMBER(AS23)=FALSE,"",SUM(BA23:BA$30))</f>
        <v/>
      </c>
      <c r="AX23" s="82"/>
      <c r="AY23" s="86"/>
      <c r="AZ23" s="90"/>
      <c r="BA23" s="93" t="str">
        <f t="shared" si="37"/>
        <v/>
      </c>
      <c r="BB23" s="123" t="str">
        <f t="shared" si="67"/>
        <v/>
      </c>
      <c r="BC23" s="125" t="str">
        <f t="shared" si="68"/>
        <v/>
      </c>
      <c r="BD23" s="81">
        <f t="shared" si="69"/>
        <v>0</v>
      </c>
      <c r="BE23" s="85">
        <f t="shared" si="70"/>
        <v>0</v>
      </c>
      <c r="BF23" s="89">
        <f t="shared" si="71"/>
        <v>0</v>
      </c>
      <c r="BG23" s="33"/>
      <c r="BH23" s="138" t="str">
        <f t="shared" si="38"/>
        <v/>
      </c>
      <c r="BI23" s="63"/>
      <c r="BJ23" s="40"/>
      <c r="BK23" s="61" t="str">
        <f>IF(ISNUMBER(BH23)=FALSE,"",SUM(BO23:BO$30))</f>
        <v/>
      </c>
      <c r="BL23" s="82"/>
      <c r="BM23" s="86"/>
      <c r="BN23" s="90"/>
      <c r="BO23" s="93" t="str">
        <f t="shared" si="39"/>
        <v/>
      </c>
      <c r="BP23" s="124" t="str">
        <f t="shared" si="72"/>
        <v/>
      </c>
      <c r="BQ23" s="126" t="str">
        <f t="shared" si="73"/>
        <v/>
      </c>
      <c r="BR23" s="81">
        <f t="shared" si="74"/>
        <v>0</v>
      </c>
      <c r="BS23" s="85">
        <f t="shared" si="75"/>
        <v>0</v>
      </c>
      <c r="BT23" s="89">
        <f t="shared" si="76"/>
        <v>0</v>
      </c>
      <c r="BU23" s="33"/>
      <c r="BV23" s="143" t="str">
        <f t="shared" si="40"/>
        <v/>
      </c>
      <c r="BW23" s="59"/>
      <c r="BX23" s="60"/>
      <c r="BY23" s="57" t="str">
        <f>IF(ISNUMBER(BV23)=FALSE,"",SUM(CC23:CC$30))</f>
        <v/>
      </c>
      <c r="BZ23" s="82"/>
      <c r="CA23" s="86"/>
      <c r="CB23" s="90"/>
      <c r="CC23" s="93" t="str">
        <f t="shared" si="41"/>
        <v/>
      </c>
      <c r="CD23" s="123" t="str">
        <f t="shared" si="77"/>
        <v/>
      </c>
      <c r="CE23" s="125" t="str">
        <f t="shared" si="78"/>
        <v/>
      </c>
      <c r="CF23" s="81">
        <f t="shared" si="79"/>
        <v>0</v>
      </c>
      <c r="CG23" s="85">
        <f t="shared" si="80"/>
        <v>0</v>
      </c>
      <c r="CH23" s="89">
        <f t="shared" si="81"/>
        <v>0</v>
      </c>
      <c r="CI23" s="33"/>
      <c r="CJ23" s="147" t="str">
        <f t="shared" si="45"/>
        <v/>
      </c>
      <c r="CK23" s="63"/>
      <c r="CL23" s="40"/>
      <c r="CM23" s="61" t="str">
        <f>IF(ISNUMBER(CJ23)=FALSE,"",SUM(CQ23:CQ$30))</f>
        <v/>
      </c>
      <c r="CN23" s="82"/>
      <c r="CO23" s="86"/>
      <c r="CP23" s="90"/>
      <c r="CQ23" s="93" t="str">
        <f t="shared" si="42"/>
        <v/>
      </c>
      <c r="CR23" s="124" t="str">
        <f t="shared" si="82"/>
        <v/>
      </c>
      <c r="CS23" s="126" t="str">
        <f t="shared" si="83"/>
        <v/>
      </c>
      <c r="CT23" s="81">
        <f t="shared" si="84"/>
        <v>0</v>
      </c>
      <c r="CU23" s="85">
        <f t="shared" si="85"/>
        <v>0</v>
      </c>
      <c r="CV23" s="89">
        <f t="shared" si="86"/>
        <v>0</v>
      </c>
      <c r="CW23" s="33"/>
    </row>
    <row r="24" spans="1:101" ht="15" customHeight="1">
      <c r="A24" s="35"/>
      <c r="B24" s="241"/>
      <c r="C24" s="158">
        <v>9</v>
      </c>
      <c r="D24" s="190">
        <f t="shared" si="53"/>
        <v>9</v>
      </c>
      <c r="E24" s="225" t="s">
        <v>27</v>
      </c>
      <c r="F24" s="191">
        <v>1978</v>
      </c>
      <c r="G24" s="191">
        <f t="shared" si="54"/>
        <v>2</v>
      </c>
      <c r="H24" s="191"/>
      <c r="I24" s="158">
        <f t="shared" si="55"/>
        <v>8</v>
      </c>
      <c r="J24" s="193">
        <f t="shared" si="56"/>
        <v>0</v>
      </c>
      <c r="K24" s="194">
        <f t="shared" si="57"/>
        <v>0</v>
      </c>
      <c r="L24" s="195">
        <f t="shared" si="58"/>
        <v>0</v>
      </c>
      <c r="M24" s="56"/>
      <c r="N24" s="130">
        <f t="shared" si="32"/>
        <v>9</v>
      </c>
      <c r="O24" s="59" t="s">
        <v>31</v>
      </c>
      <c r="P24" s="223">
        <v>66</v>
      </c>
      <c r="Q24" s="60">
        <v>0.29791666666666666</v>
      </c>
      <c r="R24" s="57"/>
      <c r="S24" s="82"/>
      <c r="T24" s="86"/>
      <c r="U24" s="90"/>
      <c r="V24" s="93"/>
      <c r="W24" s="123"/>
      <c r="X24" s="125"/>
      <c r="Y24" s="81">
        <f t="shared" si="59"/>
        <v>0</v>
      </c>
      <c r="Z24" s="85">
        <f t="shared" si="60"/>
        <v>0</v>
      </c>
      <c r="AA24" s="89">
        <f t="shared" si="61"/>
        <v>0</v>
      </c>
      <c r="AB24" s="33"/>
      <c r="AC24" s="138">
        <f t="shared" si="34"/>
        <v>9</v>
      </c>
      <c r="AD24" s="15" t="s">
        <v>26</v>
      </c>
      <c r="AE24" s="229">
        <v>0.2328587962962963</v>
      </c>
      <c r="AF24" s="229">
        <v>0.22862268518518514</v>
      </c>
      <c r="AG24" s="229">
        <v>0.46148148148148144</v>
      </c>
      <c r="AH24" s="61">
        <f>IF(ISNUMBER(AC24)=FALSE,"",SUM(AL24:AL$30))</f>
        <v>7</v>
      </c>
      <c r="AI24" s="82"/>
      <c r="AJ24" s="86"/>
      <c r="AK24" s="90"/>
      <c r="AL24" s="93">
        <f t="shared" si="35"/>
        <v>1</v>
      </c>
      <c r="AM24" s="124">
        <f t="shared" si="62"/>
        <v>5</v>
      </c>
      <c r="AN24" s="126">
        <f t="shared" si="63"/>
        <v>11</v>
      </c>
      <c r="AO24" s="81">
        <f t="shared" si="64"/>
        <v>0</v>
      </c>
      <c r="AP24" s="85">
        <f t="shared" si="65"/>
        <v>0</v>
      </c>
      <c r="AQ24" s="89">
        <f t="shared" si="66"/>
        <v>0</v>
      </c>
      <c r="AR24" s="33"/>
      <c r="AS24" s="143" t="str">
        <f t="shared" si="36"/>
        <v/>
      </c>
      <c r="AT24" s="59"/>
      <c r="AU24" s="59"/>
      <c r="AV24" s="60"/>
      <c r="AW24" s="57" t="str">
        <f>IF(ISNUMBER(AS24)=FALSE,"",SUM(BA24:BA$30))</f>
        <v/>
      </c>
      <c r="AX24" s="82"/>
      <c r="AY24" s="86"/>
      <c r="AZ24" s="90"/>
      <c r="BA24" s="93" t="str">
        <f t="shared" si="37"/>
        <v/>
      </c>
      <c r="BB24" s="123" t="str">
        <f t="shared" si="67"/>
        <v/>
      </c>
      <c r="BC24" s="125" t="str">
        <f t="shared" si="68"/>
        <v/>
      </c>
      <c r="BD24" s="81">
        <f t="shared" si="69"/>
        <v>0</v>
      </c>
      <c r="BE24" s="85">
        <f t="shared" si="70"/>
        <v>0</v>
      </c>
      <c r="BF24" s="89">
        <f t="shared" si="71"/>
        <v>0</v>
      </c>
      <c r="BG24" s="33"/>
      <c r="BH24" s="138" t="str">
        <f t="shared" si="38"/>
        <v/>
      </c>
      <c r="BI24" s="63"/>
      <c r="BJ24" s="40"/>
      <c r="BK24" s="61" t="str">
        <f>IF(ISNUMBER(BH24)=FALSE,"",SUM(BO24:BO$30))</f>
        <v/>
      </c>
      <c r="BL24" s="82"/>
      <c r="BM24" s="86"/>
      <c r="BN24" s="90"/>
      <c r="BO24" s="93" t="str">
        <f t="shared" si="39"/>
        <v/>
      </c>
      <c r="BP24" s="124" t="str">
        <f t="shared" si="72"/>
        <v/>
      </c>
      <c r="BQ24" s="126" t="str">
        <f t="shared" si="73"/>
        <v/>
      </c>
      <c r="BR24" s="81">
        <f t="shared" si="74"/>
        <v>0</v>
      </c>
      <c r="BS24" s="85">
        <f t="shared" si="75"/>
        <v>0</v>
      </c>
      <c r="BT24" s="89">
        <f t="shared" si="76"/>
        <v>0</v>
      </c>
      <c r="BU24" s="33"/>
      <c r="BV24" s="143" t="str">
        <f t="shared" si="40"/>
        <v/>
      </c>
      <c r="BW24" s="59"/>
      <c r="BX24" s="60"/>
      <c r="BY24" s="57" t="str">
        <f>IF(ISNUMBER(BV24)=FALSE,"",SUM(CC24:CC$30))</f>
        <v/>
      </c>
      <c r="BZ24" s="82"/>
      <c r="CA24" s="86"/>
      <c r="CB24" s="90"/>
      <c r="CC24" s="93" t="str">
        <f t="shared" si="41"/>
        <v/>
      </c>
      <c r="CD24" s="123" t="str">
        <f t="shared" si="77"/>
        <v/>
      </c>
      <c r="CE24" s="125" t="str">
        <f t="shared" si="78"/>
        <v/>
      </c>
      <c r="CF24" s="81">
        <f t="shared" si="79"/>
        <v>0</v>
      </c>
      <c r="CG24" s="85">
        <f t="shared" si="80"/>
        <v>0</v>
      </c>
      <c r="CH24" s="89">
        <f t="shared" si="81"/>
        <v>0</v>
      </c>
      <c r="CI24" s="33"/>
      <c r="CJ24" s="147" t="str">
        <f t="shared" si="45"/>
        <v/>
      </c>
      <c r="CK24" s="63"/>
      <c r="CL24" s="40"/>
      <c r="CM24" s="61" t="str">
        <f>IF(ISNUMBER(CJ24)=FALSE,"",SUM(CQ24:CQ$30))</f>
        <v/>
      </c>
      <c r="CN24" s="82"/>
      <c r="CO24" s="86"/>
      <c r="CP24" s="90"/>
      <c r="CQ24" s="93" t="str">
        <f t="shared" si="42"/>
        <v/>
      </c>
      <c r="CR24" s="124" t="str">
        <f t="shared" si="82"/>
        <v/>
      </c>
      <c r="CS24" s="126" t="str">
        <f t="shared" si="83"/>
        <v/>
      </c>
      <c r="CT24" s="81">
        <f t="shared" si="84"/>
        <v>0</v>
      </c>
      <c r="CU24" s="85">
        <f t="shared" si="85"/>
        <v>0</v>
      </c>
      <c r="CV24" s="89">
        <f t="shared" si="86"/>
        <v>0</v>
      </c>
      <c r="CW24" s="33"/>
    </row>
    <row r="25" spans="1:101" ht="15" customHeight="1">
      <c r="A25" s="35"/>
      <c r="B25" s="241"/>
      <c r="C25" s="158">
        <v>10</v>
      </c>
      <c r="D25" s="190">
        <f>IF(E25="","",C25)</f>
        <v>10</v>
      </c>
      <c r="E25" s="225" t="s">
        <v>33</v>
      </c>
      <c r="F25" s="191">
        <v>1969</v>
      </c>
      <c r="G25" s="191">
        <f t="shared" si="54"/>
        <v>1</v>
      </c>
      <c r="H25" s="191"/>
      <c r="I25" s="158">
        <f t="shared" si="55"/>
        <v>8</v>
      </c>
      <c r="J25" s="193">
        <f t="shared" si="56"/>
        <v>0</v>
      </c>
      <c r="K25" s="194">
        <f t="shared" si="57"/>
        <v>0</v>
      </c>
      <c r="L25" s="195">
        <f t="shared" si="58"/>
        <v>0</v>
      </c>
      <c r="M25" s="56"/>
      <c r="N25" s="130">
        <f t="shared" si="32"/>
        <v>10</v>
      </c>
      <c r="O25" s="59" t="s">
        <v>32</v>
      </c>
      <c r="P25" s="223">
        <v>48</v>
      </c>
      <c r="Q25" s="60">
        <v>0.16736111111111107</v>
      </c>
      <c r="R25" s="57"/>
      <c r="S25" s="82"/>
      <c r="T25" s="86"/>
      <c r="U25" s="90"/>
      <c r="V25" s="93"/>
      <c r="W25" s="123"/>
      <c r="X25" s="125"/>
      <c r="Y25" s="81">
        <f t="shared" si="59"/>
        <v>0</v>
      </c>
      <c r="Z25" s="85">
        <f t="shared" si="60"/>
        <v>0</v>
      </c>
      <c r="AA25" s="89">
        <f t="shared" si="61"/>
        <v>0</v>
      </c>
      <c r="AB25" s="33"/>
      <c r="AC25" s="138">
        <f t="shared" si="34"/>
        <v>10</v>
      </c>
      <c r="AD25" s="15" t="s">
        <v>60</v>
      </c>
      <c r="AE25" s="229">
        <v>0.27442129629629636</v>
      </c>
      <c r="AF25" s="229">
        <v>0.19518518518518513</v>
      </c>
      <c r="AG25" s="229">
        <v>0.46960648148148149</v>
      </c>
      <c r="AH25" s="61">
        <f>IF(ISNUMBER(AC25)=FALSE,"",SUM(AL25:AL$30))</f>
        <v>6</v>
      </c>
      <c r="AI25" s="82"/>
      <c r="AJ25" s="86"/>
      <c r="AK25" s="90"/>
      <c r="AL25" s="93">
        <f t="shared" si="35"/>
        <v>1</v>
      </c>
      <c r="AM25" s="124">
        <f t="shared" si="62"/>
        <v>12</v>
      </c>
      <c r="AN25" s="126">
        <f t="shared" si="63"/>
        <v>6</v>
      </c>
      <c r="AO25" s="81">
        <f t="shared" si="64"/>
        <v>0</v>
      </c>
      <c r="AP25" s="85">
        <f t="shared" si="65"/>
        <v>0</v>
      </c>
      <c r="AQ25" s="89">
        <f t="shared" si="66"/>
        <v>0</v>
      </c>
      <c r="AR25" s="33"/>
      <c r="AS25" s="143" t="str">
        <f t="shared" si="36"/>
        <v/>
      </c>
      <c r="AT25" s="59"/>
      <c r="AU25" s="59"/>
      <c r="AV25" s="60"/>
      <c r="AW25" s="57" t="str">
        <f>IF(ISNUMBER(AS25)=FALSE,"",SUM(BA25:BA$30))</f>
        <v/>
      </c>
      <c r="AX25" s="82"/>
      <c r="AY25" s="86"/>
      <c r="AZ25" s="90"/>
      <c r="BA25" s="93" t="str">
        <f t="shared" si="37"/>
        <v/>
      </c>
      <c r="BB25" s="123" t="str">
        <f t="shared" si="67"/>
        <v/>
      </c>
      <c r="BC25" s="125" t="str">
        <f t="shared" si="68"/>
        <v/>
      </c>
      <c r="BD25" s="81">
        <f t="shared" si="69"/>
        <v>0</v>
      </c>
      <c r="BE25" s="85">
        <f t="shared" si="70"/>
        <v>0</v>
      </c>
      <c r="BF25" s="89">
        <f t="shared" si="71"/>
        <v>0</v>
      </c>
      <c r="BG25" s="33"/>
      <c r="BH25" s="138" t="str">
        <f t="shared" si="38"/>
        <v/>
      </c>
      <c r="BI25" s="63"/>
      <c r="BJ25" s="40"/>
      <c r="BK25" s="61" t="str">
        <f>IF(ISNUMBER(BH25)=FALSE,"",SUM(BO25:BO$30))</f>
        <v/>
      </c>
      <c r="BL25" s="82"/>
      <c r="BM25" s="86"/>
      <c r="BN25" s="90"/>
      <c r="BO25" s="93" t="str">
        <f t="shared" si="39"/>
        <v/>
      </c>
      <c r="BP25" s="124" t="str">
        <f t="shared" si="72"/>
        <v/>
      </c>
      <c r="BQ25" s="126" t="str">
        <f t="shared" si="73"/>
        <v/>
      </c>
      <c r="BR25" s="81">
        <f t="shared" si="74"/>
        <v>0</v>
      </c>
      <c r="BS25" s="85">
        <f t="shared" si="75"/>
        <v>0</v>
      </c>
      <c r="BT25" s="89">
        <f t="shared" si="76"/>
        <v>0</v>
      </c>
      <c r="BU25" s="33"/>
      <c r="BV25" s="143" t="str">
        <f t="shared" si="40"/>
        <v/>
      </c>
      <c r="BW25" s="59"/>
      <c r="BX25" s="60"/>
      <c r="BY25" s="57" t="str">
        <f>IF(ISNUMBER(BV25)=FALSE,"",SUM(CC25:CC$30))</f>
        <v/>
      </c>
      <c r="BZ25" s="82"/>
      <c r="CA25" s="86"/>
      <c r="CB25" s="90"/>
      <c r="CC25" s="93" t="str">
        <f t="shared" si="41"/>
        <v/>
      </c>
      <c r="CD25" s="123" t="str">
        <f t="shared" si="77"/>
        <v/>
      </c>
      <c r="CE25" s="125" t="str">
        <f t="shared" si="78"/>
        <v/>
      </c>
      <c r="CF25" s="81">
        <f t="shared" si="79"/>
        <v>0</v>
      </c>
      <c r="CG25" s="85">
        <f t="shared" si="80"/>
        <v>0</v>
      </c>
      <c r="CH25" s="89">
        <f t="shared" si="81"/>
        <v>0</v>
      </c>
      <c r="CI25" s="33"/>
      <c r="CJ25" s="147" t="str">
        <f t="shared" si="45"/>
        <v/>
      </c>
      <c r="CK25" s="63"/>
      <c r="CL25" s="40"/>
      <c r="CM25" s="61" t="str">
        <f>IF(ISNUMBER(CJ25)=FALSE,"",SUM(CQ25:CQ$30))</f>
        <v/>
      </c>
      <c r="CN25" s="82"/>
      <c r="CO25" s="86"/>
      <c r="CP25" s="90"/>
      <c r="CQ25" s="93" t="str">
        <f t="shared" si="42"/>
        <v/>
      </c>
      <c r="CR25" s="124" t="str">
        <f t="shared" si="82"/>
        <v/>
      </c>
      <c r="CS25" s="126" t="str">
        <f t="shared" si="83"/>
        <v/>
      </c>
      <c r="CT25" s="81">
        <f t="shared" si="84"/>
        <v>0</v>
      </c>
      <c r="CU25" s="85">
        <f t="shared" si="85"/>
        <v>0</v>
      </c>
      <c r="CV25" s="89">
        <f t="shared" si="86"/>
        <v>0</v>
      </c>
      <c r="CW25" s="33"/>
    </row>
    <row r="26" spans="1:101" ht="15" customHeight="1">
      <c r="A26" s="35"/>
      <c r="B26" s="241"/>
      <c r="C26" s="158">
        <v>11</v>
      </c>
      <c r="D26" s="190">
        <f t="shared" si="53"/>
        <v>11</v>
      </c>
      <c r="E26" s="225" t="s">
        <v>25</v>
      </c>
      <c r="F26" s="191">
        <v>1979</v>
      </c>
      <c r="G26" s="191">
        <f t="shared" si="54"/>
        <v>1</v>
      </c>
      <c r="H26" s="191"/>
      <c r="I26" s="158">
        <f t="shared" si="55"/>
        <v>6</v>
      </c>
      <c r="J26" s="193">
        <f t="shared" si="56"/>
        <v>0</v>
      </c>
      <c r="K26" s="194">
        <f t="shared" si="57"/>
        <v>0</v>
      </c>
      <c r="L26" s="195">
        <f t="shared" si="58"/>
        <v>0</v>
      </c>
      <c r="M26" s="56"/>
      <c r="N26" s="130">
        <f t="shared" si="32"/>
        <v>11</v>
      </c>
      <c r="O26" s="59" t="s">
        <v>33</v>
      </c>
      <c r="P26" s="223">
        <v>39</v>
      </c>
      <c r="Q26" s="60">
        <v>0.40486111111111106</v>
      </c>
      <c r="R26" s="57"/>
      <c r="S26" s="82"/>
      <c r="T26" s="86"/>
      <c r="U26" s="90"/>
      <c r="V26" s="93"/>
      <c r="W26" s="123"/>
      <c r="X26" s="125"/>
      <c r="Y26" s="81">
        <f t="shared" si="59"/>
        <v>0</v>
      </c>
      <c r="Z26" s="85">
        <f t="shared" si="60"/>
        <v>0</v>
      </c>
      <c r="AA26" s="89">
        <f t="shared" si="61"/>
        <v>0</v>
      </c>
      <c r="AB26" s="33"/>
      <c r="AC26" s="138">
        <f t="shared" si="34"/>
        <v>11</v>
      </c>
      <c r="AD26" s="15" t="s">
        <v>27</v>
      </c>
      <c r="AE26" s="229">
        <v>0.2459143518518519</v>
      </c>
      <c r="AF26" s="229">
        <v>0.22598379629629628</v>
      </c>
      <c r="AG26" s="229">
        <v>0.47189814814814818</v>
      </c>
      <c r="AH26" s="61">
        <f>IF(ISNUMBER(AC26)=FALSE,"",SUM(AL26:AL$30))</f>
        <v>5</v>
      </c>
      <c r="AI26" s="82"/>
      <c r="AJ26" s="86"/>
      <c r="AK26" s="90"/>
      <c r="AL26" s="93">
        <f t="shared" si="35"/>
        <v>1</v>
      </c>
      <c r="AM26" s="124">
        <f t="shared" si="62"/>
        <v>9</v>
      </c>
      <c r="AN26" s="126">
        <f t="shared" si="63"/>
        <v>8</v>
      </c>
      <c r="AO26" s="81">
        <f t="shared" si="64"/>
        <v>0</v>
      </c>
      <c r="AP26" s="85">
        <f t="shared" si="65"/>
        <v>0</v>
      </c>
      <c r="AQ26" s="89">
        <f t="shared" si="66"/>
        <v>0</v>
      </c>
      <c r="AR26" s="33"/>
      <c r="AS26" s="143" t="str">
        <f t="shared" si="36"/>
        <v/>
      </c>
      <c r="AT26" s="59"/>
      <c r="AU26" s="59"/>
      <c r="AV26" s="60"/>
      <c r="AW26" s="57" t="str">
        <f>IF(ISNUMBER(AS26)=FALSE,"",SUM(BA26:BA$30))</f>
        <v/>
      </c>
      <c r="AX26" s="82"/>
      <c r="AY26" s="86"/>
      <c r="AZ26" s="90"/>
      <c r="BA26" s="93" t="str">
        <f t="shared" si="37"/>
        <v/>
      </c>
      <c r="BB26" s="123" t="str">
        <f t="shared" si="67"/>
        <v/>
      </c>
      <c r="BC26" s="125" t="str">
        <f t="shared" si="68"/>
        <v/>
      </c>
      <c r="BD26" s="81">
        <f t="shared" si="69"/>
        <v>0</v>
      </c>
      <c r="BE26" s="85">
        <f t="shared" si="70"/>
        <v>0</v>
      </c>
      <c r="BF26" s="89">
        <f t="shared" si="71"/>
        <v>0</v>
      </c>
      <c r="BG26" s="33"/>
      <c r="BH26" s="138" t="str">
        <f t="shared" si="38"/>
        <v/>
      </c>
      <c r="BI26" s="63"/>
      <c r="BJ26" s="40"/>
      <c r="BK26" s="61" t="str">
        <f>IF(ISNUMBER(BH26)=FALSE,"",SUM(BO26:BO$30))</f>
        <v/>
      </c>
      <c r="BL26" s="82"/>
      <c r="BM26" s="86"/>
      <c r="BN26" s="90"/>
      <c r="BO26" s="93" t="str">
        <f t="shared" si="39"/>
        <v/>
      </c>
      <c r="BP26" s="124" t="str">
        <f t="shared" si="72"/>
        <v/>
      </c>
      <c r="BQ26" s="126" t="str">
        <f t="shared" si="73"/>
        <v/>
      </c>
      <c r="BR26" s="81">
        <f t="shared" si="74"/>
        <v>0</v>
      </c>
      <c r="BS26" s="85">
        <f t="shared" si="75"/>
        <v>0</v>
      </c>
      <c r="BT26" s="89">
        <f t="shared" si="76"/>
        <v>0</v>
      </c>
      <c r="BU26" s="33"/>
      <c r="BV26" s="143" t="str">
        <f t="shared" si="40"/>
        <v/>
      </c>
      <c r="BW26" s="59"/>
      <c r="BX26" s="60"/>
      <c r="BY26" s="57" t="str">
        <f>IF(ISNUMBER(BV26)=FALSE,"",SUM(CC26:CC$30))</f>
        <v/>
      </c>
      <c r="BZ26" s="82"/>
      <c r="CA26" s="86"/>
      <c r="CB26" s="90"/>
      <c r="CC26" s="93" t="str">
        <f t="shared" si="41"/>
        <v/>
      </c>
      <c r="CD26" s="123" t="str">
        <f t="shared" si="77"/>
        <v/>
      </c>
      <c r="CE26" s="125" t="str">
        <f t="shared" si="78"/>
        <v/>
      </c>
      <c r="CF26" s="81">
        <f t="shared" si="79"/>
        <v>0</v>
      </c>
      <c r="CG26" s="85">
        <f t="shared" si="80"/>
        <v>0</v>
      </c>
      <c r="CH26" s="89">
        <f t="shared" si="81"/>
        <v>0</v>
      </c>
      <c r="CI26" s="33"/>
      <c r="CJ26" s="147" t="str">
        <f t="shared" si="45"/>
        <v/>
      </c>
      <c r="CK26" s="63"/>
      <c r="CL26" s="40"/>
      <c r="CM26" s="61" t="str">
        <f>IF(ISNUMBER(CJ26)=FALSE,"",SUM(CQ26:CQ$30))</f>
        <v/>
      </c>
      <c r="CN26" s="82"/>
      <c r="CO26" s="86"/>
      <c r="CP26" s="90"/>
      <c r="CQ26" s="93" t="str">
        <f t="shared" si="42"/>
        <v/>
      </c>
      <c r="CR26" s="124" t="str">
        <f t="shared" si="82"/>
        <v/>
      </c>
      <c r="CS26" s="126" t="str">
        <f t="shared" si="83"/>
        <v/>
      </c>
      <c r="CT26" s="81">
        <f t="shared" si="84"/>
        <v>0</v>
      </c>
      <c r="CU26" s="85">
        <f t="shared" si="85"/>
        <v>0</v>
      </c>
      <c r="CV26" s="89">
        <f t="shared" si="86"/>
        <v>0</v>
      </c>
      <c r="CW26" s="33"/>
    </row>
    <row r="27" spans="1:101" ht="15" customHeight="1">
      <c r="A27" s="35"/>
      <c r="B27" s="241"/>
      <c r="C27" s="158">
        <v>12</v>
      </c>
      <c r="D27" s="190">
        <f t="shared" si="53"/>
        <v>12</v>
      </c>
      <c r="E27" s="225" t="s">
        <v>60</v>
      </c>
      <c r="F27" s="191">
        <v>1991</v>
      </c>
      <c r="G27" s="191">
        <f t="shared" si="54"/>
        <v>1</v>
      </c>
      <c r="H27" s="191"/>
      <c r="I27" s="158">
        <f t="shared" si="55"/>
        <v>6</v>
      </c>
      <c r="J27" s="193">
        <f t="shared" si="56"/>
        <v>0</v>
      </c>
      <c r="K27" s="194">
        <f t="shared" si="57"/>
        <v>0</v>
      </c>
      <c r="L27" s="195">
        <f t="shared" si="58"/>
        <v>0</v>
      </c>
      <c r="M27" s="56"/>
      <c r="N27" s="130">
        <f t="shared" si="32"/>
        <v>12</v>
      </c>
      <c r="O27" s="59" t="s">
        <v>34</v>
      </c>
      <c r="P27" s="223">
        <v>63</v>
      </c>
      <c r="Q27" s="60">
        <v>0.12291666666666667</v>
      </c>
      <c r="R27" s="57"/>
      <c r="S27" s="82"/>
      <c r="T27" s="86"/>
      <c r="U27" s="90"/>
      <c r="V27" s="93"/>
      <c r="W27" s="123"/>
      <c r="X27" s="125"/>
      <c r="Y27" s="81">
        <f t="shared" si="59"/>
        <v>0</v>
      </c>
      <c r="Z27" s="85">
        <f t="shared" si="60"/>
        <v>0</v>
      </c>
      <c r="AA27" s="89">
        <f t="shared" si="61"/>
        <v>0</v>
      </c>
      <c r="AB27" s="33"/>
      <c r="AC27" s="138">
        <f t="shared" si="34"/>
        <v>12</v>
      </c>
      <c r="AD27" s="15" t="s">
        <v>58</v>
      </c>
      <c r="AE27" s="229">
        <v>0.25783564814814813</v>
      </c>
      <c r="AF27" s="229">
        <v>0.25805555555555559</v>
      </c>
      <c r="AG27" s="229">
        <v>0.51589120370370378</v>
      </c>
      <c r="AH27" s="61">
        <f>IF(ISNUMBER(AC27)=FALSE,"",SUM(AL27:AL$30))</f>
        <v>4</v>
      </c>
      <c r="AI27" s="82"/>
      <c r="AJ27" s="86"/>
      <c r="AK27" s="90"/>
      <c r="AL27" s="93">
        <f t="shared" si="35"/>
        <v>1</v>
      </c>
      <c r="AM27" s="124">
        <f t="shared" si="62"/>
        <v>13</v>
      </c>
      <c r="AN27" s="126">
        <f t="shared" si="63"/>
        <v>4</v>
      </c>
      <c r="AO27" s="81">
        <f t="shared" si="64"/>
        <v>0</v>
      </c>
      <c r="AP27" s="85">
        <f t="shared" si="65"/>
        <v>0</v>
      </c>
      <c r="AQ27" s="89">
        <f t="shared" si="66"/>
        <v>0</v>
      </c>
      <c r="AR27" s="33"/>
      <c r="AS27" s="143" t="str">
        <f t="shared" si="36"/>
        <v/>
      </c>
      <c r="AT27" s="59"/>
      <c r="AU27" s="59"/>
      <c r="AV27" s="60"/>
      <c r="AW27" s="57" t="str">
        <f>IF(ISNUMBER(AS27)=FALSE,"",SUM(BA27:BA$30))</f>
        <v/>
      </c>
      <c r="AX27" s="82"/>
      <c r="AY27" s="86"/>
      <c r="AZ27" s="90"/>
      <c r="BA27" s="93" t="str">
        <f t="shared" si="37"/>
        <v/>
      </c>
      <c r="BB27" s="123" t="str">
        <f t="shared" si="67"/>
        <v/>
      </c>
      <c r="BC27" s="125" t="str">
        <f t="shared" si="68"/>
        <v/>
      </c>
      <c r="BD27" s="81">
        <f t="shared" si="69"/>
        <v>0</v>
      </c>
      <c r="BE27" s="85">
        <f t="shared" si="70"/>
        <v>0</v>
      </c>
      <c r="BF27" s="89">
        <f t="shared" si="71"/>
        <v>0</v>
      </c>
      <c r="BG27" s="33"/>
      <c r="BH27" s="138" t="str">
        <f t="shared" si="38"/>
        <v/>
      </c>
      <c r="BI27" s="63"/>
      <c r="BJ27" s="40"/>
      <c r="BK27" s="61" t="str">
        <f>IF(ISNUMBER(BH27)=FALSE,"",SUM(BO27:BO$30))</f>
        <v/>
      </c>
      <c r="BL27" s="82"/>
      <c r="BM27" s="86"/>
      <c r="BN27" s="90"/>
      <c r="BO27" s="93" t="str">
        <f t="shared" si="39"/>
        <v/>
      </c>
      <c r="BP27" s="124" t="str">
        <f t="shared" si="72"/>
        <v/>
      </c>
      <c r="BQ27" s="126" t="str">
        <f t="shared" si="73"/>
        <v/>
      </c>
      <c r="BR27" s="81">
        <f t="shared" si="74"/>
        <v>0</v>
      </c>
      <c r="BS27" s="85">
        <f t="shared" si="75"/>
        <v>0</v>
      </c>
      <c r="BT27" s="89">
        <f t="shared" si="76"/>
        <v>0</v>
      </c>
      <c r="BU27" s="33"/>
      <c r="BV27" s="143" t="str">
        <f t="shared" si="40"/>
        <v/>
      </c>
      <c r="BW27" s="59"/>
      <c r="BX27" s="60"/>
      <c r="BY27" s="57" t="str">
        <f>IF(ISNUMBER(BV27)=FALSE,"",SUM(CC27:CC$30))</f>
        <v/>
      </c>
      <c r="BZ27" s="82"/>
      <c r="CA27" s="86"/>
      <c r="CB27" s="90"/>
      <c r="CC27" s="93" t="str">
        <f t="shared" si="41"/>
        <v/>
      </c>
      <c r="CD27" s="123" t="str">
        <f t="shared" si="77"/>
        <v/>
      </c>
      <c r="CE27" s="125" t="str">
        <f t="shared" si="78"/>
        <v/>
      </c>
      <c r="CF27" s="81">
        <f t="shared" si="79"/>
        <v>0</v>
      </c>
      <c r="CG27" s="85">
        <f t="shared" si="80"/>
        <v>0</v>
      </c>
      <c r="CH27" s="89">
        <f t="shared" si="81"/>
        <v>0</v>
      </c>
      <c r="CI27" s="33"/>
      <c r="CJ27" s="147" t="str">
        <f t="shared" si="45"/>
        <v/>
      </c>
      <c r="CK27" s="63"/>
      <c r="CL27" s="40"/>
      <c r="CM27" s="61" t="str">
        <f>IF(ISNUMBER(CJ27)=FALSE,"",SUM(CQ27:CQ$30))</f>
        <v/>
      </c>
      <c r="CN27" s="82"/>
      <c r="CO27" s="86"/>
      <c r="CP27" s="90"/>
      <c r="CQ27" s="93" t="str">
        <f t="shared" si="42"/>
        <v/>
      </c>
      <c r="CR27" s="124" t="str">
        <f t="shared" si="82"/>
        <v/>
      </c>
      <c r="CS27" s="126" t="str">
        <f t="shared" si="83"/>
        <v/>
      </c>
      <c r="CT27" s="81">
        <f t="shared" si="84"/>
        <v>0</v>
      </c>
      <c r="CU27" s="85">
        <f t="shared" si="85"/>
        <v>0</v>
      </c>
      <c r="CV27" s="89">
        <f t="shared" si="86"/>
        <v>0</v>
      </c>
      <c r="CW27" s="33"/>
    </row>
    <row r="28" spans="1:101" ht="15" customHeight="1">
      <c r="A28" s="35"/>
      <c r="B28" s="241"/>
      <c r="C28" s="158">
        <v>13</v>
      </c>
      <c r="D28" s="190">
        <f t="shared" si="53"/>
        <v>13</v>
      </c>
      <c r="E28" s="225" t="s">
        <v>58</v>
      </c>
      <c r="F28" s="191">
        <v>1989</v>
      </c>
      <c r="G28" s="191">
        <f t="shared" si="54"/>
        <v>1</v>
      </c>
      <c r="H28" s="191"/>
      <c r="I28" s="158">
        <f t="shared" si="55"/>
        <v>4</v>
      </c>
      <c r="J28" s="193">
        <f t="shared" si="56"/>
        <v>0</v>
      </c>
      <c r="K28" s="194">
        <f t="shared" si="57"/>
        <v>0</v>
      </c>
      <c r="L28" s="195">
        <f t="shared" si="58"/>
        <v>0</v>
      </c>
      <c r="M28" s="56"/>
      <c r="N28" s="130">
        <f t="shared" si="32"/>
        <v>13</v>
      </c>
      <c r="O28" s="59" t="s">
        <v>35</v>
      </c>
      <c r="P28" s="223">
        <v>45</v>
      </c>
      <c r="Q28" s="60">
        <v>0.15069444444444441</v>
      </c>
      <c r="R28" s="57"/>
      <c r="S28" s="82"/>
      <c r="T28" s="86"/>
      <c r="U28" s="90"/>
      <c r="V28" s="93"/>
      <c r="W28" s="123"/>
      <c r="X28" s="125"/>
      <c r="Y28" s="81">
        <f t="shared" si="59"/>
        <v>0</v>
      </c>
      <c r="Z28" s="85">
        <f t="shared" si="60"/>
        <v>0</v>
      </c>
      <c r="AA28" s="89">
        <f t="shared" si="61"/>
        <v>0</v>
      </c>
      <c r="AB28" s="33"/>
      <c r="AC28" s="138">
        <f t="shared" si="34"/>
        <v>13</v>
      </c>
      <c r="AD28" s="15" t="s">
        <v>57</v>
      </c>
      <c r="AE28" s="229">
        <v>0.25468750000000001</v>
      </c>
      <c r="AF28" s="229">
        <v>0.27341435185185181</v>
      </c>
      <c r="AG28" s="229">
        <v>0.52810185185185188</v>
      </c>
      <c r="AH28" s="61">
        <f>IF(ISNUMBER(AC28)=FALSE,"",SUM(AL28:AL$30))</f>
        <v>3</v>
      </c>
      <c r="AI28" s="82"/>
      <c r="AJ28" s="86"/>
      <c r="AK28" s="90"/>
      <c r="AL28" s="93">
        <f t="shared" si="35"/>
        <v>1</v>
      </c>
      <c r="AM28" s="124">
        <f t="shared" si="62"/>
        <v>15</v>
      </c>
      <c r="AN28" s="126">
        <f t="shared" si="63"/>
        <v>3</v>
      </c>
      <c r="AO28" s="81">
        <f t="shared" si="64"/>
        <v>0</v>
      </c>
      <c r="AP28" s="85">
        <f t="shared" si="65"/>
        <v>0</v>
      </c>
      <c r="AQ28" s="89">
        <f t="shared" si="66"/>
        <v>0</v>
      </c>
      <c r="AR28" s="33"/>
      <c r="AS28" s="143" t="str">
        <f t="shared" si="36"/>
        <v/>
      </c>
      <c r="AT28" s="59"/>
      <c r="AU28" s="59"/>
      <c r="AV28" s="60"/>
      <c r="AW28" s="57" t="str">
        <f>IF(ISNUMBER(AS28)=FALSE,"",SUM(BA28:BA$30))</f>
        <v/>
      </c>
      <c r="AX28" s="82"/>
      <c r="AY28" s="86"/>
      <c r="AZ28" s="90"/>
      <c r="BA28" s="93" t="str">
        <f t="shared" si="37"/>
        <v/>
      </c>
      <c r="BB28" s="123" t="str">
        <f t="shared" si="67"/>
        <v/>
      </c>
      <c r="BC28" s="125" t="str">
        <f t="shared" si="68"/>
        <v/>
      </c>
      <c r="BD28" s="81">
        <f t="shared" si="69"/>
        <v>0</v>
      </c>
      <c r="BE28" s="85">
        <f t="shared" si="70"/>
        <v>0</v>
      </c>
      <c r="BF28" s="89">
        <f t="shared" si="71"/>
        <v>0</v>
      </c>
      <c r="BG28" s="33"/>
      <c r="BH28" s="138" t="str">
        <f t="shared" si="38"/>
        <v/>
      </c>
      <c r="BI28" s="63"/>
      <c r="BJ28" s="40"/>
      <c r="BK28" s="61" t="str">
        <f>IF(ISNUMBER(BH28)=FALSE,"",SUM(BO28:BO$30))</f>
        <v/>
      </c>
      <c r="BL28" s="82"/>
      <c r="BM28" s="86"/>
      <c r="BN28" s="90"/>
      <c r="BO28" s="93" t="str">
        <f t="shared" si="39"/>
        <v/>
      </c>
      <c r="BP28" s="124" t="str">
        <f t="shared" si="72"/>
        <v/>
      </c>
      <c r="BQ28" s="126" t="str">
        <f t="shared" si="73"/>
        <v/>
      </c>
      <c r="BR28" s="81">
        <f t="shared" si="74"/>
        <v>0</v>
      </c>
      <c r="BS28" s="85">
        <f t="shared" si="75"/>
        <v>0</v>
      </c>
      <c r="BT28" s="89">
        <f t="shared" si="76"/>
        <v>0</v>
      </c>
      <c r="BU28" s="33"/>
      <c r="BV28" s="143" t="str">
        <f t="shared" si="40"/>
        <v/>
      </c>
      <c r="BW28" s="59"/>
      <c r="BX28" s="60"/>
      <c r="BY28" s="57" t="str">
        <f>IF(ISNUMBER(BV28)=FALSE,"",SUM(CC28:CC$30))</f>
        <v/>
      </c>
      <c r="BZ28" s="82"/>
      <c r="CA28" s="86"/>
      <c r="CB28" s="90"/>
      <c r="CC28" s="93" t="str">
        <f t="shared" si="41"/>
        <v/>
      </c>
      <c r="CD28" s="123" t="str">
        <f t="shared" si="77"/>
        <v/>
      </c>
      <c r="CE28" s="125" t="str">
        <f t="shared" si="78"/>
        <v/>
      </c>
      <c r="CF28" s="81">
        <f t="shared" si="79"/>
        <v>0</v>
      </c>
      <c r="CG28" s="85">
        <f t="shared" si="80"/>
        <v>0</v>
      </c>
      <c r="CH28" s="89">
        <f t="shared" si="81"/>
        <v>0</v>
      </c>
      <c r="CI28" s="33"/>
      <c r="CJ28" s="147" t="str">
        <f t="shared" si="45"/>
        <v/>
      </c>
      <c r="CK28" s="63"/>
      <c r="CL28" s="40"/>
      <c r="CM28" s="61" t="str">
        <f>IF(ISNUMBER(CJ28)=FALSE,"",SUM(CQ28:CQ$30))</f>
        <v/>
      </c>
      <c r="CN28" s="82"/>
      <c r="CO28" s="86"/>
      <c r="CP28" s="90"/>
      <c r="CQ28" s="93" t="str">
        <f t="shared" si="42"/>
        <v/>
      </c>
      <c r="CR28" s="124" t="str">
        <f t="shared" si="82"/>
        <v/>
      </c>
      <c r="CS28" s="126" t="str">
        <f t="shared" si="83"/>
        <v/>
      </c>
      <c r="CT28" s="81">
        <f t="shared" si="84"/>
        <v>0</v>
      </c>
      <c r="CU28" s="85">
        <f t="shared" si="85"/>
        <v>0</v>
      </c>
      <c r="CV28" s="89">
        <f t="shared" si="86"/>
        <v>0</v>
      </c>
      <c r="CW28" s="33"/>
    </row>
    <row r="29" spans="1:101" ht="15" customHeight="1">
      <c r="A29" s="35"/>
      <c r="B29" s="241"/>
      <c r="C29" s="158">
        <v>14</v>
      </c>
      <c r="D29" s="190">
        <f t="shared" si="53"/>
        <v>14</v>
      </c>
      <c r="E29" s="225" t="s">
        <v>28</v>
      </c>
      <c r="F29" s="191">
        <v>1972</v>
      </c>
      <c r="G29" s="191">
        <f t="shared" si="54"/>
        <v>2</v>
      </c>
      <c r="H29" s="191"/>
      <c r="I29" s="158">
        <f t="shared" si="55"/>
        <v>3</v>
      </c>
      <c r="J29" s="193">
        <f t="shared" si="56"/>
        <v>0</v>
      </c>
      <c r="K29" s="194">
        <f t="shared" si="57"/>
        <v>0</v>
      </c>
      <c r="L29" s="195">
        <f t="shared" si="58"/>
        <v>0</v>
      </c>
      <c r="M29" s="56"/>
      <c r="N29" s="130" t="str">
        <f t="shared" si="32"/>
        <v/>
      </c>
      <c r="O29" s="59"/>
      <c r="P29" s="223"/>
      <c r="Q29" s="60"/>
      <c r="R29" s="57" t="str">
        <f>IF(ISNUMBER(N29)=FALSE,"",SUM(V29:$V$30))</f>
        <v/>
      </c>
      <c r="S29" s="82"/>
      <c r="T29" s="86"/>
      <c r="U29" s="90"/>
      <c r="V29" s="93" t="str">
        <f t="shared" si="33"/>
        <v/>
      </c>
      <c r="W29" s="123" t="str">
        <f t="shared" ref="W29:W38" si="87">IF(ISNUMBER(N29)=FALSE,"",SUMIF($E$16:$E$38,O29,$D$16:$D$38))</f>
        <v/>
      </c>
      <c r="X29" s="125" t="str">
        <f t="shared" ref="X29:X38" si="88">IF(ISNUMBER(N29)=FALSE,"",SUMIF($E$16:$E$38,O29,$I$16:$I$38))</f>
        <v/>
      </c>
      <c r="Y29" s="81">
        <f t="shared" si="59"/>
        <v>0</v>
      </c>
      <c r="Z29" s="85">
        <f t="shared" si="60"/>
        <v>0</v>
      </c>
      <c r="AA29" s="89">
        <f t="shared" si="61"/>
        <v>0</v>
      </c>
      <c r="AB29" s="33"/>
      <c r="AC29" s="138">
        <f t="shared" si="34"/>
        <v>14</v>
      </c>
      <c r="AD29" s="15" t="s">
        <v>59</v>
      </c>
      <c r="AE29" s="229">
        <v>0.268125</v>
      </c>
      <c r="AF29" s="229">
        <v>0.2616666666666666</v>
      </c>
      <c r="AG29" s="229">
        <v>0.52979166666666666</v>
      </c>
      <c r="AH29" s="61">
        <f>IF(ISNUMBER(AC29)=FALSE,"",SUM(AL29:AL$30))</f>
        <v>2</v>
      </c>
      <c r="AI29" s="82"/>
      <c r="AJ29" s="86"/>
      <c r="AK29" s="90"/>
      <c r="AL29" s="93">
        <f t="shared" si="35"/>
        <v>1</v>
      </c>
      <c r="AM29" s="124">
        <f t="shared" si="62"/>
        <v>16</v>
      </c>
      <c r="AN29" s="126">
        <f t="shared" si="63"/>
        <v>2</v>
      </c>
      <c r="AO29" s="81">
        <f t="shared" si="64"/>
        <v>0</v>
      </c>
      <c r="AP29" s="85">
        <f t="shared" si="65"/>
        <v>0</v>
      </c>
      <c r="AQ29" s="89">
        <f t="shared" si="66"/>
        <v>0</v>
      </c>
      <c r="AR29" s="33"/>
      <c r="AS29" s="143" t="str">
        <f t="shared" si="36"/>
        <v/>
      </c>
      <c r="AT29" s="59"/>
      <c r="AU29" s="59"/>
      <c r="AV29" s="60"/>
      <c r="AW29" s="57" t="str">
        <f>IF(ISNUMBER(AS29)=FALSE,"",SUM(BA29:BA$30))</f>
        <v/>
      </c>
      <c r="AX29" s="82"/>
      <c r="AY29" s="86"/>
      <c r="AZ29" s="90"/>
      <c r="BA29" s="93" t="str">
        <f t="shared" si="37"/>
        <v/>
      </c>
      <c r="BB29" s="123" t="str">
        <f t="shared" si="67"/>
        <v/>
      </c>
      <c r="BC29" s="125" t="str">
        <f t="shared" si="68"/>
        <v/>
      </c>
      <c r="BD29" s="81">
        <f t="shared" si="69"/>
        <v>0</v>
      </c>
      <c r="BE29" s="85">
        <f t="shared" si="70"/>
        <v>0</v>
      </c>
      <c r="BF29" s="89">
        <f t="shared" si="71"/>
        <v>0</v>
      </c>
      <c r="BG29" s="33"/>
      <c r="BH29" s="138" t="str">
        <f t="shared" si="38"/>
        <v/>
      </c>
      <c r="BI29" s="63"/>
      <c r="BJ29" s="40"/>
      <c r="BK29" s="61" t="str">
        <f>IF(ISNUMBER(BH29)=FALSE,"",SUM(BO29:BO$30))</f>
        <v/>
      </c>
      <c r="BL29" s="82"/>
      <c r="BM29" s="86"/>
      <c r="BN29" s="90"/>
      <c r="BO29" s="93" t="str">
        <f t="shared" si="39"/>
        <v/>
      </c>
      <c r="BP29" s="124" t="str">
        <f t="shared" si="72"/>
        <v/>
      </c>
      <c r="BQ29" s="126" t="str">
        <f t="shared" si="73"/>
        <v/>
      </c>
      <c r="BR29" s="81">
        <f t="shared" si="74"/>
        <v>0</v>
      </c>
      <c r="BS29" s="85">
        <f t="shared" si="75"/>
        <v>0</v>
      </c>
      <c r="BT29" s="89">
        <f t="shared" si="76"/>
        <v>0</v>
      </c>
      <c r="BU29" s="33"/>
      <c r="BV29" s="143" t="str">
        <f t="shared" si="40"/>
        <v/>
      </c>
      <c r="BW29" s="59"/>
      <c r="BX29" s="60"/>
      <c r="BY29" s="57" t="str">
        <f>IF(ISNUMBER(BV29)=FALSE,"",SUM(CC29:CC$30))</f>
        <v/>
      </c>
      <c r="BZ29" s="82"/>
      <c r="CA29" s="86"/>
      <c r="CB29" s="90"/>
      <c r="CC29" s="93" t="str">
        <f t="shared" si="41"/>
        <v/>
      </c>
      <c r="CD29" s="123" t="str">
        <f t="shared" si="77"/>
        <v/>
      </c>
      <c r="CE29" s="125" t="str">
        <f t="shared" si="78"/>
        <v/>
      </c>
      <c r="CF29" s="81">
        <f t="shared" si="79"/>
        <v>0</v>
      </c>
      <c r="CG29" s="85">
        <f t="shared" si="80"/>
        <v>0</v>
      </c>
      <c r="CH29" s="89">
        <f t="shared" si="81"/>
        <v>0</v>
      </c>
      <c r="CI29" s="33"/>
      <c r="CJ29" s="147" t="str">
        <f t="shared" si="45"/>
        <v/>
      </c>
      <c r="CK29" s="63"/>
      <c r="CL29" s="40"/>
      <c r="CM29" s="61" t="str">
        <f>IF(ISNUMBER(CJ29)=FALSE,"",SUM(CQ29:CQ$30))</f>
        <v/>
      </c>
      <c r="CN29" s="82"/>
      <c r="CO29" s="86"/>
      <c r="CP29" s="90"/>
      <c r="CQ29" s="93" t="str">
        <f t="shared" si="42"/>
        <v/>
      </c>
      <c r="CR29" s="124" t="str">
        <f t="shared" si="82"/>
        <v/>
      </c>
      <c r="CS29" s="126" t="str">
        <f t="shared" si="83"/>
        <v/>
      </c>
      <c r="CT29" s="81">
        <f t="shared" si="84"/>
        <v>0</v>
      </c>
      <c r="CU29" s="85">
        <f t="shared" si="85"/>
        <v>0</v>
      </c>
      <c r="CV29" s="89">
        <f t="shared" si="86"/>
        <v>0</v>
      </c>
      <c r="CW29" s="33"/>
    </row>
    <row r="30" spans="1:101" ht="15" customHeight="1">
      <c r="A30" s="35"/>
      <c r="B30" s="241"/>
      <c r="C30" s="158">
        <v>15</v>
      </c>
      <c r="D30" s="190">
        <f t="shared" si="53"/>
        <v>15</v>
      </c>
      <c r="E30" s="225" t="s">
        <v>57</v>
      </c>
      <c r="F30" s="191">
        <v>1979</v>
      </c>
      <c r="G30" s="191">
        <f t="shared" si="54"/>
        <v>1</v>
      </c>
      <c r="H30" s="191"/>
      <c r="I30" s="158">
        <f t="shared" si="55"/>
        <v>3</v>
      </c>
      <c r="J30" s="193">
        <f t="shared" si="56"/>
        <v>0</v>
      </c>
      <c r="K30" s="194">
        <f t="shared" si="57"/>
        <v>0</v>
      </c>
      <c r="L30" s="195">
        <f t="shared" si="58"/>
        <v>0</v>
      </c>
      <c r="M30" s="56"/>
      <c r="N30" s="130" t="str">
        <f t="shared" si="32"/>
        <v/>
      </c>
      <c r="O30" s="59"/>
      <c r="P30" s="223"/>
      <c r="Q30" s="60"/>
      <c r="R30" s="57" t="str">
        <f>IF(ISNUMBER(N30)=FALSE,"",SUM(V30:$V$30))</f>
        <v/>
      </c>
      <c r="S30" s="82"/>
      <c r="T30" s="86"/>
      <c r="U30" s="90"/>
      <c r="V30" s="93" t="str">
        <f t="shared" si="33"/>
        <v/>
      </c>
      <c r="W30" s="123" t="str">
        <f t="shared" si="87"/>
        <v/>
      </c>
      <c r="X30" s="125" t="str">
        <f t="shared" si="88"/>
        <v/>
      </c>
      <c r="Y30" s="81">
        <f t="shared" si="59"/>
        <v>0</v>
      </c>
      <c r="Z30" s="85">
        <f t="shared" si="60"/>
        <v>0</v>
      </c>
      <c r="AA30" s="89">
        <f t="shared" si="61"/>
        <v>0</v>
      </c>
      <c r="AB30" s="33"/>
      <c r="AC30" s="138">
        <f t="shared" si="34"/>
        <v>15</v>
      </c>
      <c r="AD30" s="15" t="s">
        <v>28</v>
      </c>
      <c r="AE30" s="229">
        <v>0.27988425925925925</v>
      </c>
      <c r="AF30" s="229">
        <v>0.26461805555555551</v>
      </c>
      <c r="AG30" s="229">
        <v>0.5445023148148147</v>
      </c>
      <c r="AH30" s="61">
        <f>IF(ISNUMBER(AC30)=FALSE,"",SUM(AL30:AL$30))</f>
        <v>1</v>
      </c>
      <c r="AI30" s="82"/>
      <c r="AJ30" s="86"/>
      <c r="AK30" s="90"/>
      <c r="AL30" s="93">
        <f t="shared" si="35"/>
        <v>1</v>
      </c>
      <c r="AM30" s="124">
        <f t="shared" si="62"/>
        <v>14</v>
      </c>
      <c r="AN30" s="126">
        <f t="shared" si="63"/>
        <v>3</v>
      </c>
      <c r="AO30" s="81">
        <f t="shared" si="64"/>
        <v>0</v>
      </c>
      <c r="AP30" s="85">
        <f t="shared" si="65"/>
        <v>0</v>
      </c>
      <c r="AQ30" s="89">
        <f t="shared" si="66"/>
        <v>0</v>
      </c>
      <c r="AR30" s="33"/>
      <c r="AS30" s="143" t="str">
        <f t="shared" si="36"/>
        <v/>
      </c>
      <c r="AT30" s="59"/>
      <c r="AU30" s="59"/>
      <c r="AV30" s="60"/>
      <c r="AW30" s="57" t="str">
        <f>IF(ISNUMBER(AS30)=FALSE,"",SUM(BA30:BA$30))</f>
        <v/>
      </c>
      <c r="AX30" s="82"/>
      <c r="AY30" s="86"/>
      <c r="AZ30" s="90"/>
      <c r="BA30" s="93" t="str">
        <f t="shared" si="37"/>
        <v/>
      </c>
      <c r="BB30" s="123" t="str">
        <f t="shared" si="67"/>
        <v/>
      </c>
      <c r="BC30" s="125" t="str">
        <f t="shared" si="68"/>
        <v/>
      </c>
      <c r="BD30" s="81">
        <f t="shared" si="69"/>
        <v>0</v>
      </c>
      <c r="BE30" s="85">
        <f t="shared" si="70"/>
        <v>0</v>
      </c>
      <c r="BF30" s="89">
        <f t="shared" si="71"/>
        <v>0</v>
      </c>
      <c r="BG30" s="33"/>
      <c r="BH30" s="138" t="str">
        <f t="shared" si="38"/>
        <v/>
      </c>
      <c r="BI30" s="63"/>
      <c r="BJ30" s="40"/>
      <c r="BK30" s="61" t="str">
        <f>IF(ISNUMBER(BH30)=FALSE,"",SUM(BO30:BO$30))</f>
        <v/>
      </c>
      <c r="BL30" s="82"/>
      <c r="BM30" s="86"/>
      <c r="BN30" s="90"/>
      <c r="BO30" s="93" t="str">
        <f t="shared" si="39"/>
        <v/>
      </c>
      <c r="BP30" s="124" t="str">
        <f t="shared" si="72"/>
        <v/>
      </c>
      <c r="BQ30" s="126" t="str">
        <f t="shared" si="73"/>
        <v/>
      </c>
      <c r="BR30" s="81">
        <f t="shared" si="74"/>
        <v>0</v>
      </c>
      <c r="BS30" s="85">
        <f t="shared" si="75"/>
        <v>0</v>
      </c>
      <c r="BT30" s="89">
        <f t="shared" si="76"/>
        <v>0</v>
      </c>
      <c r="BU30" s="33"/>
      <c r="BV30" s="143" t="str">
        <f t="shared" si="40"/>
        <v/>
      </c>
      <c r="BW30" s="59"/>
      <c r="BX30" s="60"/>
      <c r="BY30" s="57" t="str">
        <f>IF(ISNUMBER(BV30)=FALSE,"",SUM(CC30:CC$30))</f>
        <v/>
      </c>
      <c r="BZ30" s="82"/>
      <c r="CA30" s="86"/>
      <c r="CB30" s="90"/>
      <c r="CC30" s="93" t="str">
        <f t="shared" si="41"/>
        <v/>
      </c>
      <c r="CD30" s="123" t="str">
        <f t="shared" si="77"/>
        <v/>
      </c>
      <c r="CE30" s="125" t="str">
        <f t="shared" si="78"/>
        <v/>
      </c>
      <c r="CF30" s="81">
        <f t="shared" si="79"/>
        <v>0</v>
      </c>
      <c r="CG30" s="85">
        <f t="shared" si="80"/>
        <v>0</v>
      </c>
      <c r="CH30" s="89">
        <f t="shared" si="81"/>
        <v>0</v>
      </c>
      <c r="CI30" s="33"/>
      <c r="CJ30" s="147" t="str">
        <f t="shared" si="45"/>
        <v/>
      </c>
      <c r="CK30" s="63"/>
      <c r="CL30" s="40"/>
      <c r="CM30" s="61" t="str">
        <f>IF(ISNUMBER(CJ30)=FALSE,"",SUM(CQ30:CQ$30))</f>
        <v/>
      </c>
      <c r="CN30" s="82"/>
      <c r="CO30" s="86"/>
      <c r="CP30" s="90"/>
      <c r="CQ30" s="93" t="str">
        <f t="shared" si="42"/>
        <v/>
      </c>
      <c r="CR30" s="124" t="str">
        <f t="shared" si="82"/>
        <v/>
      </c>
      <c r="CS30" s="126" t="str">
        <f t="shared" si="83"/>
        <v/>
      </c>
      <c r="CT30" s="81">
        <f t="shared" si="84"/>
        <v>0</v>
      </c>
      <c r="CU30" s="85">
        <f t="shared" si="85"/>
        <v>0</v>
      </c>
      <c r="CV30" s="89">
        <f t="shared" si="86"/>
        <v>0</v>
      </c>
      <c r="CW30" s="33"/>
    </row>
    <row r="31" spans="1:101" ht="15" customHeight="1">
      <c r="A31" s="35"/>
      <c r="B31" s="241"/>
      <c r="C31" s="158">
        <v>16</v>
      </c>
      <c r="D31" s="190">
        <f t="shared" si="53"/>
        <v>16</v>
      </c>
      <c r="E31" s="225" t="s">
        <v>59</v>
      </c>
      <c r="F31" s="191">
        <v>1961</v>
      </c>
      <c r="G31" s="191">
        <f t="shared" si="54"/>
        <v>1</v>
      </c>
      <c r="H31" s="191"/>
      <c r="I31" s="158">
        <f t="shared" si="55"/>
        <v>2</v>
      </c>
      <c r="J31" s="193">
        <f t="shared" si="56"/>
        <v>0</v>
      </c>
      <c r="K31" s="194">
        <f t="shared" si="57"/>
        <v>0</v>
      </c>
      <c r="L31" s="195">
        <f t="shared" si="58"/>
        <v>0</v>
      </c>
      <c r="M31" s="56"/>
      <c r="N31" s="130" t="str">
        <f t="shared" si="32"/>
        <v/>
      </c>
      <c r="O31" s="59"/>
      <c r="P31" s="223"/>
      <c r="Q31" s="60"/>
      <c r="R31" s="17" t="str">
        <f t="shared" ref="R31:R37" si="89">IF(S31&gt;0,S31,IF(T31&gt;0,T31,IF(U31&gt;0,U31,"")))</f>
        <v/>
      </c>
      <c r="S31" s="82" t="str">
        <f>IF(ISNUMBER(N31)=FALSE,"",SUM(V31:$V$37))</f>
        <v/>
      </c>
      <c r="T31" s="86"/>
      <c r="U31" s="90"/>
      <c r="V31" s="93" t="str">
        <f t="shared" si="33"/>
        <v/>
      </c>
      <c r="W31" s="123" t="str">
        <f t="shared" si="87"/>
        <v/>
      </c>
      <c r="X31" s="125" t="str">
        <f t="shared" si="88"/>
        <v/>
      </c>
      <c r="Y31" s="81">
        <f t="shared" si="59"/>
        <v>0</v>
      </c>
      <c r="Z31" s="85">
        <f t="shared" si="60"/>
        <v>0</v>
      </c>
      <c r="AA31" s="89">
        <f t="shared" si="61"/>
        <v>0</v>
      </c>
      <c r="AB31" s="33"/>
      <c r="AC31" s="138">
        <f t="shared" si="34"/>
        <v>16</v>
      </c>
      <c r="AD31" s="15" t="s">
        <v>29</v>
      </c>
      <c r="AE31" s="229">
        <v>0.28055555555555561</v>
      </c>
      <c r="AF31" s="229">
        <v>0.26613425925925926</v>
      </c>
      <c r="AG31" s="229">
        <v>0.54668981481481493</v>
      </c>
      <c r="AH31" s="19">
        <f t="shared" ref="AH31" si="90">IF(AI31&gt;0,AI31,IF(AJ31&gt;0,AJ31,IF(AK31&gt;0,AK31,"")))</f>
        <v>1</v>
      </c>
      <c r="AI31" s="82">
        <f>IF(ISNUMBER(AC31)=FALSE,"",SUM(AL31:AL$37))</f>
        <v>1</v>
      </c>
      <c r="AJ31" s="86"/>
      <c r="AK31" s="90"/>
      <c r="AL31" s="93">
        <f t="shared" si="35"/>
        <v>1</v>
      </c>
      <c r="AM31" s="124">
        <f t="shared" si="62"/>
        <v>17</v>
      </c>
      <c r="AN31" s="126">
        <f t="shared" si="63"/>
        <v>1</v>
      </c>
      <c r="AO31" s="81">
        <f t="shared" si="64"/>
        <v>1</v>
      </c>
      <c r="AP31" s="85">
        <f t="shared" si="65"/>
        <v>0</v>
      </c>
      <c r="AQ31" s="89">
        <f t="shared" si="66"/>
        <v>0</v>
      </c>
      <c r="AR31" s="33"/>
      <c r="AS31" s="143" t="str">
        <f t="shared" si="36"/>
        <v/>
      </c>
      <c r="AT31" s="59"/>
      <c r="AU31" s="59"/>
      <c r="AV31" s="60"/>
      <c r="AW31" s="17" t="str">
        <f t="shared" ref="AW31:AW37" si="91">IF(AX31&gt;0,AX31,IF(AY31&gt;0,AY31,IF(AZ31&gt;0,AZ31,"")))</f>
        <v/>
      </c>
      <c r="AX31" s="82" t="str">
        <f>IF(ISNUMBER(AS31)=FALSE,"",SUM(BA31:BA$37))</f>
        <v/>
      </c>
      <c r="AY31" s="86"/>
      <c r="AZ31" s="90"/>
      <c r="BA31" s="93" t="str">
        <f t="shared" si="37"/>
        <v/>
      </c>
      <c r="BB31" s="123" t="str">
        <f t="shared" si="67"/>
        <v/>
      </c>
      <c r="BC31" s="125" t="str">
        <f t="shared" si="68"/>
        <v/>
      </c>
      <c r="BD31" s="81">
        <f t="shared" si="69"/>
        <v>0</v>
      </c>
      <c r="BE31" s="85">
        <f t="shared" si="70"/>
        <v>0</v>
      </c>
      <c r="BF31" s="89">
        <f t="shared" si="71"/>
        <v>0</v>
      </c>
      <c r="BG31" s="33"/>
      <c r="BH31" s="138" t="str">
        <f t="shared" si="38"/>
        <v/>
      </c>
      <c r="BI31" s="63"/>
      <c r="BJ31" s="40"/>
      <c r="BK31" s="19" t="str">
        <f t="shared" ref="BK31:BK37" si="92">IF(BL31&gt;0,BL31,IF(BM31&gt;0,BM31,IF(BN31&gt;0,BN31,"")))</f>
        <v/>
      </c>
      <c r="BL31" s="82" t="str">
        <f>IF(ISNUMBER(BH31)=FALSE,"",SUM(BO31:BO$37))</f>
        <v/>
      </c>
      <c r="BM31" s="86"/>
      <c r="BN31" s="90"/>
      <c r="BO31" s="93" t="str">
        <f t="shared" si="39"/>
        <v/>
      </c>
      <c r="BP31" s="124" t="str">
        <f t="shared" si="72"/>
        <v/>
      </c>
      <c r="BQ31" s="126" t="str">
        <f t="shared" si="73"/>
        <v/>
      </c>
      <c r="BR31" s="81">
        <f t="shared" si="74"/>
        <v>0</v>
      </c>
      <c r="BS31" s="85">
        <f t="shared" si="75"/>
        <v>0</v>
      </c>
      <c r="BT31" s="89">
        <f t="shared" si="76"/>
        <v>0</v>
      </c>
      <c r="BU31" s="33"/>
      <c r="BV31" s="143" t="str">
        <f t="shared" si="40"/>
        <v/>
      </c>
      <c r="BW31" s="59"/>
      <c r="BX31" s="60"/>
      <c r="BY31" s="17" t="str">
        <f t="shared" ref="BY31:BY37" si="93">IF(BZ31&gt;0,BZ31,IF(CA31&gt;0,CA31,IF(CB31&gt;0,CB31,"")))</f>
        <v/>
      </c>
      <c r="BZ31" s="82" t="str">
        <f>IF(ISNUMBER(BV31)=FALSE,"",SUM(CC31:CC$37))</f>
        <v/>
      </c>
      <c r="CA31" s="86"/>
      <c r="CB31" s="90"/>
      <c r="CC31" s="93" t="str">
        <f t="shared" si="41"/>
        <v/>
      </c>
      <c r="CD31" s="123" t="str">
        <f t="shared" si="77"/>
        <v/>
      </c>
      <c r="CE31" s="125" t="str">
        <f t="shared" si="78"/>
        <v/>
      </c>
      <c r="CF31" s="81">
        <f t="shared" si="79"/>
        <v>0</v>
      </c>
      <c r="CG31" s="85">
        <f t="shared" si="80"/>
        <v>0</v>
      </c>
      <c r="CH31" s="89">
        <f t="shared" si="81"/>
        <v>0</v>
      </c>
      <c r="CI31" s="33"/>
      <c r="CJ31" s="147" t="str">
        <f t="shared" si="45"/>
        <v/>
      </c>
      <c r="CK31" s="63"/>
      <c r="CL31" s="40"/>
      <c r="CM31" s="19" t="str">
        <f t="shared" ref="CM31:CM37" si="94">IF(CN31&gt;0,CN31,IF(CO31&gt;0,CO31,IF(CP31&gt;0,CP31,"")))</f>
        <v/>
      </c>
      <c r="CN31" s="82" t="str">
        <f>IF(ISNUMBER(CJ31)=FALSE,"",SUM(CQ31:CQ$37))</f>
        <v/>
      </c>
      <c r="CO31" s="86"/>
      <c r="CP31" s="90"/>
      <c r="CQ31" s="93" t="str">
        <f t="shared" si="42"/>
        <v/>
      </c>
      <c r="CR31" s="124" t="str">
        <f t="shared" si="82"/>
        <v/>
      </c>
      <c r="CS31" s="126" t="str">
        <f t="shared" si="83"/>
        <v/>
      </c>
      <c r="CT31" s="81">
        <f t="shared" si="84"/>
        <v>0</v>
      </c>
      <c r="CU31" s="85">
        <f t="shared" si="85"/>
        <v>0</v>
      </c>
      <c r="CV31" s="89">
        <f t="shared" si="86"/>
        <v>0</v>
      </c>
      <c r="CW31" s="33"/>
    </row>
    <row r="32" spans="1:101" ht="15" customHeight="1">
      <c r="A32" s="35"/>
      <c r="B32" s="241"/>
      <c r="C32" s="158">
        <v>17</v>
      </c>
      <c r="D32" s="190">
        <f t="shared" si="53"/>
        <v>17</v>
      </c>
      <c r="E32" s="225" t="s">
        <v>29</v>
      </c>
      <c r="F32" s="191">
        <v>1976</v>
      </c>
      <c r="G32" s="191">
        <f t="shared" si="54"/>
        <v>2</v>
      </c>
      <c r="H32" s="191"/>
      <c r="I32" s="158">
        <f t="shared" si="55"/>
        <v>1</v>
      </c>
      <c r="J32" s="193">
        <f t="shared" si="56"/>
        <v>1</v>
      </c>
      <c r="K32" s="194">
        <f t="shared" si="57"/>
        <v>0</v>
      </c>
      <c r="L32" s="195">
        <f t="shared" si="58"/>
        <v>0</v>
      </c>
      <c r="M32" s="56"/>
      <c r="N32" s="130" t="str">
        <f t="shared" si="32"/>
        <v/>
      </c>
      <c r="O32" s="59"/>
      <c r="P32" s="223"/>
      <c r="Q32" s="60"/>
      <c r="R32" s="17" t="str">
        <f t="shared" si="89"/>
        <v/>
      </c>
      <c r="S32" s="82" t="str">
        <f>IF(ISNUMBER(N32)=FALSE,"",SUM(V32:$V$37))</f>
        <v/>
      </c>
      <c r="T32" s="86"/>
      <c r="U32" s="90"/>
      <c r="V32" s="93" t="str">
        <f t="shared" si="33"/>
        <v/>
      </c>
      <c r="W32" s="123" t="str">
        <f t="shared" si="87"/>
        <v/>
      </c>
      <c r="X32" s="125" t="str">
        <f t="shared" si="88"/>
        <v/>
      </c>
      <c r="Y32" s="81">
        <f t="shared" si="59"/>
        <v>0</v>
      </c>
      <c r="Z32" s="85">
        <f t="shared" si="60"/>
        <v>0</v>
      </c>
      <c r="AA32" s="89">
        <f t="shared" si="61"/>
        <v>0</v>
      </c>
      <c r="AB32" s="33"/>
      <c r="AC32" s="203">
        <f t="shared" si="34"/>
        <v>17</v>
      </c>
      <c r="AD32" s="15" t="s">
        <v>61</v>
      </c>
      <c r="AE32" s="229">
        <v>0.3771990740740741</v>
      </c>
      <c r="AF32" s="229" t="s">
        <v>67</v>
      </c>
      <c r="AG32" s="229"/>
      <c r="AH32" s="19"/>
      <c r="AI32" s="82">
        <f>IF(ISNUMBER(AC32)=FALSE,"",SUM(AL32:AL$37))</f>
        <v>0</v>
      </c>
      <c r="AJ32" s="86"/>
      <c r="AK32" s="90"/>
      <c r="AL32" s="93"/>
      <c r="AM32" s="124"/>
      <c r="AN32" s="126"/>
      <c r="AO32" s="81">
        <f t="shared" si="64"/>
        <v>0</v>
      </c>
      <c r="AP32" s="85">
        <f t="shared" si="65"/>
        <v>0</v>
      </c>
      <c r="AQ32" s="89">
        <f t="shared" si="66"/>
        <v>0</v>
      </c>
      <c r="AR32" s="33"/>
      <c r="AS32" s="143" t="str">
        <f t="shared" si="36"/>
        <v/>
      </c>
      <c r="AT32" s="59"/>
      <c r="AU32" s="59"/>
      <c r="AV32" s="60"/>
      <c r="AW32" s="17" t="str">
        <f t="shared" si="91"/>
        <v/>
      </c>
      <c r="AX32" s="82" t="str">
        <f>IF(ISNUMBER(AS32)=FALSE,"",SUM(BA32:BA$37))</f>
        <v/>
      </c>
      <c r="AY32" s="86"/>
      <c r="AZ32" s="90"/>
      <c r="BA32" s="93" t="str">
        <f t="shared" si="37"/>
        <v/>
      </c>
      <c r="BB32" s="123" t="str">
        <f t="shared" si="67"/>
        <v/>
      </c>
      <c r="BC32" s="125" t="str">
        <f t="shared" si="68"/>
        <v/>
      </c>
      <c r="BD32" s="81">
        <f t="shared" si="69"/>
        <v>0</v>
      </c>
      <c r="BE32" s="85">
        <f t="shared" si="70"/>
        <v>0</v>
      </c>
      <c r="BF32" s="89">
        <f t="shared" si="71"/>
        <v>0</v>
      </c>
      <c r="BG32" s="33"/>
      <c r="BH32" s="138" t="str">
        <f t="shared" si="38"/>
        <v/>
      </c>
      <c r="BI32" s="63"/>
      <c r="BJ32" s="40"/>
      <c r="BK32" s="19" t="str">
        <f t="shared" si="92"/>
        <v/>
      </c>
      <c r="BL32" s="82" t="str">
        <f>IF(ISNUMBER(BH32)=FALSE,"",SUM(BO32:BO$37))</f>
        <v/>
      </c>
      <c r="BM32" s="86"/>
      <c r="BN32" s="90"/>
      <c r="BO32" s="93" t="str">
        <f t="shared" si="39"/>
        <v/>
      </c>
      <c r="BP32" s="124" t="str">
        <f t="shared" si="72"/>
        <v/>
      </c>
      <c r="BQ32" s="126" t="str">
        <f t="shared" si="73"/>
        <v/>
      </c>
      <c r="BR32" s="81">
        <f t="shared" si="74"/>
        <v>0</v>
      </c>
      <c r="BS32" s="85">
        <f t="shared" si="75"/>
        <v>0</v>
      </c>
      <c r="BT32" s="89">
        <f t="shared" si="76"/>
        <v>0</v>
      </c>
      <c r="BU32" s="33"/>
      <c r="BV32" s="143" t="str">
        <f t="shared" si="40"/>
        <v/>
      </c>
      <c r="BW32" s="59"/>
      <c r="BX32" s="60"/>
      <c r="BY32" s="17" t="str">
        <f t="shared" si="93"/>
        <v/>
      </c>
      <c r="BZ32" s="82" t="str">
        <f>IF(ISNUMBER(BV32)=FALSE,"",SUM(CC32:CC$37))</f>
        <v/>
      </c>
      <c r="CA32" s="86"/>
      <c r="CB32" s="90"/>
      <c r="CC32" s="93" t="str">
        <f t="shared" si="41"/>
        <v/>
      </c>
      <c r="CD32" s="123" t="str">
        <f t="shared" si="77"/>
        <v/>
      </c>
      <c r="CE32" s="125" t="str">
        <f t="shared" si="78"/>
        <v/>
      </c>
      <c r="CF32" s="81">
        <f t="shared" si="79"/>
        <v>0</v>
      </c>
      <c r="CG32" s="85">
        <f t="shared" si="80"/>
        <v>0</v>
      </c>
      <c r="CH32" s="89">
        <f t="shared" si="81"/>
        <v>0</v>
      </c>
      <c r="CI32" s="33"/>
      <c r="CJ32" s="147" t="str">
        <f t="shared" si="45"/>
        <v/>
      </c>
      <c r="CK32" s="63"/>
      <c r="CL32" s="40"/>
      <c r="CM32" s="19" t="str">
        <f t="shared" si="94"/>
        <v/>
      </c>
      <c r="CN32" s="82" t="str">
        <f>IF(ISNUMBER(CJ32)=FALSE,"",SUM(CQ32:CQ$37))</f>
        <v/>
      </c>
      <c r="CO32" s="86"/>
      <c r="CP32" s="90"/>
      <c r="CQ32" s="93" t="str">
        <f t="shared" si="42"/>
        <v/>
      </c>
      <c r="CR32" s="124" t="str">
        <f t="shared" si="82"/>
        <v/>
      </c>
      <c r="CS32" s="126" t="str">
        <f t="shared" si="83"/>
        <v/>
      </c>
      <c r="CT32" s="81">
        <f t="shared" si="84"/>
        <v>0</v>
      </c>
      <c r="CU32" s="85">
        <f t="shared" si="85"/>
        <v>0</v>
      </c>
      <c r="CV32" s="89">
        <f t="shared" si="86"/>
        <v>0</v>
      </c>
      <c r="CW32" s="33"/>
    </row>
    <row r="33" spans="1:102" ht="15" customHeight="1">
      <c r="A33" s="35"/>
      <c r="B33" s="241"/>
      <c r="C33" s="158">
        <v>18</v>
      </c>
      <c r="D33" s="190" t="str">
        <f t="shared" si="53"/>
        <v/>
      </c>
      <c r="E33" s="225"/>
      <c r="F33" s="191"/>
      <c r="G33" s="191">
        <f t="shared" si="54"/>
        <v>0</v>
      </c>
      <c r="H33" s="191"/>
      <c r="I33" s="158">
        <f t="shared" ref="I33:I37" si="95">SUMIF($O$16:$O$30,E33,$R$16:$R$30)+SUMIF($AD$16:$AD$30,E33,$AH$16:$AH$30)+SUMIF($AT$16:$AT$30,E33,$AW$16:$AW$30)+SUMIF($BI$16:$BI$30,E33,$BK$16:$BK$30)+SUMIF($BW$16:$BW$30,E33,$BY$16:$BY$30)+SUMIF($CK$16:$CK$30,E33,$CM$16:$CM$30)</f>
        <v>0</v>
      </c>
      <c r="J33" s="193">
        <f t="shared" si="56"/>
        <v>0</v>
      </c>
      <c r="K33" s="194">
        <f t="shared" si="57"/>
        <v>0</v>
      </c>
      <c r="L33" s="195">
        <f t="shared" si="58"/>
        <v>0</v>
      </c>
      <c r="M33" s="56"/>
      <c r="N33" s="130" t="str">
        <f t="shared" si="32"/>
        <v/>
      </c>
      <c r="O33" s="59"/>
      <c r="P33" s="223"/>
      <c r="Q33" s="60"/>
      <c r="R33" s="17" t="str">
        <f t="shared" si="89"/>
        <v/>
      </c>
      <c r="S33" s="82" t="str">
        <f>IF(ISNUMBER(N33)=FALSE,"",SUM(V33:$V$37))</f>
        <v/>
      </c>
      <c r="T33" s="86"/>
      <c r="U33" s="90"/>
      <c r="V33" s="93" t="str">
        <f t="shared" si="33"/>
        <v/>
      </c>
      <c r="W33" s="123" t="str">
        <f t="shared" si="87"/>
        <v/>
      </c>
      <c r="X33" s="125" t="str">
        <f t="shared" si="88"/>
        <v/>
      </c>
      <c r="Y33" s="81">
        <f t="shared" si="59"/>
        <v>0</v>
      </c>
      <c r="Z33" s="85">
        <f t="shared" si="60"/>
        <v>0</v>
      </c>
      <c r="AA33" s="89">
        <f t="shared" si="61"/>
        <v>0</v>
      </c>
      <c r="AB33" s="33"/>
      <c r="AC33" s="203">
        <f t="shared" si="34"/>
        <v>18</v>
      </c>
      <c r="AD33" s="15" t="s">
        <v>62</v>
      </c>
      <c r="AE33" s="229">
        <v>0.43055555555555552</v>
      </c>
      <c r="AF33" s="229" t="s">
        <v>67</v>
      </c>
      <c r="AG33" s="229"/>
      <c r="AH33" s="19"/>
      <c r="AI33" s="82">
        <f>IF(ISNUMBER(AC33)=FALSE,"",SUM(AL33:AL$37))</f>
        <v>0</v>
      </c>
      <c r="AJ33" s="86"/>
      <c r="AK33" s="90"/>
      <c r="AL33" s="93"/>
      <c r="AM33" s="124"/>
      <c r="AN33" s="126"/>
      <c r="AO33" s="81">
        <f t="shared" si="64"/>
        <v>0</v>
      </c>
      <c r="AP33" s="85">
        <f t="shared" si="65"/>
        <v>0</v>
      </c>
      <c r="AQ33" s="89">
        <f t="shared" si="66"/>
        <v>0</v>
      </c>
      <c r="AR33" s="33"/>
      <c r="AS33" s="143" t="str">
        <f t="shared" si="36"/>
        <v/>
      </c>
      <c r="AT33" s="59"/>
      <c r="AU33" s="59"/>
      <c r="AV33" s="60"/>
      <c r="AW33" s="17" t="str">
        <f t="shared" si="91"/>
        <v/>
      </c>
      <c r="AX33" s="82" t="str">
        <f>IF(ISNUMBER(AS33)=FALSE,"",SUM(BA33:BA$37))</f>
        <v/>
      </c>
      <c r="AY33" s="86"/>
      <c r="AZ33" s="90"/>
      <c r="BA33" s="93" t="str">
        <f t="shared" si="37"/>
        <v/>
      </c>
      <c r="BB33" s="123" t="str">
        <f t="shared" si="67"/>
        <v/>
      </c>
      <c r="BC33" s="125" t="str">
        <f t="shared" si="68"/>
        <v/>
      </c>
      <c r="BD33" s="81">
        <f t="shared" si="69"/>
        <v>0</v>
      </c>
      <c r="BE33" s="85">
        <f t="shared" si="70"/>
        <v>0</v>
      </c>
      <c r="BF33" s="89">
        <f t="shared" si="71"/>
        <v>0</v>
      </c>
      <c r="BG33" s="33"/>
      <c r="BH33" s="138" t="str">
        <f t="shared" si="38"/>
        <v/>
      </c>
      <c r="BI33" s="63"/>
      <c r="BJ33" s="40"/>
      <c r="BK33" s="19" t="str">
        <f t="shared" si="92"/>
        <v/>
      </c>
      <c r="BL33" s="82" t="str">
        <f>IF(ISNUMBER(BH33)=FALSE,"",SUM(BO33:BO$37))</f>
        <v/>
      </c>
      <c r="BM33" s="86"/>
      <c r="BN33" s="90"/>
      <c r="BO33" s="93" t="str">
        <f t="shared" si="39"/>
        <v/>
      </c>
      <c r="BP33" s="124" t="str">
        <f t="shared" si="72"/>
        <v/>
      </c>
      <c r="BQ33" s="126" t="str">
        <f t="shared" si="73"/>
        <v/>
      </c>
      <c r="BR33" s="81">
        <f t="shared" si="74"/>
        <v>0</v>
      </c>
      <c r="BS33" s="85">
        <f t="shared" si="75"/>
        <v>0</v>
      </c>
      <c r="BT33" s="89">
        <f t="shared" si="76"/>
        <v>0</v>
      </c>
      <c r="BU33" s="33"/>
      <c r="BV33" s="143" t="str">
        <f t="shared" si="40"/>
        <v/>
      </c>
      <c r="BW33" s="59"/>
      <c r="BX33" s="60"/>
      <c r="BY33" s="17" t="str">
        <f t="shared" si="93"/>
        <v/>
      </c>
      <c r="BZ33" s="82" t="str">
        <f>IF(ISNUMBER(BV33)=FALSE,"",SUM(CC33:CC$37))</f>
        <v/>
      </c>
      <c r="CA33" s="86"/>
      <c r="CB33" s="90"/>
      <c r="CC33" s="93" t="str">
        <f t="shared" si="41"/>
        <v/>
      </c>
      <c r="CD33" s="123" t="str">
        <f t="shared" si="77"/>
        <v/>
      </c>
      <c r="CE33" s="125" t="str">
        <f t="shared" si="78"/>
        <v/>
      </c>
      <c r="CF33" s="81">
        <f t="shared" si="79"/>
        <v>0</v>
      </c>
      <c r="CG33" s="85">
        <f t="shared" si="80"/>
        <v>0</v>
      </c>
      <c r="CH33" s="89">
        <f t="shared" si="81"/>
        <v>0</v>
      </c>
      <c r="CI33" s="33"/>
      <c r="CJ33" s="147" t="str">
        <f t="shared" si="45"/>
        <v/>
      </c>
      <c r="CK33" s="63"/>
      <c r="CL33" s="40"/>
      <c r="CM33" s="19" t="str">
        <f t="shared" si="94"/>
        <v/>
      </c>
      <c r="CN33" s="82" t="str">
        <f>IF(ISNUMBER(CJ33)=FALSE,"",SUM(CQ33:CQ$37))</f>
        <v/>
      </c>
      <c r="CO33" s="86"/>
      <c r="CP33" s="90"/>
      <c r="CQ33" s="93" t="str">
        <f t="shared" si="42"/>
        <v/>
      </c>
      <c r="CR33" s="124" t="str">
        <f t="shared" si="82"/>
        <v/>
      </c>
      <c r="CS33" s="126" t="str">
        <f t="shared" si="83"/>
        <v/>
      </c>
      <c r="CT33" s="81">
        <f t="shared" si="84"/>
        <v>0</v>
      </c>
      <c r="CU33" s="85">
        <f t="shared" si="85"/>
        <v>0</v>
      </c>
      <c r="CV33" s="89">
        <f t="shared" si="86"/>
        <v>0</v>
      </c>
      <c r="CW33" s="33"/>
    </row>
    <row r="34" spans="1:102" ht="15" customHeight="1">
      <c r="A34" s="35"/>
      <c r="B34" s="241"/>
      <c r="C34" s="158">
        <v>19</v>
      </c>
      <c r="D34" s="190" t="str">
        <f t="shared" si="53"/>
        <v/>
      </c>
      <c r="E34" s="225"/>
      <c r="F34" s="191"/>
      <c r="G34" s="191">
        <f t="shared" si="54"/>
        <v>0</v>
      </c>
      <c r="H34" s="191"/>
      <c r="I34" s="158">
        <f t="shared" si="95"/>
        <v>0</v>
      </c>
      <c r="J34" s="193">
        <f t="shared" si="56"/>
        <v>0</v>
      </c>
      <c r="K34" s="194">
        <f t="shared" si="57"/>
        <v>0</v>
      </c>
      <c r="L34" s="195">
        <f t="shared" si="58"/>
        <v>0</v>
      </c>
      <c r="M34" s="56"/>
      <c r="N34" s="130" t="str">
        <f t="shared" si="32"/>
        <v/>
      </c>
      <c r="O34" s="59"/>
      <c r="P34" s="223"/>
      <c r="Q34" s="60"/>
      <c r="R34" s="17" t="str">
        <f t="shared" si="89"/>
        <v/>
      </c>
      <c r="S34" s="82" t="str">
        <f>IF(ISNUMBER(N34)=FALSE,"",SUM(V34:$V$37))</f>
        <v/>
      </c>
      <c r="T34" s="86"/>
      <c r="U34" s="90"/>
      <c r="V34" s="93" t="str">
        <f t="shared" si="33"/>
        <v/>
      </c>
      <c r="W34" s="123" t="str">
        <f t="shared" si="87"/>
        <v/>
      </c>
      <c r="X34" s="125" t="str">
        <f t="shared" si="88"/>
        <v/>
      </c>
      <c r="Y34" s="81">
        <f t="shared" si="59"/>
        <v>0</v>
      </c>
      <c r="Z34" s="85">
        <f t="shared" si="60"/>
        <v>0</v>
      </c>
      <c r="AA34" s="89">
        <f t="shared" si="61"/>
        <v>0</v>
      </c>
      <c r="AB34" s="33"/>
      <c r="AC34" s="203">
        <f t="shared" si="34"/>
        <v>19</v>
      </c>
      <c r="AD34" s="159" t="s">
        <v>65</v>
      </c>
      <c r="AE34" s="229" t="s">
        <v>67</v>
      </c>
      <c r="AF34" s="229">
        <v>0.24719907407407404</v>
      </c>
      <c r="AG34" s="229"/>
      <c r="AH34" s="19"/>
      <c r="AI34" s="82">
        <f>IF(ISNUMBER(AC34)=FALSE,"",SUM(AL34:AL$37))</f>
        <v>0</v>
      </c>
      <c r="AJ34" s="86"/>
      <c r="AK34" s="90"/>
      <c r="AL34" s="93"/>
      <c r="AM34" s="124"/>
      <c r="AN34" s="126"/>
      <c r="AO34" s="81">
        <f>SUMIF($O$16:$O$38,#REF!,$S$16:$S$38)+SUMIF($AD$16:$AD$38,#REF!,$AI$16:$AI$38)</f>
        <v>0</v>
      </c>
      <c r="AP34" s="85">
        <f>SUMIF($O$16:$O$38,#REF!,$T$16:$T$38)+SUMIF($AD$16:$AD$38,#REF!,$AJ$16:$AJ$38)</f>
        <v>0</v>
      </c>
      <c r="AQ34" s="89">
        <f>SUMIF($O$16:$O$38,#REF!,$U$16:$U$38)+SUMIF($AD$16:$AD$38,#REF!,$AK$16:$AK$38)</f>
        <v>0</v>
      </c>
      <c r="AR34" s="33"/>
      <c r="AS34" s="143" t="str">
        <f t="shared" si="36"/>
        <v/>
      </c>
      <c r="AT34" s="59"/>
      <c r="AU34" s="59"/>
      <c r="AV34" s="60"/>
      <c r="AW34" s="17" t="str">
        <f t="shared" si="91"/>
        <v/>
      </c>
      <c r="AX34" s="82" t="str">
        <f>IF(ISNUMBER(AS34)=FALSE,"",SUM(BA34:BA$37))</f>
        <v/>
      </c>
      <c r="AY34" s="86"/>
      <c r="AZ34" s="90"/>
      <c r="BA34" s="93" t="str">
        <f t="shared" si="37"/>
        <v/>
      </c>
      <c r="BB34" s="123" t="str">
        <f t="shared" si="67"/>
        <v/>
      </c>
      <c r="BC34" s="125" t="str">
        <f t="shared" si="68"/>
        <v/>
      </c>
      <c r="BD34" s="81">
        <f t="shared" si="69"/>
        <v>0</v>
      </c>
      <c r="BE34" s="85">
        <f t="shared" si="70"/>
        <v>0</v>
      </c>
      <c r="BF34" s="89">
        <f t="shared" si="71"/>
        <v>0</v>
      </c>
      <c r="BG34" s="33"/>
      <c r="BH34" s="138" t="str">
        <f t="shared" si="38"/>
        <v/>
      </c>
      <c r="BI34" s="63"/>
      <c r="BJ34" s="40"/>
      <c r="BK34" s="19" t="str">
        <f t="shared" si="92"/>
        <v/>
      </c>
      <c r="BL34" s="82" t="str">
        <f>IF(ISNUMBER(BH34)=FALSE,"",SUM(BO34:BO$37))</f>
        <v/>
      </c>
      <c r="BM34" s="86"/>
      <c r="BN34" s="90"/>
      <c r="BO34" s="93" t="str">
        <f t="shared" si="39"/>
        <v/>
      </c>
      <c r="BP34" s="124" t="str">
        <f t="shared" si="72"/>
        <v/>
      </c>
      <c r="BQ34" s="126" t="str">
        <f t="shared" si="73"/>
        <v/>
      </c>
      <c r="BR34" s="81">
        <f t="shared" si="74"/>
        <v>0</v>
      </c>
      <c r="BS34" s="85">
        <f t="shared" si="75"/>
        <v>0</v>
      </c>
      <c r="BT34" s="89">
        <f t="shared" si="76"/>
        <v>0</v>
      </c>
      <c r="BU34" s="33"/>
      <c r="BV34" s="143" t="str">
        <f t="shared" si="40"/>
        <v/>
      </c>
      <c r="BW34" s="59"/>
      <c r="BX34" s="60"/>
      <c r="BY34" s="17" t="str">
        <f t="shared" si="93"/>
        <v/>
      </c>
      <c r="BZ34" s="82" t="str">
        <f>IF(ISNUMBER(BV34)=FALSE,"",SUM(CC34:CC$37))</f>
        <v/>
      </c>
      <c r="CA34" s="86"/>
      <c r="CB34" s="90"/>
      <c r="CC34" s="93" t="str">
        <f t="shared" si="41"/>
        <v/>
      </c>
      <c r="CD34" s="123" t="str">
        <f t="shared" si="77"/>
        <v/>
      </c>
      <c r="CE34" s="125" t="str">
        <f t="shared" si="78"/>
        <v/>
      </c>
      <c r="CF34" s="81">
        <f t="shared" si="79"/>
        <v>0</v>
      </c>
      <c r="CG34" s="85">
        <f t="shared" si="80"/>
        <v>0</v>
      </c>
      <c r="CH34" s="89">
        <f t="shared" si="81"/>
        <v>0</v>
      </c>
      <c r="CI34" s="33"/>
      <c r="CJ34" s="147" t="str">
        <f t="shared" si="45"/>
        <v/>
      </c>
      <c r="CK34" s="63"/>
      <c r="CL34" s="40"/>
      <c r="CM34" s="19" t="str">
        <f t="shared" si="94"/>
        <v/>
      </c>
      <c r="CN34" s="82" t="str">
        <f>IF(ISNUMBER(CJ34)=FALSE,"",SUM(CQ34:CQ$37))</f>
        <v/>
      </c>
      <c r="CO34" s="86"/>
      <c r="CP34" s="90"/>
      <c r="CQ34" s="93" t="str">
        <f t="shared" si="42"/>
        <v/>
      </c>
      <c r="CR34" s="124" t="str">
        <f t="shared" si="82"/>
        <v/>
      </c>
      <c r="CS34" s="126" t="str">
        <f t="shared" si="83"/>
        <v/>
      </c>
      <c r="CT34" s="81">
        <f t="shared" si="84"/>
        <v>0</v>
      </c>
      <c r="CU34" s="85">
        <f t="shared" si="85"/>
        <v>0</v>
      </c>
      <c r="CV34" s="89">
        <f t="shared" si="86"/>
        <v>0</v>
      </c>
      <c r="CW34" s="33"/>
    </row>
    <row r="35" spans="1:102" ht="15" customHeight="1">
      <c r="A35" s="35"/>
      <c r="B35" s="241"/>
      <c r="C35" s="158">
        <v>20</v>
      </c>
      <c r="D35" s="190" t="str">
        <f t="shared" si="53"/>
        <v/>
      </c>
      <c r="E35" s="225"/>
      <c r="F35" s="191"/>
      <c r="G35" s="191">
        <f t="shared" si="54"/>
        <v>0</v>
      </c>
      <c r="H35" s="191"/>
      <c r="I35" s="158">
        <f t="shared" si="95"/>
        <v>0</v>
      </c>
      <c r="J35" s="193">
        <f t="shared" si="56"/>
        <v>0</v>
      </c>
      <c r="K35" s="194">
        <f t="shared" si="57"/>
        <v>0</v>
      </c>
      <c r="L35" s="195">
        <f t="shared" si="58"/>
        <v>0</v>
      </c>
      <c r="M35" s="56"/>
      <c r="N35" s="130" t="str">
        <f t="shared" si="32"/>
        <v/>
      </c>
      <c r="O35" s="59"/>
      <c r="P35" s="223"/>
      <c r="Q35" s="60"/>
      <c r="R35" s="17" t="str">
        <f t="shared" si="89"/>
        <v/>
      </c>
      <c r="S35" s="82" t="str">
        <f>IF(ISNUMBER(N35)=FALSE,"",SUM(V35:$V$37))</f>
        <v/>
      </c>
      <c r="T35" s="86"/>
      <c r="U35" s="90"/>
      <c r="V35" s="93" t="str">
        <f t="shared" si="33"/>
        <v/>
      </c>
      <c r="W35" s="123" t="str">
        <f t="shared" si="87"/>
        <v/>
      </c>
      <c r="X35" s="125" t="str">
        <f t="shared" si="88"/>
        <v/>
      </c>
      <c r="Y35" s="81">
        <f t="shared" si="59"/>
        <v>0</v>
      </c>
      <c r="Z35" s="85">
        <f t="shared" si="60"/>
        <v>0</v>
      </c>
      <c r="AA35" s="89">
        <f t="shared" si="61"/>
        <v>0</v>
      </c>
      <c r="AB35" s="33"/>
      <c r="AC35" s="203">
        <f t="shared" si="34"/>
        <v>20</v>
      </c>
      <c r="AD35" s="159" t="s">
        <v>64</v>
      </c>
      <c r="AE35" s="229" t="s">
        <v>67</v>
      </c>
      <c r="AF35" s="229">
        <v>0.25697916666666665</v>
      </c>
      <c r="AG35" s="229"/>
      <c r="AH35" s="19"/>
      <c r="AI35" s="82">
        <f>IF(ISNUMBER(AC35)=FALSE,"",SUM(AL35:AL$37))</f>
        <v>0</v>
      </c>
      <c r="AJ35" s="86"/>
      <c r="AK35" s="90"/>
      <c r="AL35" s="93"/>
      <c r="AM35" s="124"/>
      <c r="AN35" s="126"/>
      <c r="AO35" s="81">
        <f>SUMIF($O$16:$O$38,#REF!,$S$16:$S$38)+SUMIF($AD$16:$AD$38,#REF!,$AI$16:$AI$38)</f>
        <v>0</v>
      </c>
      <c r="AP35" s="85">
        <f>SUMIF($O$16:$O$38,#REF!,$T$16:$T$38)+SUMIF($AD$16:$AD$38,#REF!,$AJ$16:$AJ$38)</f>
        <v>0</v>
      </c>
      <c r="AQ35" s="89">
        <f>SUMIF($O$16:$O$38,#REF!,$U$16:$U$38)+SUMIF($AD$16:$AD$38,#REF!,$AK$16:$AK$38)</f>
        <v>0</v>
      </c>
      <c r="AR35" s="33"/>
      <c r="AS35" s="143" t="str">
        <f t="shared" si="36"/>
        <v/>
      </c>
      <c r="AT35" s="59"/>
      <c r="AU35" s="59"/>
      <c r="AV35" s="60"/>
      <c r="AW35" s="17" t="str">
        <f t="shared" si="91"/>
        <v/>
      </c>
      <c r="AX35" s="82" t="str">
        <f>IF(ISNUMBER(AS35)=FALSE,"",SUM(BA35:BA$37))</f>
        <v/>
      </c>
      <c r="AY35" s="86"/>
      <c r="AZ35" s="90"/>
      <c r="BA35" s="93" t="str">
        <f t="shared" si="37"/>
        <v/>
      </c>
      <c r="BB35" s="123" t="str">
        <f t="shared" si="67"/>
        <v/>
      </c>
      <c r="BC35" s="125" t="str">
        <f t="shared" si="68"/>
        <v/>
      </c>
      <c r="BD35" s="81">
        <f t="shared" si="69"/>
        <v>0</v>
      </c>
      <c r="BE35" s="85">
        <f t="shared" si="70"/>
        <v>0</v>
      </c>
      <c r="BF35" s="89">
        <f t="shared" si="71"/>
        <v>0</v>
      </c>
      <c r="BG35" s="33"/>
      <c r="BH35" s="138" t="str">
        <f t="shared" si="38"/>
        <v/>
      </c>
      <c r="BI35" s="63"/>
      <c r="BJ35" s="40"/>
      <c r="BK35" s="19" t="str">
        <f t="shared" si="92"/>
        <v/>
      </c>
      <c r="BL35" s="82" t="str">
        <f>IF(ISNUMBER(BH35)=FALSE,"",SUM(BO35:BO$37))</f>
        <v/>
      </c>
      <c r="BM35" s="86"/>
      <c r="BN35" s="90"/>
      <c r="BO35" s="93" t="str">
        <f t="shared" si="39"/>
        <v/>
      </c>
      <c r="BP35" s="124" t="str">
        <f t="shared" si="72"/>
        <v/>
      </c>
      <c r="BQ35" s="126" t="str">
        <f t="shared" si="73"/>
        <v/>
      </c>
      <c r="BR35" s="81">
        <f t="shared" si="74"/>
        <v>0</v>
      </c>
      <c r="BS35" s="85">
        <f t="shared" si="75"/>
        <v>0</v>
      </c>
      <c r="BT35" s="89">
        <f t="shared" si="76"/>
        <v>0</v>
      </c>
      <c r="BU35" s="33"/>
      <c r="BV35" s="143" t="str">
        <f t="shared" si="40"/>
        <v/>
      </c>
      <c r="BW35" s="59"/>
      <c r="BX35" s="60"/>
      <c r="BY35" s="17" t="str">
        <f t="shared" si="93"/>
        <v/>
      </c>
      <c r="BZ35" s="82" t="str">
        <f>IF(ISNUMBER(BV35)=FALSE,"",SUM(CC35:CC$37))</f>
        <v/>
      </c>
      <c r="CA35" s="86"/>
      <c r="CB35" s="90"/>
      <c r="CC35" s="93" t="str">
        <f t="shared" si="41"/>
        <v/>
      </c>
      <c r="CD35" s="123" t="str">
        <f t="shared" si="77"/>
        <v/>
      </c>
      <c r="CE35" s="125" t="str">
        <f t="shared" si="78"/>
        <v/>
      </c>
      <c r="CF35" s="81">
        <f t="shared" si="79"/>
        <v>0</v>
      </c>
      <c r="CG35" s="85">
        <f t="shared" si="80"/>
        <v>0</v>
      </c>
      <c r="CH35" s="89">
        <f t="shared" si="81"/>
        <v>0</v>
      </c>
      <c r="CI35" s="33"/>
      <c r="CJ35" s="147" t="str">
        <f t="shared" si="45"/>
        <v/>
      </c>
      <c r="CK35" s="63"/>
      <c r="CL35" s="40"/>
      <c r="CM35" s="19" t="str">
        <f t="shared" si="94"/>
        <v/>
      </c>
      <c r="CN35" s="82" t="str">
        <f>IF(ISNUMBER(CJ35)=FALSE,"",SUM(CQ35:CQ$37))</f>
        <v/>
      </c>
      <c r="CO35" s="86"/>
      <c r="CP35" s="90"/>
      <c r="CQ35" s="93" t="str">
        <f t="shared" si="42"/>
        <v/>
      </c>
      <c r="CR35" s="124" t="str">
        <f t="shared" si="82"/>
        <v/>
      </c>
      <c r="CS35" s="126" t="str">
        <f t="shared" si="83"/>
        <v/>
      </c>
      <c r="CT35" s="81">
        <f t="shared" si="84"/>
        <v>0</v>
      </c>
      <c r="CU35" s="85">
        <f t="shared" si="85"/>
        <v>0</v>
      </c>
      <c r="CV35" s="89">
        <f t="shared" si="86"/>
        <v>0</v>
      </c>
      <c r="CW35" s="33"/>
    </row>
    <row r="36" spans="1:102" ht="15" customHeight="1">
      <c r="A36" s="35"/>
      <c r="B36" s="241"/>
      <c r="C36" s="158">
        <v>21</v>
      </c>
      <c r="D36" s="190" t="str">
        <f t="shared" si="53"/>
        <v/>
      </c>
      <c r="E36" s="225"/>
      <c r="F36" s="191"/>
      <c r="G36" s="191">
        <f t="shared" si="54"/>
        <v>0</v>
      </c>
      <c r="H36" s="191"/>
      <c r="I36" s="158">
        <f t="shared" si="95"/>
        <v>0</v>
      </c>
      <c r="J36" s="193">
        <f t="shared" si="56"/>
        <v>0</v>
      </c>
      <c r="K36" s="194">
        <f t="shared" si="57"/>
        <v>0</v>
      </c>
      <c r="L36" s="195">
        <f t="shared" si="58"/>
        <v>0</v>
      </c>
      <c r="M36" s="56"/>
      <c r="N36" s="130" t="str">
        <f t="shared" si="32"/>
        <v/>
      </c>
      <c r="O36" s="59"/>
      <c r="P36" s="223"/>
      <c r="Q36" s="60"/>
      <c r="R36" s="17" t="str">
        <f t="shared" si="89"/>
        <v/>
      </c>
      <c r="S36" s="82" t="str">
        <f>IF(ISNUMBER(N36)=FALSE,"",SUM(V36:$V$37))</f>
        <v/>
      </c>
      <c r="T36" s="86"/>
      <c r="U36" s="90"/>
      <c r="V36" s="93" t="str">
        <f t="shared" si="33"/>
        <v/>
      </c>
      <c r="W36" s="123" t="str">
        <f t="shared" si="87"/>
        <v/>
      </c>
      <c r="X36" s="125" t="str">
        <f t="shared" si="88"/>
        <v/>
      </c>
      <c r="Y36" s="81">
        <f t="shared" si="59"/>
        <v>0</v>
      </c>
      <c r="Z36" s="85">
        <f t="shared" si="60"/>
        <v>0</v>
      </c>
      <c r="AA36" s="89">
        <f t="shared" si="61"/>
        <v>0</v>
      </c>
      <c r="AB36" s="33"/>
      <c r="AC36" s="203">
        <f t="shared" si="34"/>
        <v>21</v>
      </c>
      <c r="AD36" s="159" t="s">
        <v>35</v>
      </c>
      <c r="AE36" s="229" t="s">
        <v>66</v>
      </c>
      <c r="AF36" s="229" t="s">
        <v>67</v>
      </c>
      <c r="AG36" s="229"/>
      <c r="AH36" s="19"/>
      <c r="AI36" s="82">
        <f>IF(ISNUMBER(AC36)=FALSE,"",SUM(AL36:AL$37))</f>
        <v>0</v>
      </c>
      <c r="AJ36" s="86"/>
      <c r="AK36" s="90"/>
      <c r="AL36" s="93"/>
      <c r="AM36" s="124"/>
      <c r="AN36" s="126"/>
      <c r="AO36" s="81">
        <f>SUMIF($O$16:$O$38,AD36,$S$16:$S$38)+SUMIF($AD$16:$AD$38,AD36,$AI$16:$AI$38)</f>
        <v>0</v>
      </c>
      <c r="AP36" s="85">
        <f>SUMIF($O$16:$O$38,AD36,$T$16:$T$38)+SUMIF($AD$16:$AD$38,AD36,$AJ$16:$AJ$38)</f>
        <v>0</v>
      </c>
      <c r="AQ36" s="89">
        <f>SUMIF($O$16:$O$38,AD36,$U$16:$U$38)+SUMIF($AD$16:$AD$38,AD36,$AK$16:$AK$38)</f>
        <v>0</v>
      </c>
      <c r="AR36" s="33"/>
      <c r="AS36" s="143" t="str">
        <f t="shared" si="36"/>
        <v/>
      </c>
      <c r="AT36" s="59"/>
      <c r="AU36" s="59"/>
      <c r="AV36" s="60"/>
      <c r="AW36" s="17" t="str">
        <f t="shared" si="91"/>
        <v/>
      </c>
      <c r="AX36" s="82" t="str">
        <f>IF(ISNUMBER(AS36)=FALSE,"",SUM(BA36:BA$37))</f>
        <v/>
      </c>
      <c r="AY36" s="86"/>
      <c r="AZ36" s="90"/>
      <c r="BA36" s="93" t="str">
        <f t="shared" si="37"/>
        <v/>
      </c>
      <c r="BB36" s="123" t="str">
        <f t="shared" si="67"/>
        <v/>
      </c>
      <c r="BC36" s="125" t="str">
        <f t="shared" si="68"/>
        <v/>
      </c>
      <c r="BD36" s="81">
        <f t="shared" si="69"/>
        <v>0</v>
      </c>
      <c r="BE36" s="85">
        <f t="shared" si="70"/>
        <v>0</v>
      </c>
      <c r="BF36" s="89">
        <f t="shared" si="71"/>
        <v>0</v>
      </c>
      <c r="BG36" s="33"/>
      <c r="BH36" s="138" t="str">
        <f t="shared" si="38"/>
        <v/>
      </c>
      <c r="BI36" s="63"/>
      <c r="BJ36" s="40"/>
      <c r="BK36" s="19" t="str">
        <f t="shared" si="92"/>
        <v/>
      </c>
      <c r="BL36" s="82" t="str">
        <f>IF(ISNUMBER(BH36)=FALSE,"",SUM(BO36:BO$37))</f>
        <v/>
      </c>
      <c r="BM36" s="86"/>
      <c r="BN36" s="90"/>
      <c r="BO36" s="93" t="str">
        <f t="shared" si="39"/>
        <v/>
      </c>
      <c r="BP36" s="124" t="str">
        <f t="shared" si="72"/>
        <v/>
      </c>
      <c r="BQ36" s="126" t="str">
        <f t="shared" si="73"/>
        <v/>
      </c>
      <c r="BR36" s="81">
        <f t="shared" si="74"/>
        <v>0</v>
      </c>
      <c r="BS36" s="85">
        <f t="shared" si="75"/>
        <v>0</v>
      </c>
      <c r="BT36" s="89">
        <f t="shared" si="76"/>
        <v>0</v>
      </c>
      <c r="BU36" s="33"/>
      <c r="BV36" s="143" t="str">
        <f t="shared" si="40"/>
        <v/>
      </c>
      <c r="BW36" s="59"/>
      <c r="BX36" s="60"/>
      <c r="BY36" s="17" t="str">
        <f t="shared" si="93"/>
        <v/>
      </c>
      <c r="BZ36" s="82" t="str">
        <f>IF(ISNUMBER(BV36)=FALSE,"",SUM(CC36:CC$37))</f>
        <v/>
      </c>
      <c r="CA36" s="86"/>
      <c r="CB36" s="90"/>
      <c r="CC36" s="93" t="str">
        <f t="shared" si="41"/>
        <v/>
      </c>
      <c r="CD36" s="123" t="str">
        <f t="shared" si="77"/>
        <v/>
      </c>
      <c r="CE36" s="125" t="str">
        <f t="shared" si="78"/>
        <v/>
      </c>
      <c r="CF36" s="81">
        <f t="shared" si="79"/>
        <v>0</v>
      </c>
      <c r="CG36" s="85">
        <f t="shared" si="80"/>
        <v>0</v>
      </c>
      <c r="CH36" s="89">
        <f t="shared" si="81"/>
        <v>0</v>
      </c>
      <c r="CI36" s="33"/>
      <c r="CJ36" s="147" t="str">
        <f t="shared" si="45"/>
        <v/>
      </c>
      <c r="CK36" s="63"/>
      <c r="CL36" s="40"/>
      <c r="CM36" s="19" t="str">
        <f t="shared" si="94"/>
        <v/>
      </c>
      <c r="CN36" s="82" t="str">
        <f>IF(ISNUMBER(CJ36)=FALSE,"",SUM(CQ36:CQ$37))</f>
        <v/>
      </c>
      <c r="CO36" s="86"/>
      <c r="CP36" s="90"/>
      <c r="CQ36" s="93" t="str">
        <f t="shared" si="42"/>
        <v/>
      </c>
      <c r="CR36" s="124" t="str">
        <f t="shared" si="82"/>
        <v/>
      </c>
      <c r="CS36" s="126" t="str">
        <f t="shared" si="83"/>
        <v/>
      </c>
      <c r="CT36" s="81">
        <f t="shared" si="84"/>
        <v>0</v>
      </c>
      <c r="CU36" s="85">
        <f t="shared" si="85"/>
        <v>0</v>
      </c>
      <c r="CV36" s="89">
        <f t="shared" si="86"/>
        <v>0</v>
      </c>
      <c r="CW36" s="33"/>
    </row>
    <row r="37" spans="1:102" ht="15" customHeight="1">
      <c r="A37" s="35"/>
      <c r="B37" s="241"/>
      <c r="C37" s="158">
        <v>22</v>
      </c>
      <c r="D37" s="190" t="str">
        <f t="shared" si="53"/>
        <v/>
      </c>
      <c r="E37" s="225"/>
      <c r="F37" s="191"/>
      <c r="G37" s="191">
        <f t="shared" si="54"/>
        <v>0</v>
      </c>
      <c r="H37" s="191"/>
      <c r="I37" s="158">
        <f t="shared" si="95"/>
        <v>0</v>
      </c>
      <c r="J37" s="193">
        <f t="shared" si="56"/>
        <v>0</v>
      </c>
      <c r="K37" s="194">
        <f t="shared" si="57"/>
        <v>0</v>
      </c>
      <c r="L37" s="195">
        <f t="shared" si="58"/>
        <v>0</v>
      </c>
      <c r="M37" s="56"/>
      <c r="N37" s="130" t="str">
        <f t="shared" si="32"/>
        <v/>
      </c>
      <c r="O37" s="59"/>
      <c r="P37" s="223"/>
      <c r="Q37" s="60"/>
      <c r="R37" s="17" t="str">
        <f t="shared" si="89"/>
        <v/>
      </c>
      <c r="S37" s="82" t="str">
        <f>IF(ISNUMBER(N37)=FALSE,"",SUM(V37:$V$37))</f>
        <v/>
      </c>
      <c r="T37" s="86"/>
      <c r="U37" s="90"/>
      <c r="V37" s="93" t="str">
        <f t="shared" si="33"/>
        <v/>
      </c>
      <c r="W37" s="123" t="str">
        <f t="shared" si="87"/>
        <v/>
      </c>
      <c r="X37" s="125" t="str">
        <f t="shared" si="88"/>
        <v/>
      </c>
      <c r="Y37" s="81">
        <f t="shared" si="59"/>
        <v>0</v>
      </c>
      <c r="Z37" s="85">
        <f t="shared" si="60"/>
        <v>0</v>
      </c>
      <c r="AA37" s="89">
        <f t="shared" si="61"/>
        <v>0</v>
      </c>
      <c r="AB37" s="33"/>
      <c r="AC37" s="203">
        <f t="shared" si="34"/>
        <v>22</v>
      </c>
      <c r="AD37" s="159" t="s">
        <v>63</v>
      </c>
      <c r="AE37" s="229" t="s">
        <v>66</v>
      </c>
      <c r="AF37" s="229" t="s">
        <v>67</v>
      </c>
      <c r="AG37" s="229"/>
      <c r="AH37" s="19"/>
      <c r="AI37" s="82">
        <f>IF(ISNUMBER(AC37)=FALSE,"",SUM(AL37:AL$37))</f>
        <v>0</v>
      </c>
      <c r="AJ37" s="86"/>
      <c r="AK37" s="90"/>
      <c r="AL37" s="93"/>
      <c r="AM37" s="124"/>
      <c r="AN37" s="126"/>
      <c r="AO37" s="81">
        <f>SUMIF($O$16:$O$38,AD37,$S$16:$S$38)+SUMIF($AD$16:$AD$38,AD37,$AI$16:$AI$38)</f>
        <v>0</v>
      </c>
      <c r="AP37" s="85">
        <f>SUMIF($O$16:$O$38,AD37,$T$16:$T$38)+SUMIF($AD$16:$AD$38,AD37,$AJ$16:$AJ$38)</f>
        <v>0</v>
      </c>
      <c r="AQ37" s="89">
        <f>SUMIF($O$16:$O$38,AD37,$U$16:$U$38)+SUMIF($AD$16:$AD$38,AD37,$AK$16:$AK$38)</f>
        <v>0</v>
      </c>
      <c r="AR37" s="33"/>
      <c r="AS37" s="143" t="str">
        <f t="shared" si="36"/>
        <v/>
      </c>
      <c r="AT37" s="59"/>
      <c r="AU37" s="59"/>
      <c r="AV37" s="60"/>
      <c r="AW37" s="17" t="str">
        <f t="shared" si="91"/>
        <v/>
      </c>
      <c r="AX37" s="82" t="str">
        <f>IF(ISNUMBER(AS37)=FALSE,"",SUM(BA37:BA$37))</f>
        <v/>
      </c>
      <c r="AY37" s="86"/>
      <c r="AZ37" s="90"/>
      <c r="BA37" s="93" t="str">
        <f t="shared" si="37"/>
        <v/>
      </c>
      <c r="BB37" s="123" t="str">
        <f t="shared" si="67"/>
        <v/>
      </c>
      <c r="BC37" s="125" t="str">
        <f t="shared" si="68"/>
        <v/>
      </c>
      <c r="BD37" s="81">
        <f t="shared" si="69"/>
        <v>0</v>
      </c>
      <c r="BE37" s="85">
        <f t="shared" si="70"/>
        <v>0</v>
      </c>
      <c r="BF37" s="89">
        <f t="shared" si="71"/>
        <v>0</v>
      </c>
      <c r="BG37" s="33"/>
      <c r="BH37" s="138" t="str">
        <f t="shared" si="38"/>
        <v/>
      </c>
      <c r="BI37" s="63"/>
      <c r="BJ37" s="40"/>
      <c r="BK37" s="19" t="str">
        <f t="shared" si="92"/>
        <v/>
      </c>
      <c r="BL37" s="82" t="str">
        <f>IF(ISNUMBER(BH37)=FALSE,"",SUM(BO37:BO$37))</f>
        <v/>
      </c>
      <c r="BM37" s="86"/>
      <c r="BN37" s="90"/>
      <c r="BO37" s="93" t="str">
        <f t="shared" si="39"/>
        <v/>
      </c>
      <c r="BP37" s="124" t="str">
        <f t="shared" si="72"/>
        <v/>
      </c>
      <c r="BQ37" s="126" t="str">
        <f t="shared" si="73"/>
        <v/>
      </c>
      <c r="BR37" s="81">
        <f t="shared" si="74"/>
        <v>0</v>
      </c>
      <c r="BS37" s="85">
        <f t="shared" si="75"/>
        <v>0</v>
      </c>
      <c r="BT37" s="89">
        <f t="shared" si="76"/>
        <v>0</v>
      </c>
      <c r="BU37" s="33"/>
      <c r="BV37" s="143" t="str">
        <f t="shared" si="40"/>
        <v/>
      </c>
      <c r="BW37" s="59"/>
      <c r="BX37" s="60"/>
      <c r="BY37" s="17" t="str">
        <f t="shared" si="93"/>
        <v/>
      </c>
      <c r="BZ37" s="82" t="str">
        <f>IF(ISNUMBER(BV37)=FALSE,"",SUM(CC37:CC$37))</f>
        <v/>
      </c>
      <c r="CA37" s="86"/>
      <c r="CB37" s="90"/>
      <c r="CC37" s="93" t="str">
        <f t="shared" si="41"/>
        <v/>
      </c>
      <c r="CD37" s="123" t="str">
        <f t="shared" si="77"/>
        <v/>
      </c>
      <c r="CE37" s="125" t="str">
        <f t="shared" si="78"/>
        <v/>
      </c>
      <c r="CF37" s="81">
        <f t="shared" si="79"/>
        <v>0</v>
      </c>
      <c r="CG37" s="85">
        <f t="shared" si="80"/>
        <v>0</v>
      </c>
      <c r="CH37" s="89">
        <f t="shared" si="81"/>
        <v>0</v>
      </c>
      <c r="CI37" s="33"/>
      <c r="CJ37" s="147" t="str">
        <f t="shared" si="45"/>
        <v/>
      </c>
      <c r="CK37" s="63"/>
      <c r="CL37" s="40"/>
      <c r="CM37" s="19" t="str">
        <f t="shared" si="94"/>
        <v/>
      </c>
      <c r="CN37" s="82" t="str">
        <f>IF(ISNUMBER(CJ37)=FALSE,"",SUM(CQ37:CQ$37))</f>
        <v/>
      </c>
      <c r="CO37" s="86"/>
      <c r="CP37" s="90"/>
      <c r="CQ37" s="93" t="str">
        <f t="shared" si="42"/>
        <v/>
      </c>
      <c r="CR37" s="124" t="str">
        <f t="shared" si="82"/>
        <v/>
      </c>
      <c r="CS37" s="126" t="str">
        <f t="shared" si="83"/>
        <v/>
      </c>
      <c r="CT37" s="81">
        <f t="shared" si="84"/>
        <v>0</v>
      </c>
      <c r="CU37" s="85">
        <f t="shared" si="85"/>
        <v>0</v>
      </c>
      <c r="CV37" s="89">
        <f t="shared" si="86"/>
        <v>0</v>
      </c>
      <c r="CW37" s="33"/>
    </row>
    <row r="38" spans="1:102" ht="15" customHeight="1" thickBot="1">
      <c r="A38" s="35"/>
      <c r="B38" s="242"/>
      <c r="C38" s="212">
        <v>100</v>
      </c>
      <c r="D38" s="103" t="str">
        <f t="shared" ref="D38" si="96">IF(E38="","",C38)</f>
        <v/>
      </c>
      <c r="E38" s="104"/>
      <c r="F38" s="105"/>
      <c r="G38" s="105">
        <f t="shared" si="54"/>
        <v>0</v>
      </c>
      <c r="H38" s="105"/>
      <c r="I38" s="158">
        <f t="shared" ref="I38" si="97">SUMIF($O$16:$O$30,E38,$R$16:$R$30)+SUMIF($AD$16:$AD$30,E38,$AH$16:$AH$30)+SUMIF($AT$16:$AT$30,E38,$AW$16:$AW$30)+SUMIF($BI$16:$BI$30,E38,$BK$16:$BK$30)+SUMIF($BW$16:$BW$30,E38,$BY$16:$BY$30)+SUMIF($CK$16:$CK$30,E38,$CM$16:$CM$30)</f>
        <v>0</v>
      </c>
      <c r="J38" s="118">
        <f t="shared" si="56"/>
        <v>0</v>
      </c>
      <c r="K38" s="120">
        <f t="shared" si="57"/>
        <v>0</v>
      </c>
      <c r="L38" s="122">
        <f t="shared" si="58"/>
        <v>0</v>
      </c>
      <c r="M38" s="56"/>
      <c r="N38" s="131" t="str">
        <f t="shared" ref="N38" si="98">IF(O38="","",C38)</f>
        <v/>
      </c>
      <c r="O38" s="66"/>
      <c r="P38" s="224"/>
      <c r="Q38" s="73"/>
      <c r="R38" s="97" t="str">
        <f t="shared" ref="R38" si="99">IF(S38&gt;0,S38,IF(T38&gt;0,T38,IF(U38&gt;0,U38,"")))</f>
        <v/>
      </c>
      <c r="S38" s="83"/>
      <c r="T38" s="87"/>
      <c r="U38" s="188" t="str">
        <f>IF(ISNUMBER(N38)=FALSE,"",SUM(V38:$V$38))</f>
        <v/>
      </c>
      <c r="V38" s="98" t="str">
        <f t="shared" ref="V38" si="100">IF(ISNUMBER(N38)=FALSE,"",1)</f>
        <v/>
      </c>
      <c r="W38" s="123" t="str">
        <f t="shared" si="87"/>
        <v/>
      </c>
      <c r="X38" s="125" t="str">
        <f t="shared" si="88"/>
        <v/>
      </c>
      <c r="Y38" s="99">
        <f t="shared" si="59"/>
        <v>0</v>
      </c>
      <c r="Z38" s="100">
        <f t="shared" si="60"/>
        <v>0</v>
      </c>
      <c r="AA38" s="101">
        <f t="shared" si="61"/>
        <v>0</v>
      </c>
      <c r="AB38" s="33"/>
      <c r="AC38" s="139" t="str">
        <f t="shared" ref="AC38" si="101">IF(AD38="","",C38)</f>
        <v/>
      </c>
      <c r="AD38" s="48"/>
      <c r="AE38" s="49"/>
      <c r="AF38" s="49"/>
      <c r="AG38" s="49"/>
      <c r="AH38" s="102" t="str">
        <f t="shared" ref="AH38" si="102">IF(AI38&gt;0,AI38,IF(AJ38&gt;0,AJ38,IF(AK38&gt;0,AK38,"")))</f>
        <v/>
      </c>
      <c r="AI38" s="83"/>
      <c r="AJ38" s="87"/>
      <c r="AK38" s="188" t="str">
        <f>IF(ISNUMBER(AC38)=FALSE,"",SUM(AL38:AL$38))</f>
        <v/>
      </c>
      <c r="AL38" s="98" t="str">
        <f t="shared" ref="AL38" si="103">IF(ISNUMBER(AC38)=FALSE,"",1)</f>
        <v/>
      </c>
      <c r="AM38" s="124" t="str">
        <f>IF(ISNUMBER(AC38)=FALSE,"",SUMIF($E$16:$E$38,AD38,$D$16:$D$38))</f>
        <v/>
      </c>
      <c r="AN38" s="126" t="str">
        <f>IF(ISNUMBER(AC38)=FALSE,"",SUMIF($E$16:$E$38,AD38,$I$16:$I$38))</f>
        <v/>
      </c>
      <c r="AO38" s="99">
        <f>SUMIF($O$16:$O$38,AD38,$S$16:$S$38)+SUMIF($AD$16:$AD$38,AD38,$AI$16:$AI$38)</f>
        <v>0</v>
      </c>
      <c r="AP38" s="100">
        <f>SUMIF($O$16:$O$38,AD38,$T$16:$T$38)+SUMIF($AD$16:$AD$38,AD38,$AJ$16:$AJ$38)</f>
        <v>0</v>
      </c>
      <c r="AQ38" s="101">
        <f>SUMIF($O$16:$O$38,AD38,$U$16:$U$38)+SUMIF($AD$16:$AD$38,AD38,$AK$16:$AK$38)</f>
        <v>0</v>
      </c>
      <c r="AR38" s="33"/>
      <c r="AS38" s="144" t="str">
        <f t="shared" ref="AS38" si="104">IF(AT38="","",C38)</f>
        <v/>
      </c>
      <c r="AT38" s="66"/>
      <c r="AU38" s="66"/>
      <c r="AV38" s="73"/>
      <c r="AW38" s="97" t="str">
        <f t="shared" ref="AW38" si="105">IF(AX38&gt;0,AX38,IF(AY38&gt;0,AY38,IF(AZ38&gt;0,AZ38,"")))</f>
        <v/>
      </c>
      <c r="AX38" s="83"/>
      <c r="AY38" s="87"/>
      <c r="AZ38" s="188" t="str">
        <f>IF(ISNUMBER(AS38)=FALSE,"",SUM(BA38:BA$38))</f>
        <v/>
      </c>
      <c r="BA38" s="98" t="str">
        <f t="shared" ref="BA38" si="106">IF(ISNUMBER(AS38)=FALSE,"",1)</f>
        <v/>
      </c>
      <c r="BB38" s="123" t="str">
        <f t="shared" si="67"/>
        <v/>
      </c>
      <c r="BC38" s="125" t="str">
        <f t="shared" si="68"/>
        <v/>
      </c>
      <c r="BD38" s="99">
        <f t="shared" si="69"/>
        <v>0</v>
      </c>
      <c r="BE38" s="100">
        <f t="shared" si="70"/>
        <v>0</v>
      </c>
      <c r="BF38" s="101">
        <f t="shared" si="71"/>
        <v>0</v>
      </c>
      <c r="BG38" s="33"/>
      <c r="BH38" s="139" t="str">
        <f t="shared" ref="BH38" si="107">IF(BI38="","",C38)</f>
        <v/>
      </c>
      <c r="BI38" s="48"/>
      <c r="BJ38" s="49"/>
      <c r="BK38" s="102" t="str">
        <f t="shared" ref="BK38" si="108">IF(BL38&gt;0,BL38,IF(BM38&gt;0,BM38,IF(BN38&gt;0,BN38,"")))</f>
        <v/>
      </c>
      <c r="BL38" s="83"/>
      <c r="BM38" s="87"/>
      <c r="BN38" s="188" t="str">
        <f>IF(ISNUMBER(BH38)=FALSE,"",SUM(BO38:BO$38))</f>
        <v/>
      </c>
      <c r="BO38" s="98" t="str">
        <f t="shared" ref="BO38" si="109">IF(ISNUMBER(BH38)=FALSE,"",1)</f>
        <v/>
      </c>
      <c r="BP38" s="124" t="str">
        <f t="shared" si="72"/>
        <v/>
      </c>
      <c r="BQ38" s="126" t="str">
        <f t="shared" si="73"/>
        <v/>
      </c>
      <c r="BR38" s="99">
        <f t="shared" si="74"/>
        <v>0</v>
      </c>
      <c r="BS38" s="100">
        <f t="shared" si="75"/>
        <v>0</v>
      </c>
      <c r="BT38" s="101">
        <f t="shared" si="76"/>
        <v>0</v>
      </c>
      <c r="BU38" s="33"/>
      <c r="BV38" s="144" t="str">
        <f t="shared" ref="BV38" si="110">IF(BW38="","",C38)</f>
        <v/>
      </c>
      <c r="BW38" s="66"/>
      <c r="BX38" s="73"/>
      <c r="BY38" s="97" t="str">
        <f t="shared" ref="BY38" si="111">IF(BZ38&gt;0,BZ38,IF(CA38&gt;0,CA38,IF(CB38&gt;0,CB38,"")))</f>
        <v/>
      </c>
      <c r="BZ38" s="83"/>
      <c r="CA38" s="87"/>
      <c r="CB38" s="188" t="str">
        <f>IF(ISNUMBER(BV38)=FALSE,"",SUM(CC38:CC$38))</f>
        <v/>
      </c>
      <c r="CC38" s="98" t="str">
        <f t="shared" ref="CC38" si="112">IF(ISNUMBER(BV38)=FALSE,"",1)</f>
        <v/>
      </c>
      <c r="CD38" s="123" t="str">
        <f t="shared" si="77"/>
        <v/>
      </c>
      <c r="CE38" s="125" t="str">
        <f t="shared" si="78"/>
        <v/>
      </c>
      <c r="CF38" s="99">
        <f t="shared" si="79"/>
        <v>0</v>
      </c>
      <c r="CG38" s="100">
        <f t="shared" si="80"/>
        <v>0</v>
      </c>
      <c r="CH38" s="101">
        <f t="shared" si="81"/>
        <v>0</v>
      </c>
      <c r="CI38" s="33"/>
      <c r="CJ38" s="148" t="str">
        <f t="shared" ref="CJ38" si="113">IF(CK38="","",C38)</f>
        <v/>
      </c>
      <c r="CK38" s="48"/>
      <c r="CL38" s="49"/>
      <c r="CM38" s="102" t="str">
        <f t="shared" ref="CM38" si="114">IF(CN38&gt;0,CN38,IF(CO38&gt;0,CO38,IF(CP38&gt;0,CP38,"")))</f>
        <v/>
      </c>
      <c r="CN38" s="83"/>
      <c r="CO38" s="87"/>
      <c r="CP38" s="188" t="str">
        <f>IF(ISNUMBER(CJ38)=FALSE,"",SUM(CQ38:CQ$38))</f>
        <v/>
      </c>
      <c r="CQ38" s="98" t="str">
        <f t="shared" ref="CQ38" si="115">IF(ISNUMBER(CJ38)=FALSE,"",1)</f>
        <v/>
      </c>
      <c r="CR38" s="124" t="str">
        <f t="shared" si="82"/>
        <v/>
      </c>
      <c r="CS38" s="126" t="str">
        <f t="shared" si="83"/>
        <v/>
      </c>
      <c r="CT38" s="99">
        <f t="shared" si="84"/>
        <v>0</v>
      </c>
      <c r="CU38" s="100">
        <f t="shared" si="85"/>
        <v>0</v>
      </c>
      <c r="CV38" s="101">
        <f t="shared" si="86"/>
        <v>0</v>
      </c>
      <c r="CW38" s="33"/>
    </row>
    <row r="39" spans="1:102" ht="3" customHeight="1" thickBot="1">
      <c r="A39" s="11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27"/>
      <c r="O39" s="65"/>
      <c r="P39" s="65"/>
      <c r="Q39" s="65"/>
      <c r="R39" s="6"/>
      <c r="S39" s="65"/>
      <c r="T39" s="65"/>
      <c r="U39" s="65"/>
      <c r="V39" s="65"/>
      <c r="W39" s="127"/>
      <c r="X39" s="65"/>
      <c r="Y39" s="65"/>
      <c r="Z39" s="65"/>
      <c r="AA39" s="65"/>
      <c r="AB39" s="6"/>
      <c r="AC39" s="134"/>
      <c r="AD39" s="6"/>
      <c r="AE39" s="6"/>
      <c r="AF39" s="6"/>
      <c r="AG39" s="6"/>
      <c r="AH39" s="6"/>
      <c r="AI39" s="65"/>
      <c r="AJ39" s="65"/>
      <c r="AK39" s="65"/>
      <c r="AL39" s="65"/>
      <c r="AM39" s="134"/>
      <c r="AN39" s="6"/>
      <c r="AO39" s="65"/>
      <c r="AP39" s="65"/>
      <c r="AQ39" s="65"/>
      <c r="AR39" s="6"/>
      <c r="AS39" s="127"/>
      <c r="AT39" s="65"/>
      <c r="AU39" s="65"/>
      <c r="AV39" s="65"/>
      <c r="AW39" s="6"/>
      <c r="AX39" s="65"/>
      <c r="AY39" s="65"/>
      <c r="AZ39" s="65"/>
      <c r="BA39" s="65"/>
      <c r="BB39" s="127"/>
      <c r="BC39" s="65"/>
      <c r="BD39" s="65"/>
      <c r="BE39" s="65"/>
      <c r="BF39" s="65"/>
      <c r="BG39" s="6"/>
      <c r="BH39" s="134"/>
      <c r="BI39" s="6"/>
      <c r="BJ39" s="6"/>
      <c r="BK39" s="6"/>
      <c r="BL39" s="65"/>
      <c r="BM39" s="65"/>
      <c r="BN39" s="65"/>
      <c r="BO39" s="65"/>
      <c r="BP39" s="134"/>
      <c r="BQ39" s="6"/>
      <c r="BR39" s="65"/>
      <c r="BS39" s="65"/>
      <c r="BT39" s="65"/>
      <c r="BU39" s="6"/>
      <c r="BV39" s="127"/>
      <c r="BW39" s="65"/>
      <c r="BX39" s="65"/>
      <c r="BY39" s="6"/>
      <c r="BZ39" s="65"/>
      <c r="CA39" s="65"/>
      <c r="CB39" s="65"/>
      <c r="CC39" s="65"/>
      <c r="CD39" s="127"/>
      <c r="CE39" s="65"/>
      <c r="CF39" s="65"/>
      <c r="CG39" s="65"/>
      <c r="CH39" s="65"/>
      <c r="CI39" s="6"/>
      <c r="CJ39" s="134"/>
      <c r="CK39" s="6"/>
      <c r="CL39" s="6"/>
      <c r="CM39" s="6"/>
      <c r="CN39" s="65"/>
      <c r="CO39" s="65"/>
      <c r="CP39" s="65"/>
      <c r="CQ39" s="65"/>
      <c r="CR39" s="134"/>
      <c r="CS39" s="7"/>
      <c r="CT39" s="65"/>
      <c r="CU39" s="65"/>
      <c r="CV39" s="65"/>
      <c r="CW39" s="52"/>
    </row>
    <row r="40" spans="1:102" s="162" customFormat="1" ht="15" customHeight="1">
      <c r="A40" s="164"/>
      <c r="B40" s="232" t="s">
        <v>20</v>
      </c>
      <c r="C40" s="213">
        <v>1</v>
      </c>
      <c r="D40" s="214">
        <f t="shared" ref="D40" si="116">IF(E40="","",C40)</f>
        <v>1</v>
      </c>
      <c r="E40" s="215" t="s">
        <v>0</v>
      </c>
      <c r="F40" s="213">
        <v>1980</v>
      </c>
      <c r="G40" s="213">
        <f>SUMIF($O$40:$O$71,E40,$V$40:$V$71)+SUMIF($AD$40:$AD$71,E40,$AL$40:$AL$71)+SUMIF($AT$40:$AT$71,E40,$BA$40:$BA$71)+SUMIF($BI$40:$BI$71,E40,$BO$40:$BO$71)+SUMIF($BW$40:$BW$71,E40,$CC$40:$CC$71)+SUMIF($CK$40:$CK$71,E40,$CQ$40:$CQ$71)</f>
        <v>2</v>
      </c>
      <c r="H40" s="213"/>
      <c r="I40" s="213">
        <f>SUMIF($O$40:$O$54,E40,$R$40:$R$54)+SUMIF($AD$40:$AD$54,E40,$AH$40:$AH$54)+SUMIF($AT$40:$AT$54,E40,$AW$40:$AW$54)+SUMIF($BI$40:$BI$54,E40,$BK$40:$BK$54)+SUMIF($BW$40:$BW$54,E40,$BY$40:$BY$54)+SUMIF($CK$40:$CK$54,E40,$CM$40:$CM$54)</f>
        <v>26</v>
      </c>
      <c r="J40" s="216">
        <f>SUMIF($O$40:$O$71,E40,$S$40:$S$71)+SUMIF($AD$40:$AD$71,E40,$AI$40:$AI$71)+SUMIF($AT$40:$AT$71,E40,$AX$40:$AX$71)+SUMIF($BI$40:$BI$71,E40,$BL$40:$BL$71)+SUMIF($BW$40:$BW$71,E40,$BZ$40:$BZ$71)+SUMIF($CK$40:$CK$71,E40,$CN$40:$CN$71)</f>
        <v>0</v>
      </c>
      <c r="K40" s="217">
        <f>SUMIF($O$40:$O$71,E40,$T$40:$T$71)+SUMIF($AD$40:$AD$71,E40,$AJ$40:$AJ$71)+SUMIF($AT$40:$AT$71,E40,$AY$40:$AY$71)+SUMIF($BI$40:$BI$71,E40,$BM$40:$BM$71)+SUMIF($BW$40:$BW$71,E40,$CA$40:$CA$71)+SUMIF($CK$40:$CK$71,E40,$CO$40:$CO$71)</f>
        <v>0</v>
      </c>
      <c r="L40" s="218">
        <f>SUMIF($O$40:$O$71,E40,$U$40:$U$71)+SUMIF($AD$40:$AD$71,E40,$AK$40:$AK$71)+SUMIF($AT$40:$AT$71,E40,$AZ$40:$AZ$71)+SUMIF($BI$40:$BI$71,E40,$BN$40:$BN$71)+SUMIF($BW$40:$BW$71,E40,$CB$40:$CB$71)+SUMIF($CK$40:$CK$71,E40,$CP$40:$CP$71)</f>
        <v>0</v>
      </c>
      <c r="M40" s="172"/>
      <c r="N40" s="201">
        <f t="shared" ref="N40" si="117">IF(O40="","",C40)</f>
        <v>1</v>
      </c>
      <c r="O40" s="173" t="s">
        <v>0</v>
      </c>
      <c r="P40" s="222">
        <v>204</v>
      </c>
      <c r="Q40" s="174">
        <v>0.48541666666666666</v>
      </c>
      <c r="R40" s="173">
        <v>12</v>
      </c>
      <c r="S40" s="182"/>
      <c r="T40" s="184"/>
      <c r="U40" s="187"/>
      <c r="V40" s="189">
        <f t="shared" ref="V40" si="118">IF(ISNUMBER(N40)=FALSE,"",1)</f>
        <v>1</v>
      </c>
      <c r="W40" s="196">
        <v>1</v>
      </c>
      <c r="X40" s="198">
        <v>12</v>
      </c>
      <c r="Y40" s="182">
        <f t="shared" ref="Y40:Y70" si="119">SUMIF($O$16:$O$38,O40,$S$16:$S$38)</f>
        <v>0</v>
      </c>
      <c r="Z40" s="184">
        <f t="shared" ref="Z40:Z70" si="120">SUMIF($O$16:$O$38,O40,$T$16:$T$38)</f>
        <v>0</v>
      </c>
      <c r="AA40" s="187">
        <f t="shared" ref="AA40:AA70" si="121">SUMIF($O$16:$O$38,O40,$U$16:$U$38)</f>
        <v>0</v>
      </c>
      <c r="AB40" s="163"/>
      <c r="AC40" s="203">
        <f t="shared" ref="AC40" si="122">IF(AD40="","",C40)</f>
        <v>1</v>
      </c>
      <c r="AD40" s="169" t="s">
        <v>53</v>
      </c>
      <c r="AE40" s="231">
        <v>0.18872685185185184</v>
      </c>
      <c r="AF40" s="231">
        <v>0.18358796296296298</v>
      </c>
      <c r="AG40" s="231">
        <v>0.37231481481481482</v>
      </c>
      <c r="AH40" s="178">
        <f>IF(ISNUMBER(AC40)=FALSE,"",SUM(AL40:$AL54)+3)</f>
        <v>18</v>
      </c>
      <c r="AI40" s="182"/>
      <c r="AJ40" s="184"/>
      <c r="AK40" s="187"/>
      <c r="AL40" s="189">
        <f t="shared" ref="AL40" si="123">IF(ISNUMBER(AC40)=FALSE,"",1)</f>
        <v>1</v>
      </c>
      <c r="AM40" s="197">
        <f t="shared" ref="AM40:AM59" si="124">IF(ISNUMBER(AC40)=FALSE,"",SUMIF($E$40:$E$70,AD40,$D$40:$D$70))</f>
        <v>3</v>
      </c>
      <c r="AN40" s="199">
        <f t="shared" ref="AN40:AN59" si="125">IF(ISNUMBER(AC40)=FALSE,"",IF(SUMIF($E$40:$E$70,AD40,$I$40:$I$70)&gt;0,SUMIF($E$40:$E$70,AD40,$I$40:$I$70),IF(SUMIF($E$40:$E$70,AD40,$J$40:$J$70)&gt;0,SUMIF($E$40:$E$70,AD40,$J$40:$J$70),IF(SUMIF($E$40:$E$70,AD40,$K$40:$K$70)&gt;0,SUMIF($E$40:$E$70,AD40,$K$40:$K$70),SUMIF($E$40:$E$70,AD40,$L$40:$L$70)))))</f>
        <v>18</v>
      </c>
      <c r="AO40" s="182">
        <f t="shared" ref="AO40:AO70" si="126">SUMIF($O$16:$O$38,AD40,$S$16:$S$38)+SUMIF($AD$16:$AD$38,AD40,$AI$16:$AI$38)</f>
        <v>0</v>
      </c>
      <c r="AP40" s="184">
        <f t="shared" ref="AP40:AP70" si="127">SUMIF($O$16:$O$38,AD40,$T$16:$T$38)+SUMIF($AD$16:$AD$38,AD40,$AJ$16:$AJ$38)</f>
        <v>0</v>
      </c>
      <c r="AQ40" s="187">
        <f t="shared" ref="AQ40:AQ70" si="128">SUMIF($O$16:$O$38,AD40,$U$16:$U$38)+SUMIF($AD$16:$AD$38,AD40,$AK$16:$AK$38)</f>
        <v>0</v>
      </c>
      <c r="AR40" s="163"/>
      <c r="AS40" s="204" t="str">
        <f>IF(AT40="","",C40)</f>
        <v/>
      </c>
      <c r="AT40" s="219"/>
      <c r="AU40" s="220"/>
      <c r="AV40" s="221"/>
      <c r="AW40" s="173" t="str">
        <f>IF(ISNUMBER(AS40)=FALSE,"",SUM(BA40:BA$54)+3)</f>
        <v/>
      </c>
      <c r="AX40" s="182"/>
      <c r="AY40" s="184"/>
      <c r="AZ40" s="187"/>
      <c r="BA40" s="189" t="str">
        <f>IF(ISNUMBER(AS40)=FALSE,"",1)</f>
        <v/>
      </c>
      <c r="BB40" s="196" t="str">
        <f t="shared" ref="BB40:BB70" si="129">IF(ISNUMBER(AS40)=FALSE,"",SUMIF($E$40:$E$70,AT40,$D$40:$D$70))</f>
        <v/>
      </c>
      <c r="BC40" s="198" t="str">
        <f t="shared" ref="BC40:BC70" si="130">IF(ISNUMBER(AS40)=FALSE,"",IF(SUMIF($E$40:$E$70,AT40,$I$40:$I$70)&gt;0,SUMIF($E$40:$E$70,AT40,$I$40:$I$70),IF(SUMIF($E$40:$E$70,AT40,$J$40:$J$70)&gt;0,SUMIF($E$40:$E$70,AT40,$J$40:$J$70),IF(SUMIF($E$40:$E$70,AT40,$K$40:$K$70)&gt;0,SUMIF($E$40:$E$70,AT40,$K$40:$K$70),SUMIF($E$40:$E$70,AT40,$L$40:$L$70)))))</f>
        <v/>
      </c>
      <c r="BD40" s="182">
        <f t="shared" ref="BD40:BD70" si="131">SUMIF($O$16:$O$38,AT40,$S$16:$S$38)+SUMIF($AD$16:$AD$38,AT40,$AI$16:$AI$38)+SUMIF($AT$16:$AT$38,AT40,$AX$16:$AX$38)</f>
        <v>0</v>
      </c>
      <c r="BE40" s="184">
        <f t="shared" ref="BE40:BE70" si="132">SUMIF($O$16:$O$38,AT40,$T$16:$T$38)+SUMIF($AD$16:$AD$38,AT40,$AJ$16:$AJ$38)+SUMIF($AT$16:$AT$38,AT40,$AY$16:$AY$38)</f>
        <v>0</v>
      </c>
      <c r="BF40" s="187">
        <f t="shared" ref="BF40:BF70" si="133">SUMIF($O$16:$O$38,AT40,$U$16:$U$38)+SUMIF($AD$16:$AD$38,AT40,$AK$16:$AK$38)+SUMIF($AT$16:$AT$38,AT40,$AZ$16:$AZ$38)</f>
        <v>0</v>
      </c>
      <c r="BG40" s="163"/>
      <c r="BH40" s="203" t="str">
        <f>IF(BI40="","",C40)</f>
        <v/>
      </c>
      <c r="BI40" s="178"/>
      <c r="BJ40" s="170"/>
      <c r="BK40" s="178" t="str">
        <f>IF(ISNUMBER(BH40)=FALSE,"",SUM(BO40:BO$54)+3)</f>
        <v/>
      </c>
      <c r="BL40" s="182"/>
      <c r="BM40" s="184"/>
      <c r="BN40" s="187"/>
      <c r="BO40" s="189" t="str">
        <f t="shared" ref="BO40" si="134">IF(ISNUMBER(BH40)=FALSE,"",1)</f>
        <v/>
      </c>
      <c r="BP40" s="197" t="str">
        <f t="shared" ref="BP40:BP70" si="135">IF(ISNUMBER(BH40)=FALSE,"",SUMIF($E$40:$E$70,BI40,$D$40:$D$70))</f>
        <v/>
      </c>
      <c r="BQ40" s="199" t="str">
        <f t="shared" ref="BQ40:BQ70" si="136">IF(ISNUMBER(BH40)=FALSE,"",IF(SUMIF($E$40:$E$70,BI40,$I$40:$I$70)&gt;0,SUMIF($E$40:$E$70,BI40,$I$40:$I$70),IF(SUMIF($E$40:$E$70,BI40,$J$40:$J$70)&gt;0,SUMIF($E$40:$E$70,BI40,$J$40:$J$70),IF(SUMIF($E$40:$E$70,BI40,$K$40:$K$70)&gt;0,SUMIF($E$40:$E$70,BI40,$K$40:$K$70),SUMIF($E$40:$E$70,BI40,$L$40:$L$70)))))</f>
        <v/>
      </c>
      <c r="BR40" s="182">
        <f t="shared" ref="BR40:BR70" si="137">SUMIF($O$16:$O$38,BI40,$S$16:$S$38)+SUMIF($AD$16:$AD$38,BI40,$AI$16:$AI$38)+SUMIF($AT$16:$AT$38,BI40,$AX$16:$AX$38)+SUMIF($BI$16:$BI$38,BI40,$BL$16:$BL$38)</f>
        <v>0</v>
      </c>
      <c r="BS40" s="184">
        <f t="shared" ref="BS40:BS70" si="138">SUMIF($O$16:$O$38,BI40,$T$16:$T$38)+SUMIF($AD$16:$AD$38,BI40,$AJ$16:$AJ$38)+SUMIF($AT$16:$AT$38,BI40,$AY$16:$AY$38)+SUMIF($BI$16:$BI$38,BI40,$BM$16:$BM$38)</f>
        <v>0</v>
      </c>
      <c r="BT40" s="187">
        <f t="shared" ref="BT40:BT70" si="139">SUMIF($O$16:$O$38,BI40,$U$16:$U$38)+SUMIF($AD$16:$AD$38,BI40,$AK$16:$AK$38)+SUMIF($AT$16:$AT$38,BI40,$AZ$16:$AZ$38)+SUMIF($BI$16:$BI$38,BI40,$BN$16:$BN$38)</f>
        <v>0</v>
      </c>
      <c r="BU40" s="163"/>
      <c r="BV40" s="204" t="str">
        <f>IF(BW40="","",C40)</f>
        <v/>
      </c>
      <c r="BW40" s="173"/>
      <c r="BX40" s="174"/>
      <c r="BY40" s="173" t="str">
        <f>IF(ISNUMBER(BV40)=FALSE,"",SUM(CC40:CC$54)+3)</f>
        <v/>
      </c>
      <c r="BZ40" s="182"/>
      <c r="CA40" s="184"/>
      <c r="CB40" s="187"/>
      <c r="CC40" s="189" t="str">
        <f t="shared" ref="CC40" si="140">IF(ISNUMBER(BV40)=FALSE,"",1)</f>
        <v/>
      </c>
      <c r="CD40" s="196" t="str">
        <f t="shared" ref="CD40:CD70" si="141">IF(ISNUMBER(BV40)=FALSE,"",SUMIF($E$40:$E$70,BW40,$D$40:$D$70))</f>
        <v/>
      </c>
      <c r="CE40" s="198" t="str">
        <f t="shared" ref="CE40:CE70" si="142">IF(ISNUMBER(BV40)=FALSE,"",IF(SUMIF($E$40:$E$70,BW40,$I$40:$I$70)&gt;0,SUMIF($E$40:$E$70,BW40,$I$40:$I$70),IF(SUMIF($E$40:$E$70,BW40,$J$40:$J$70)&gt;0,SUMIF($E$40:$E$70,BW40,$J$40:$J$70),IF(SUMIF($E$40:$E$70,BW40,$K$40:$K$70)&gt;0,SUMIF($E$40:$E$70,BW40,$K$40:$K$70),SUMIF($E$40:$E$70,BW40,$L$40:$L$70)))))</f>
        <v/>
      </c>
      <c r="CF40" s="182">
        <f t="shared" ref="CF40:CF70" si="143">SUMIF($O$16:$O$38,BW40,$S$16:$S$38)+SUMIF($AD$16:$AD$38,BW40,$AI$16:$AI$38)+SUMIF($AT$16:$AT$38,BW40,$AX$16:$AX$38)+SUMIF($BI$16:$BI$38,BW40,$BL$16:$BL$38)+SUMIF($BW$16:$BW$38,BW40,$BZ$16:$BZ$38)</f>
        <v>0</v>
      </c>
      <c r="CG40" s="184">
        <f t="shared" ref="CG40:CG70" si="144">SUMIF($O$16:$O$38,BW40,$T$16:$T$38)+SUMIF($AD$16:$AD$38,BW40,$AJ$16:$AJ$38)+SUMIF($AT$16:$AT$38,BW40,$AY$16:$AY$38)+SUMIF($BI$16:$BI$38,BW40,$BM$16:$BM$38)+SUMIF($BW$16:$BW$38,BW40,$CA$16:$CA$38)</f>
        <v>0</v>
      </c>
      <c r="CH40" s="187">
        <f t="shared" ref="CH40:CH70" si="145">SUMIF($O$16:$O$38,BW40,$U$16:$U$38)+SUMIF($AD$16:$AD$38,BW40,$AK$16:$AK$38)+SUMIF($AT$16:$AT$38,BW40,$AZ$16:$AZ$38)+SUMIF($BI$16:$BI$38,BW40,$BN$16:$BN$38)+SUMIF($BW$16:$BW$38,BW40,$CB$16:$CB$38)</f>
        <v>0</v>
      </c>
      <c r="CI40" s="163"/>
      <c r="CJ40" s="203" t="str">
        <f>IF(CK40="","",C40)</f>
        <v/>
      </c>
      <c r="CK40" s="178"/>
      <c r="CL40" s="170"/>
      <c r="CM40" s="178" t="str">
        <f>IF(ISNUMBER(CJ40)=FALSE,"",SUM(CQ40:CQ$54)+3)</f>
        <v/>
      </c>
      <c r="CN40" s="182"/>
      <c r="CO40" s="184"/>
      <c r="CP40" s="187"/>
      <c r="CQ40" s="189" t="str">
        <f t="shared" ref="CQ40" si="146">IF(ISNUMBER(CJ40)=FALSE,"",1)</f>
        <v/>
      </c>
      <c r="CR40" s="197" t="str">
        <f t="shared" ref="CR40:CR70" si="147">IF(ISNUMBER(CJ40)=FALSE,"",SUMIF($E$40:$E$70,CK40,$D$40:$D$70))</f>
        <v/>
      </c>
      <c r="CS40" s="199" t="str">
        <f t="shared" ref="CS40:CS70" si="148">IF(ISNUMBER(CJ40)=FALSE,"",IF(SUMIF($E$40:$E$70,CK40,$I$40:$I$70)&gt;0,SUMIF($E$40:$E$70,CK40,$I$40:$I$70),IF(SUMIF($E$40:$E$70,CK40,$J$40:$J$70)&gt;0,SUMIF($E$40:$E$70,CK40,$J$40:$J$70),IF(SUMIF($E$40:$E$70,CK40,$K$40:$K$70)&gt;0,SUMIF($E$40:$E$70,CK40,$K$40:$K$70),SUMIF($E$40:$E$70,CK40,$L$40:$L$70)))))</f>
        <v/>
      </c>
      <c r="CT40" s="182">
        <f t="shared" ref="CT40:CT70" si="149">SUMIF($O$16:$O$38,CK40,$S$16:$S$38)+SUMIF($AD$16:$AD$38,CK40,$AI$16:$AI$38)+SUMIF($AT$16:$AT$38,CK40,$AX$16:$AX$38)+SUMIF($BI$16:$BI$38,CK40,$BL$16:$BL$38)+SUMIF($BW$16:$BW$38,CK40,$BZ$16:$BZ$38)+SUMIF($CK$16:$CK$38,CK40,$CN$16:$CN$38)</f>
        <v>0</v>
      </c>
      <c r="CU40" s="184">
        <f t="shared" ref="CU40:CU70" si="150">SUMIF($O$16:$O$38,CK40,$T$16:$T$38)+SUMIF($AD$16:$AD$38,CK40,$AJ$16:$AJ$38)+SUMIF($AT$16:$AT$38,CK40,$AY$16:$AY$38)+SUMIF($BI$16:$BI$38,CK40,$BM$16:$BM$38)+SUMIF($BW$16:$BW$38,CK40,$CA$16:$CA$38)+SUMIF($CK$16:$CK$38,CK40,$CO$16:$CO$38)</f>
        <v>0</v>
      </c>
      <c r="CV40" s="187">
        <f t="shared" ref="CV40:CV70" si="151">SUMIF($O$16:$O$38,CK40,$U$16:$U$38)+SUMIF($AD$16:$AD$38,CK40,$AK$16:$AK$38)+SUMIF($AT$16:$AT$38,CK40,$AZ$16:$AZ$38)+SUMIF($BI$16:$BI$38,CK40,$BN$16:$BN$38)+SUMIF($BW$16:$BW$38,CK40,$CB$16:$CB$38)+SUMIF($CK$16:$CK$38,CK40,$CP$16:$CP$38)</f>
        <v>0</v>
      </c>
      <c r="CW40" s="163"/>
      <c r="CX40" s="154"/>
    </row>
    <row r="41" spans="1:102" s="162" customFormat="1" ht="15" customHeight="1">
      <c r="A41" s="164"/>
      <c r="B41" s="233"/>
      <c r="C41" s="213">
        <v>2</v>
      </c>
      <c r="D41" s="214">
        <f t="shared" ref="D41:D53" si="152">IF(E41="","",C41)</f>
        <v>2</v>
      </c>
      <c r="E41" s="215" t="s">
        <v>24</v>
      </c>
      <c r="F41" s="213">
        <v>1978</v>
      </c>
      <c r="G41" s="213">
        <f>SUMIF($O$40:$O$71,E41,$V$40:$V$71)+SUMIF($AD$40:$AD$71,E41,$AL$40:$AL$71)+SUMIF($AT$40:$AT$71,E41,$BA$40:$BA$71)+SUMIF($BI$40:$BI$71,E41,$BO$40:$BO$71)+SUMIF($BW$40:$BW$71,E41,$CC$40:$CC$71)+SUMIF($CK$40:$CK$71,E41,$CQ$40:$CQ$71)</f>
        <v>2</v>
      </c>
      <c r="H41" s="213"/>
      <c r="I41" s="213">
        <f>SUMIF($O$40:$O$54,E41,$R$40:$R$54)+SUMIF($AD$40:$AD$54,E41,$AH$40:$AH$54)+SUMIF($AT$40:$AT$54,E41,$AW$40:$AW$54)+SUMIF($BI$40:$BI$54,E41,$BK$40:$BK$54)+SUMIF($BW$40:$BW$54,E41,$BY$40:$BY$54)+SUMIF($CK$40:$CK$54,E41,$CM$40:$CM$54)</f>
        <v>22</v>
      </c>
      <c r="J41" s="216">
        <f>SUMIF($O$40:$O$71,E41,$S$40:$S$71)+SUMIF($AD$40:$AD$71,E41,$AI$40:$AI$71)+SUMIF($AT$40:$AT$71,E41,$AX$40:$AX$71)+SUMIF($BI$40:$BI$71,E41,$BL$40:$BL$71)+SUMIF($BW$40:$BW$71,E41,$BZ$40:$BZ$71)+SUMIF($CK$40:$CK$71,E41,$CN$40:$CN$71)</f>
        <v>0</v>
      </c>
      <c r="K41" s="217">
        <f>SUMIF($O$40:$O$71,E41,$T$40:$T$71)+SUMIF($AD$40:$AD$71,E41,$AJ$40:$AJ$71)+SUMIF($AT$40:$AT$71,E41,$AY$40:$AY$71)+SUMIF($BI$40:$BI$71,E41,$BM$40:$BM$71)+SUMIF($BW$40:$BW$71,E41,$CA$40:$CA$71)+SUMIF($CK$40:$CK$71,E41,$CO$40:$CO$71)</f>
        <v>0</v>
      </c>
      <c r="L41" s="218">
        <f>SUMIF($O$40:$O$71,E41,$U$40:$U$71)+SUMIF($AD$40:$AD$71,E41,$AK$40:$AK$71)+SUMIF($AT$40:$AT$71,E41,$AZ$40:$AZ$71)+SUMIF($BI$40:$BI$71,E41,$BN$40:$BN$71)+SUMIF($BW$40:$BW$71,E41,$CB$40:$CB$71)+SUMIF($CK$40:$CK$71,E41,$CP$40:$CP$71)</f>
        <v>0</v>
      </c>
      <c r="M41" s="172"/>
      <c r="N41" s="201">
        <f t="shared" ref="N41" si="153">IF(O41="","",C41)</f>
        <v>2</v>
      </c>
      <c r="O41" s="175" t="s">
        <v>24</v>
      </c>
      <c r="P41" s="223">
        <v>183</v>
      </c>
      <c r="Q41" s="176">
        <v>0.46180555555555552</v>
      </c>
      <c r="R41" s="173">
        <v>10</v>
      </c>
      <c r="S41" s="183"/>
      <c r="T41" s="185"/>
      <c r="U41" s="188"/>
      <c r="V41" s="189">
        <f t="shared" ref="V41" si="154">IF(ISNUMBER(N41)=FALSE,"",1)</f>
        <v>1</v>
      </c>
      <c r="W41" s="196">
        <v>2</v>
      </c>
      <c r="X41" s="198">
        <v>10</v>
      </c>
      <c r="Y41" s="182">
        <f t="shared" si="119"/>
        <v>0</v>
      </c>
      <c r="Z41" s="184">
        <f t="shared" si="120"/>
        <v>0</v>
      </c>
      <c r="AA41" s="187">
        <f t="shared" si="121"/>
        <v>0</v>
      </c>
      <c r="AB41" s="163"/>
      <c r="AC41" s="203">
        <f t="shared" ref="AC41" si="155">IF(AD41="","",C41)</f>
        <v>2</v>
      </c>
      <c r="AD41" s="159" t="s">
        <v>54</v>
      </c>
      <c r="AE41" s="229">
        <v>0.19165509259259267</v>
      </c>
      <c r="AF41" s="229">
        <v>0.18578703703703703</v>
      </c>
      <c r="AG41" s="229">
        <v>0.3774421296296297</v>
      </c>
      <c r="AH41" s="178">
        <f>IF(ISNUMBER(AC41)=FALSE,"",SUM(AL41:AL$54)+2)</f>
        <v>16</v>
      </c>
      <c r="AI41" s="183"/>
      <c r="AJ41" s="185"/>
      <c r="AK41" s="188"/>
      <c r="AL41" s="189">
        <f t="shared" ref="AL41" si="156">IF(ISNUMBER(AC41)=FALSE,"",1)</f>
        <v>1</v>
      </c>
      <c r="AM41" s="197">
        <f t="shared" si="124"/>
        <v>4</v>
      </c>
      <c r="AN41" s="199">
        <f t="shared" si="125"/>
        <v>16</v>
      </c>
      <c r="AO41" s="182">
        <f t="shared" si="126"/>
        <v>0</v>
      </c>
      <c r="AP41" s="184">
        <f t="shared" si="127"/>
        <v>0</v>
      </c>
      <c r="AQ41" s="187">
        <f t="shared" si="128"/>
        <v>0</v>
      </c>
      <c r="AR41" s="163"/>
      <c r="AS41" s="204" t="str">
        <f t="shared" ref="AS41" si="157">IF(AT41="","",C41)</f>
        <v/>
      </c>
      <c r="AT41" s="175"/>
      <c r="AU41" s="175"/>
      <c r="AV41" s="176"/>
      <c r="AW41" s="173" t="str">
        <f>IF(ISNUMBER(AS41)=FALSE,"",SUM(BA41:BA$54)+2)</f>
        <v/>
      </c>
      <c r="AX41" s="183"/>
      <c r="AY41" s="185"/>
      <c r="AZ41" s="188"/>
      <c r="BA41" s="189" t="str">
        <f t="shared" ref="BA41" si="158">IF(ISNUMBER(AS41)=FALSE,"",1)</f>
        <v/>
      </c>
      <c r="BB41" s="196" t="str">
        <f t="shared" si="129"/>
        <v/>
      </c>
      <c r="BC41" s="198" t="str">
        <f t="shared" si="130"/>
        <v/>
      </c>
      <c r="BD41" s="182">
        <f t="shared" si="131"/>
        <v>0</v>
      </c>
      <c r="BE41" s="184">
        <f t="shared" si="132"/>
        <v>0</v>
      </c>
      <c r="BF41" s="187">
        <f t="shared" si="133"/>
        <v>0</v>
      </c>
      <c r="BG41" s="163"/>
      <c r="BH41" s="203" t="str">
        <f t="shared" ref="BH41" si="159">IF(BI41="","",C41)</f>
        <v/>
      </c>
      <c r="BI41" s="179"/>
      <c r="BJ41" s="166"/>
      <c r="BK41" s="178" t="str">
        <f>IF(ISNUMBER(BH41)=FALSE,"",SUM(BO41:BO$54)+2)</f>
        <v/>
      </c>
      <c r="BL41" s="183"/>
      <c r="BM41" s="185"/>
      <c r="BN41" s="188"/>
      <c r="BO41" s="189" t="str">
        <f t="shared" ref="BO41" si="160">IF(ISNUMBER(BH41)=FALSE,"",1)</f>
        <v/>
      </c>
      <c r="BP41" s="197" t="str">
        <f t="shared" si="135"/>
        <v/>
      </c>
      <c r="BQ41" s="199" t="str">
        <f t="shared" si="136"/>
        <v/>
      </c>
      <c r="BR41" s="182">
        <f t="shared" si="137"/>
        <v>0</v>
      </c>
      <c r="BS41" s="184">
        <f t="shared" si="138"/>
        <v>0</v>
      </c>
      <c r="BT41" s="187">
        <f t="shared" si="139"/>
        <v>0</v>
      </c>
      <c r="BU41" s="163"/>
      <c r="BV41" s="204" t="str">
        <f t="shared" ref="BV41" si="161">IF(BW41="","",C41)</f>
        <v/>
      </c>
      <c r="BW41" s="175"/>
      <c r="BX41" s="176"/>
      <c r="BY41" s="173" t="str">
        <f>IF(ISNUMBER(BV41)=FALSE,"",SUM(CC41:CC$54)+2)</f>
        <v/>
      </c>
      <c r="BZ41" s="183"/>
      <c r="CA41" s="185"/>
      <c r="CB41" s="188"/>
      <c r="CC41" s="189" t="str">
        <f t="shared" ref="CC41" si="162">IF(ISNUMBER(BV41)=FALSE,"",1)</f>
        <v/>
      </c>
      <c r="CD41" s="196" t="str">
        <f t="shared" si="141"/>
        <v/>
      </c>
      <c r="CE41" s="198" t="str">
        <f t="shared" si="142"/>
        <v/>
      </c>
      <c r="CF41" s="182">
        <f t="shared" si="143"/>
        <v>0</v>
      </c>
      <c r="CG41" s="184">
        <f t="shared" si="144"/>
        <v>0</v>
      </c>
      <c r="CH41" s="187">
        <f t="shared" si="145"/>
        <v>0</v>
      </c>
      <c r="CI41" s="163"/>
      <c r="CJ41" s="205" t="str">
        <f t="shared" ref="CJ41" si="163">IF(CK41="","",C41)</f>
        <v/>
      </c>
      <c r="CK41" s="179"/>
      <c r="CL41" s="166"/>
      <c r="CM41" s="178" t="str">
        <f>IF(ISNUMBER(CJ41)=FALSE,"",SUM(CQ41:CQ$54)+2)</f>
        <v/>
      </c>
      <c r="CN41" s="183"/>
      <c r="CO41" s="185"/>
      <c r="CP41" s="188"/>
      <c r="CQ41" s="189" t="str">
        <f t="shared" ref="CQ41" si="164">IF(ISNUMBER(CJ41)=FALSE,"",1)</f>
        <v/>
      </c>
      <c r="CR41" s="197" t="str">
        <f t="shared" si="147"/>
        <v/>
      </c>
      <c r="CS41" s="199" t="str">
        <f t="shared" si="148"/>
        <v/>
      </c>
      <c r="CT41" s="182">
        <f t="shared" si="149"/>
        <v>0</v>
      </c>
      <c r="CU41" s="184">
        <f t="shared" si="150"/>
        <v>0</v>
      </c>
      <c r="CV41" s="187">
        <f t="shared" si="151"/>
        <v>0</v>
      </c>
      <c r="CW41" s="163"/>
      <c r="CX41" s="154"/>
    </row>
    <row r="42" spans="1:102" s="162" customFormat="1" ht="15" customHeight="1">
      <c r="A42" s="164"/>
      <c r="B42" s="233"/>
      <c r="C42" s="213">
        <v>3</v>
      </c>
      <c r="D42" s="214">
        <f t="shared" si="152"/>
        <v>3</v>
      </c>
      <c r="E42" s="215" t="s">
        <v>53</v>
      </c>
      <c r="F42" s="213">
        <v>1979</v>
      </c>
      <c r="G42" s="213">
        <f>SUMIF($O$40:$O$71,E42,$V$40:$V$71)+SUMIF($AD$40:$AD$71,E42,$AL$40:$AL$71)+SUMIF($AT$40:$AT$71,E42,$BA$40:$BA$71)+SUMIF($BI$40:$BI$71,E42,$BO$40:$BO$71)+SUMIF($BW$40:$BW$71,E42,$CC$40:$CC$71)+SUMIF($CK$40:$CK$71,E42,$CQ$40:$CQ$71)</f>
        <v>1</v>
      </c>
      <c r="H42" s="213"/>
      <c r="I42" s="213">
        <f>SUMIF($O$40:$O$54,E42,$R$40:$R$54)+SUMIF($AD$40:$AD$54,E42,$AH$40:$AH$54)+SUMIF($AT$40:$AT$54,E42,$AW$40:$AW$54)+SUMIF($BI$40:$BI$54,E42,$BK$40:$BK$54)+SUMIF($BW$40:$BW$54,E42,$BY$40:$BY$54)+SUMIF($CK$40:$CK$54,E42,$CM$40:$CM$54)</f>
        <v>18</v>
      </c>
      <c r="J42" s="216">
        <f>SUMIF($O$40:$O$71,E42,$S$40:$S$71)+SUMIF($AD$40:$AD$71,E42,$AI$40:$AI$71)+SUMIF($AT$40:$AT$71,E42,$AX$40:$AX$71)+SUMIF($BI$40:$BI$71,E42,$BL$40:$BL$71)+SUMIF($BW$40:$BW$71,E42,$BZ$40:$BZ$71)+SUMIF($CK$40:$CK$71,E42,$CN$40:$CN$71)</f>
        <v>0</v>
      </c>
      <c r="K42" s="217">
        <f>SUMIF($O$40:$O$71,E42,$T$40:$T$71)+SUMIF($AD$40:$AD$71,E42,$AJ$40:$AJ$71)+SUMIF($AT$40:$AT$71,E42,$AY$40:$AY$71)+SUMIF($BI$40:$BI$71,E42,$BM$40:$BM$71)+SUMIF($BW$40:$BW$71,E42,$CA$40:$CA$71)+SUMIF($CK$40:$CK$71,E42,$CO$40:$CO$71)</f>
        <v>0</v>
      </c>
      <c r="L42" s="218">
        <f>SUMIF($O$40:$O$71,E42,$U$40:$U$71)+SUMIF($AD$40:$AD$71,E42,$AK$40:$AK$71)+SUMIF($AT$40:$AT$71,E42,$AZ$40:$AZ$71)+SUMIF($BI$40:$BI$71,E42,$BN$40:$BN$71)+SUMIF($BW$40:$BW$71,E42,$CB$40:$CB$71)+SUMIF($CK$40:$CK$71,E42,$CP$40:$CP$71)</f>
        <v>0</v>
      </c>
      <c r="M42" s="172"/>
      <c r="N42" s="201">
        <f t="shared" ref="N42" si="165">IF(O42="","",C42)</f>
        <v>3</v>
      </c>
      <c r="O42" s="175" t="s">
        <v>25</v>
      </c>
      <c r="P42" s="223">
        <v>174</v>
      </c>
      <c r="Q42" s="176">
        <v>0.4909722222222222</v>
      </c>
      <c r="R42" s="173">
        <v>8</v>
      </c>
      <c r="S42" s="183"/>
      <c r="T42" s="185"/>
      <c r="U42" s="188"/>
      <c r="V42" s="189">
        <f t="shared" ref="V42" si="166">IF(ISNUMBER(N42)=FALSE,"",1)</f>
        <v>1</v>
      </c>
      <c r="W42" s="196">
        <v>3</v>
      </c>
      <c r="X42" s="198">
        <v>8</v>
      </c>
      <c r="Y42" s="182">
        <f t="shared" si="119"/>
        <v>0</v>
      </c>
      <c r="Z42" s="184">
        <f t="shared" si="120"/>
        <v>0</v>
      </c>
      <c r="AA42" s="187">
        <f t="shared" si="121"/>
        <v>0</v>
      </c>
      <c r="AB42" s="163"/>
      <c r="AC42" s="203">
        <f t="shared" ref="AC42" si="167">IF(AD42="","",C42)</f>
        <v>3</v>
      </c>
      <c r="AD42" s="159" t="s">
        <v>0</v>
      </c>
      <c r="AE42" s="229">
        <v>0.20310185185185187</v>
      </c>
      <c r="AF42" s="229">
        <v>0.19182870370370364</v>
      </c>
      <c r="AG42" s="229">
        <v>0.39493055555555551</v>
      </c>
      <c r="AH42" s="178">
        <f>IF(ISNUMBER(AC42)=FALSE,"",SUM(AL42:AL$54)+1)</f>
        <v>14</v>
      </c>
      <c r="AI42" s="183"/>
      <c r="AJ42" s="185"/>
      <c r="AK42" s="188"/>
      <c r="AL42" s="189">
        <f t="shared" ref="AL42" si="168">IF(ISNUMBER(AC42)=FALSE,"",1)</f>
        <v>1</v>
      </c>
      <c r="AM42" s="197">
        <f t="shared" si="124"/>
        <v>1</v>
      </c>
      <c r="AN42" s="199">
        <f t="shared" si="125"/>
        <v>26</v>
      </c>
      <c r="AO42" s="182">
        <f t="shared" si="126"/>
        <v>0</v>
      </c>
      <c r="AP42" s="184">
        <f t="shared" si="127"/>
        <v>0</v>
      </c>
      <c r="AQ42" s="187">
        <f t="shared" si="128"/>
        <v>0</v>
      </c>
      <c r="AR42" s="163"/>
      <c r="AS42" s="204" t="str">
        <f t="shared" ref="AS42" si="169">IF(AT42="","",C42)</f>
        <v/>
      </c>
      <c r="AT42" s="175"/>
      <c r="AU42" s="175"/>
      <c r="AV42" s="176"/>
      <c r="AW42" s="173" t="str">
        <f>IF(ISNUMBER(AS42)=FALSE,"",SUM(BA42:BA$54)+1)</f>
        <v/>
      </c>
      <c r="AX42" s="183"/>
      <c r="AY42" s="185"/>
      <c r="AZ42" s="188"/>
      <c r="BA42" s="189" t="str">
        <f t="shared" ref="BA42" si="170">IF(ISNUMBER(AS42)=FALSE,"",1)</f>
        <v/>
      </c>
      <c r="BB42" s="196" t="str">
        <f t="shared" si="129"/>
        <v/>
      </c>
      <c r="BC42" s="198" t="str">
        <f t="shared" si="130"/>
        <v/>
      </c>
      <c r="BD42" s="182">
        <f t="shared" si="131"/>
        <v>0</v>
      </c>
      <c r="BE42" s="184">
        <f t="shared" si="132"/>
        <v>0</v>
      </c>
      <c r="BF42" s="187">
        <f t="shared" si="133"/>
        <v>0</v>
      </c>
      <c r="BG42" s="163"/>
      <c r="BH42" s="203" t="str">
        <f t="shared" ref="BH42" si="171">IF(BI42="","",C42)</f>
        <v/>
      </c>
      <c r="BI42" s="179"/>
      <c r="BJ42" s="166"/>
      <c r="BK42" s="178" t="str">
        <f>IF(ISNUMBER(BH42)=FALSE,"",SUM(BO42:BO$54)+1)</f>
        <v/>
      </c>
      <c r="BL42" s="183"/>
      <c r="BM42" s="185"/>
      <c r="BN42" s="188"/>
      <c r="BO42" s="189" t="str">
        <f t="shared" ref="BO42" si="172">IF(ISNUMBER(BH42)=FALSE,"",1)</f>
        <v/>
      </c>
      <c r="BP42" s="197" t="str">
        <f t="shared" si="135"/>
        <v/>
      </c>
      <c r="BQ42" s="199" t="str">
        <f t="shared" si="136"/>
        <v/>
      </c>
      <c r="BR42" s="182">
        <f t="shared" si="137"/>
        <v>0</v>
      </c>
      <c r="BS42" s="184">
        <f t="shared" si="138"/>
        <v>0</v>
      </c>
      <c r="BT42" s="187">
        <f t="shared" si="139"/>
        <v>0</v>
      </c>
      <c r="BU42" s="163"/>
      <c r="BV42" s="204" t="str">
        <f t="shared" ref="BV42" si="173">IF(BW42="","",C42)</f>
        <v/>
      </c>
      <c r="BW42" s="175"/>
      <c r="BX42" s="176"/>
      <c r="BY42" s="173" t="str">
        <f>IF(ISNUMBER(BV42)=FALSE,"",SUM(CC42:CC$54)+1)</f>
        <v/>
      </c>
      <c r="BZ42" s="183"/>
      <c r="CA42" s="185"/>
      <c r="CB42" s="188"/>
      <c r="CC42" s="189" t="str">
        <f t="shared" ref="CC42" si="174">IF(ISNUMBER(BV42)=FALSE,"",1)</f>
        <v/>
      </c>
      <c r="CD42" s="196" t="str">
        <f t="shared" si="141"/>
        <v/>
      </c>
      <c r="CE42" s="198" t="str">
        <f t="shared" si="142"/>
        <v/>
      </c>
      <c r="CF42" s="182">
        <f t="shared" si="143"/>
        <v>0</v>
      </c>
      <c r="CG42" s="184">
        <f t="shared" si="144"/>
        <v>0</v>
      </c>
      <c r="CH42" s="187">
        <f t="shared" si="145"/>
        <v>0</v>
      </c>
      <c r="CI42" s="163"/>
      <c r="CJ42" s="205" t="str">
        <f t="shared" ref="CJ42" si="175">IF(CK42="","",C42)</f>
        <v/>
      </c>
      <c r="CK42" s="179"/>
      <c r="CL42" s="166"/>
      <c r="CM42" s="178" t="str">
        <f>IF(ISNUMBER(CJ42)=FALSE,"",SUM(CQ42:CQ$54)+1)</f>
        <v/>
      </c>
      <c r="CN42" s="183"/>
      <c r="CO42" s="185"/>
      <c r="CP42" s="188"/>
      <c r="CQ42" s="189" t="str">
        <f t="shared" ref="CQ42" si="176">IF(ISNUMBER(CJ42)=FALSE,"",1)</f>
        <v/>
      </c>
      <c r="CR42" s="197" t="str">
        <f t="shared" si="147"/>
        <v/>
      </c>
      <c r="CS42" s="199" t="str">
        <f t="shared" si="148"/>
        <v/>
      </c>
      <c r="CT42" s="182">
        <f t="shared" si="149"/>
        <v>0</v>
      </c>
      <c r="CU42" s="184">
        <f t="shared" si="150"/>
        <v>0</v>
      </c>
      <c r="CV42" s="187">
        <f t="shared" si="151"/>
        <v>0</v>
      </c>
      <c r="CW42" s="163"/>
      <c r="CX42" s="154"/>
    </row>
    <row r="43" spans="1:102" s="162" customFormat="1" ht="15" customHeight="1">
      <c r="A43" s="164"/>
      <c r="B43" s="233"/>
      <c r="C43" s="213">
        <v>4</v>
      </c>
      <c r="D43" s="214">
        <f t="shared" si="152"/>
        <v>4</v>
      </c>
      <c r="E43" s="215" t="s">
        <v>54</v>
      </c>
      <c r="F43" s="213">
        <v>1990</v>
      </c>
      <c r="G43" s="213">
        <f>SUMIF($O$40:$O$71,E43,$V$40:$V$71)+SUMIF($AD$40:$AD$71,E43,$AL$40:$AL$71)+SUMIF($AT$40:$AT$71,E43,$BA$40:$BA$71)+SUMIF($BI$40:$BI$71,E43,$BO$40:$BO$71)+SUMIF($BW$40:$BW$71,E43,$CC$40:$CC$71)+SUMIF($CK$40:$CK$71,E43,$CQ$40:$CQ$71)</f>
        <v>1</v>
      </c>
      <c r="H43" s="213"/>
      <c r="I43" s="213">
        <f>SUMIF($O$40:$O$54,E43,$R$40:$R$54)+SUMIF($AD$40:$AD$54,E43,$AH$40:$AH$54)+SUMIF($AT$40:$AT$54,E43,$AW$40:$AW$54)+SUMIF($BI$40:$BI$54,E43,$BK$40:$BK$54)+SUMIF($BW$40:$BW$54,E43,$BY$40:$BY$54)+SUMIF($CK$40:$CK$54,E43,$CM$40:$CM$54)</f>
        <v>16</v>
      </c>
      <c r="J43" s="216">
        <f>SUMIF($O$40:$O$71,E43,$S$40:$S$71)+SUMIF($AD$40:$AD$71,E43,$AI$40:$AI$71)+SUMIF($AT$40:$AT$71,E43,$AX$40:$AX$71)+SUMIF($BI$40:$BI$71,E43,$BL$40:$BL$71)+SUMIF($BW$40:$BW$71,E43,$BZ$40:$BZ$71)+SUMIF($CK$40:$CK$71,E43,$CN$40:$CN$71)</f>
        <v>0</v>
      </c>
      <c r="K43" s="217">
        <f>SUMIF($O$40:$O$71,E43,$T$40:$T$71)+SUMIF($AD$40:$AD$71,E43,$AJ$40:$AJ$71)+SUMIF($AT$40:$AT$71,E43,$AY$40:$AY$71)+SUMIF($BI$40:$BI$71,E43,$BM$40:$BM$71)+SUMIF($BW$40:$BW$71,E43,$CA$40:$CA$71)+SUMIF($CK$40:$CK$71,E43,$CO$40:$CO$71)</f>
        <v>0</v>
      </c>
      <c r="L43" s="218">
        <f>SUMIF($O$40:$O$71,E43,$U$40:$U$71)+SUMIF($AD$40:$AD$71,E43,$AK$40:$AK$71)+SUMIF($AT$40:$AT$71,E43,$AZ$40:$AZ$71)+SUMIF($BI$40:$BI$71,E43,$BN$40:$BN$71)+SUMIF($BW$40:$BW$71,E43,$CB$40:$CB$71)+SUMIF($CK$40:$CK$71,E43,$CP$40:$CP$71)</f>
        <v>0</v>
      </c>
      <c r="M43" s="172"/>
      <c r="N43" s="201">
        <f t="shared" ref="N43" si="177">IF(O43="","",C43)</f>
        <v>4</v>
      </c>
      <c r="O43" s="175" t="s">
        <v>26</v>
      </c>
      <c r="P43" s="223">
        <v>165</v>
      </c>
      <c r="Q43" s="176">
        <v>0.48055555555555546</v>
      </c>
      <c r="R43" s="173">
        <v>6</v>
      </c>
      <c r="S43" s="183"/>
      <c r="T43" s="185"/>
      <c r="U43" s="188"/>
      <c r="V43" s="189">
        <f t="shared" ref="V43" si="178">IF(ISNUMBER(N43)=FALSE,"",1)</f>
        <v>1</v>
      </c>
      <c r="W43" s="196">
        <v>4</v>
      </c>
      <c r="X43" s="198">
        <v>6</v>
      </c>
      <c r="Y43" s="182">
        <f t="shared" si="119"/>
        <v>0</v>
      </c>
      <c r="Z43" s="184">
        <f t="shared" si="120"/>
        <v>0</v>
      </c>
      <c r="AA43" s="187">
        <f t="shared" si="121"/>
        <v>0</v>
      </c>
      <c r="AB43" s="163"/>
      <c r="AC43" s="203">
        <f t="shared" ref="AC43" si="179">IF(AD43="","",C43)</f>
        <v>4</v>
      </c>
      <c r="AD43" s="159" t="s">
        <v>24</v>
      </c>
      <c r="AE43" s="229">
        <v>0.21346064814814819</v>
      </c>
      <c r="AF43" s="229">
        <v>0.20696759259259256</v>
      </c>
      <c r="AG43" s="229">
        <v>0.42042824074074076</v>
      </c>
      <c r="AH43" s="178">
        <f>IF(ISNUMBER(AC43)=FALSE,"",SUM(AL43:AL$54))</f>
        <v>12</v>
      </c>
      <c r="AI43" s="183"/>
      <c r="AJ43" s="185"/>
      <c r="AK43" s="188"/>
      <c r="AL43" s="189">
        <f t="shared" ref="AL43" si="180">IF(ISNUMBER(AC43)=FALSE,"",1)</f>
        <v>1</v>
      </c>
      <c r="AM43" s="197">
        <f t="shared" si="124"/>
        <v>2</v>
      </c>
      <c r="AN43" s="199">
        <f t="shared" si="125"/>
        <v>22</v>
      </c>
      <c r="AO43" s="182">
        <f t="shared" si="126"/>
        <v>0</v>
      </c>
      <c r="AP43" s="184">
        <f t="shared" si="127"/>
        <v>0</v>
      </c>
      <c r="AQ43" s="187">
        <f t="shared" si="128"/>
        <v>0</v>
      </c>
      <c r="AR43" s="163"/>
      <c r="AS43" s="204" t="str">
        <f t="shared" ref="AS43" si="181">IF(AT43="","",C43)</f>
        <v/>
      </c>
      <c r="AT43" s="175"/>
      <c r="AU43" s="175"/>
      <c r="AV43" s="176"/>
      <c r="AW43" s="173" t="str">
        <f>IF(ISNUMBER(AS43)=FALSE,"",SUM(BA43:BA$54))</f>
        <v/>
      </c>
      <c r="AX43" s="183"/>
      <c r="AY43" s="185"/>
      <c r="AZ43" s="188"/>
      <c r="BA43" s="189" t="str">
        <f t="shared" ref="BA43" si="182">IF(ISNUMBER(AS43)=FALSE,"",1)</f>
        <v/>
      </c>
      <c r="BB43" s="196" t="str">
        <f t="shared" si="129"/>
        <v/>
      </c>
      <c r="BC43" s="198" t="str">
        <f t="shared" si="130"/>
        <v/>
      </c>
      <c r="BD43" s="182">
        <f t="shared" si="131"/>
        <v>0</v>
      </c>
      <c r="BE43" s="184">
        <f t="shared" si="132"/>
        <v>0</v>
      </c>
      <c r="BF43" s="187">
        <f t="shared" si="133"/>
        <v>0</v>
      </c>
      <c r="BG43" s="163"/>
      <c r="BH43" s="203" t="str">
        <f t="shared" ref="BH43" si="183">IF(BI43="","",C43)</f>
        <v/>
      </c>
      <c r="BI43" s="179"/>
      <c r="BJ43" s="180"/>
      <c r="BK43" s="178" t="str">
        <f>IF(ISNUMBER(BH43)=FALSE,"",SUM(BO43:BO$54))</f>
        <v/>
      </c>
      <c r="BL43" s="183"/>
      <c r="BM43" s="185"/>
      <c r="BN43" s="188"/>
      <c r="BO43" s="189" t="str">
        <f t="shared" ref="BO43" si="184">IF(ISNUMBER(BH43)=FALSE,"",1)</f>
        <v/>
      </c>
      <c r="BP43" s="197" t="str">
        <f t="shared" si="135"/>
        <v/>
      </c>
      <c r="BQ43" s="199" t="str">
        <f t="shared" si="136"/>
        <v/>
      </c>
      <c r="BR43" s="182">
        <f t="shared" si="137"/>
        <v>0</v>
      </c>
      <c r="BS43" s="184">
        <f t="shared" si="138"/>
        <v>0</v>
      </c>
      <c r="BT43" s="187">
        <f t="shared" si="139"/>
        <v>0</v>
      </c>
      <c r="BU43" s="163"/>
      <c r="BV43" s="204" t="str">
        <f t="shared" ref="BV43" si="185">IF(BW43="","",C43)</f>
        <v/>
      </c>
      <c r="BW43" s="175"/>
      <c r="BX43" s="176"/>
      <c r="BY43" s="173" t="str">
        <f>IF(ISNUMBER(BV43)=FALSE,"",SUM(CC43:CC$54))</f>
        <v/>
      </c>
      <c r="BZ43" s="183"/>
      <c r="CA43" s="185"/>
      <c r="CB43" s="188"/>
      <c r="CC43" s="189" t="str">
        <f t="shared" ref="CC43" si="186">IF(ISNUMBER(BV43)=FALSE,"",1)</f>
        <v/>
      </c>
      <c r="CD43" s="196" t="str">
        <f t="shared" si="141"/>
        <v/>
      </c>
      <c r="CE43" s="198" t="str">
        <f t="shared" si="142"/>
        <v/>
      </c>
      <c r="CF43" s="182">
        <f t="shared" si="143"/>
        <v>0</v>
      </c>
      <c r="CG43" s="184">
        <f t="shared" si="144"/>
        <v>0</v>
      </c>
      <c r="CH43" s="187">
        <f t="shared" si="145"/>
        <v>0</v>
      </c>
      <c r="CI43" s="163"/>
      <c r="CJ43" s="205" t="str">
        <f t="shared" ref="CJ43" si="187">IF(CK43="","",C43)</f>
        <v/>
      </c>
      <c r="CK43" s="179"/>
      <c r="CL43" s="180"/>
      <c r="CM43" s="178" t="str">
        <f>IF(ISNUMBER(CJ43)=FALSE,"",SUM(CQ43:CQ$54))</f>
        <v/>
      </c>
      <c r="CN43" s="183"/>
      <c r="CO43" s="185"/>
      <c r="CP43" s="188"/>
      <c r="CQ43" s="189" t="str">
        <f t="shared" ref="CQ43" si="188">IF(ISNUMBER(CJ43)=FALSE,"",1)</f>
        <v/>
      </c>
      <c r="CR43" s="197" t="str">
        <f t="shared" si="147"/>
        <v/>
      </c>
      <c r="CS43" s="199" t="str">
        <f t="shared" si="148"/>
        <v/>
      </c>
      <c r="CT43" s="182">
        <f t="shared" si="149"/>
        <v>0</v>
      </c>
      <c r="CU43" s="184">
        <f t="shared" si="150"/>
        <v>0</v>
      </c>
      <c r="CV43" s="187">
        <f t="shared" si="151"/>
        <v>0</v>
      </c>
      <c r="CW43" s="163"/>
      <c r="CX43" s="154"/>
    </row>
    <row r="44" spans="1:102" s="162" customFormat="1" ht="15" customHeight="1">
      <c r="A44" s="164"/>
      <c r="B44" s="233"/>
      <c r="C44" s="213">
        <v>5</v>
      </c>
      <c r="D44" s="214">
        <f t="shared" si="152"/>
        <v>5</v>
      </c>
      <c r="E44" s="215" t="s">
        <v>26</v>
      </c>
      <c r="F44" s="213">
        <v>1968</v>
      </c>
      <c r="G44" s="213">
        <f>SUMIF($O$40:$O$71,E44,$V$40:$V$71)+SUMIF($AD$40:$AD$71,E44,$AL$40:$AL$71)+SUMIF($AT$40:$AT$71,E44,$BA$40:$BA$71)+SUMIF($BI$40:$BI$71,E44,$BO$40:$BO$71)+SUMIF($BW$40:$BW$71,E44,$CC$40:$CC$71)+SUMIF($CK$40:$CK$71,E44,$CQ$40:$CQ$71)</f>
        <v>2</v>
      </c>
      <c r="H44" s="213"/>
      <c r="I44" s="213">
        <f>SUMIF($O$40:$O$54,E44,$R$40:$R$54)+SUMIF($AD$40:$AD$54,E44,$AH$40:$AH$54)+SUMIF($AT$40:$AT$54,E44,$AW$40:$AW$54)+SUMIF($BI$40:$BI$54,E44,$BK$40:$BK$54)+SUMIF($BW$40:$BW$54,E44,$BY$40:$BY$54)+SUMIF($CK$40:$CK$54,E44,$CM$40:$CM$54)</f>
        <v>13</v>
      </c>
      <c r="J44" s="216">
        <f>SUMIF($O$40:$O$71,E44,$S$40:$S$71)+SUMIF($AD$40:$AD$71,E44,$AI$40:$AI$71)+SUMIF($AT$40:$AT$71,E44,$AX$40:$AX$71)+SUMIF($BI$40:$BI$71,E44,$BL$40:$BL$71)+SUMIF($BW$40:$BW$71,E44,$BZ$40:$BZ$71)+SUMIF($CK$40:$CK$71,E44,$CN$40:$CN$71)</f>
        <v>0</v>
      </c>
      <c r="K44" s="217">
        <f>SUMIF($O$40:$O$71,E44,$T$40:$T$71)+SUMIF($AD$40:$AD$71,E44,$AJ$40:$AJ$71)+SUMIF($AT$40:$AT$71,E44,$AY$40:$AY$71)+SUMIF($BI$40:$BI$71,E44,$BM$40:$BM$71)+SUMIF($BW$40:$BW$71,E44,$CA$40:$CA$71)+SUMIF($CK$40:$CK$71,E44,$CO$40:$CO$71)</f>
        <v>0</v>
      </c>
      <c r="L44" s="218">
        <f>SUMIF($O$40:$O$71,E44,$U$40:$U$71)+SUMIF($AD$40:$AD$71,E44,$AK$40:$AK$71)+SUMIF($AT$40:$AT$71,E44,$AZ$40:$AZ$71)+SUMIF($BI$40:$BI$71,E44,$BN$40:$BN$71)+SUMIF($BW$40:$BW$71,E44,$CB$40:$CB$71)+SUMIF($CK$40:$CK$71,E44,$CP$40:$CP$71)</f>
        <v>0</v>
      </c>
      <c r="M44" s="172"/>
      <c r="N44" s="201">
        <f t="shared" ref="N44" si="189">IF(O44="","",C44)</f>
        <v>5</v>
      </c>
      <c r="O44" s="175" t="s">
        <v>27</v>
      </c>
      <c r="P44" s="223">
        <v>156</v>
      </c>
      <c r="Q44" s="176">
        <v>0.48055555555555557</v>
      </c>
      <c r="R44" s="173">
        <v>5</v>
      </c>
      <c r="S44" s="183"/>
      <c r="T44" s="185"/>
      <c r="U44" s="188"/>
      <c r="V44" s="189">
        <f t="shared" ref="V44" si="190">IF(ISNUMBER(N44)=FALSE,"",1)</f>
        <v>1</v>
      </c>
      <c r="W44" s="196">
        <v>5</v>
      </c>
      <c r="X44" s="198">
        <v>5</v>
      </c>
      <c r="Y44" s="182">
        <f t="shared" si="119"/>
        <v>0</v>
      </c>
      <c r="Z44" s="184">
        <f t="shared" si="120"/>
        <v>0</v>
      </c>
      <c r="AA44" s="187">
        <f t="shared" si="121"/>
        <v>0</v>
      </c>
      <c r="AB44" s="163"/>
      <c r="AC44" s="203">
        <f t="shared" ref="AC44" si="191">IF(AD44="","",C44)</f>
        <v>5</v>
      </c>
      <c r="AD44" s="159" t="s">
        <v>55</v>
      </c>
      <c r="AE44" s="229">
        <v>0.21855324074074073</v>
      </c>
      <c r="AF44" s="229">
        <v>0.20613425925925921</v>
      </c>
      <c r="AG44" s="229">
        <v>0.42468749999999994</v>
      </c>
      <c r="AH44" s="178">
        <f>IF(ISNUMBER(AC44)=FALSE,"",SUM(AL44:AL$54))</f>
        <v>11</v>
      </c>
      <c r="AI44" s="183"/>
      <c r="AJ44" s="185"/>
      <c r="AK44" s="188"/>
      <c r="AL44" s="189">
        <f t="shared" ref="AL44" si="192">IF(ISNUMBER(AC44)=FALSE,"",1)</f>
        <v>1</v>
      </c>
      <c r="AM44" s="197">
        <f t="shared" si="124"/>
        <v>6</v>
      </c>
      <c r="AN44" s="199">
        <f t="shared" si="125"/>
        <v>11</v>
      </c>
      <c r="AO44" s="182">
        <f t="shared" si="126"/>
        <v>0</v>
      </c>
      <c r="AP44" s="184">
        <f t="shared" si="127"/>
        <v>0</v>
      </c>
      <c r="AQ44" s="187">
        <f t="shared" si="128"/>
        <v>0</v>
      </c>
      <c r="AR44" s="163"/>
      <c r="AS44" s="204" t="str">
        <f t="shared" ref="AS44" si="193">IF(AT44="","",C44)</f>
        <v/>
      </c>
      <c r="AT44" s="175"/>
      <c r="AU44" s="175"/>
      <c r="AV44" s="176"/>
      <c r="AW44" s="173" t="str">
        <f>IF(ISNUMBER(AS44)=FALSE,"",SUM(BA44:BA$54))</f>
        <v/>
      </c>
      <c r="AX44" s="183"/>
      <c r="AY44" s="185"/>
      <c r="AZ44" s="188"/>
      <c r="BA44" s="189" t="str">
        <f t="shared" ref="BA44" si="194">IF(ISNUMBER(AS44)=FALSE,"",1)</f>
        <v/>
      </c>
      <c r="BB44" s="196" t="str">
        <f t="shared" si="129"/>
        <v/>
      </c>
      <c r="BC44" s="198" t="str">
        <f t="shared" si="130"/>
        <v/>
      </c>
      <c r="BD44" s="182">
        <f t="shared" si="131"/>
        <v>0</v>
      </c>
      <c r="BE44" s="184">
        <f t="shared" si="132"/>
        <v>0</v>
      </c>
      <c r="BF44" s="187">
        <f t="shared" si="133"/>
        <v>0</v>
      </c>
      <c r="BG44" s="163"/>
      <c r="BH44" s="203" t="str">
        <f t="shared" ref="BH44" si="195">IF(BI44="","",C44)</f>
        <v/>
      </c>
      <c r="BI44" s="179"/>
      <c r="BJ44" s="180"/>
      <c r="BK44" s="178" t="str">
        <f>IF(ISNUMBER(BH44)=FALSE,"",SUM(BO44:BO$54))</f>
        <v/>
      </c>
      <c r="BL44" s="183"/>
      <c r="BM44" s="185"/>
      <c r="BN44" s="188"/>
      <c r="BO44" s="189" t="str">
        <f t="shared" ref="BO44" si="196">IF(ISNUMBER(BH44)=FALSE,"",1)</f>
        <v/>
      </c>
      <c r="BP44" s="197" t="str">
        <f t="shared" si="135"/>
        <v/>
      </c>
      <c r="BQ44" s="199" t="str">
        <f t="shared" si="136"/>
        <v/>
      </c>
      <c r="BR44" s="182">
        <f t="shared" si="137"/>
        <v>0</v>
      </c>
      <c r="BS44" s="184">
        <f t="shared" si="138"/>
        <v>0</v>
      </c>
      <c r="BT44" s="187">
        <f t="shared" si="139"/>
        <v>0</v>
      </c>
      <c r="BU44" s="163"/>
      <c r="BV44" s="204" t="str">
        <f t="shared" ref="BV44" si="197">IF(BW44="","",C44)</f>
        <v/>
      </c>
      <c r="BW44" s="175"/>
      <c r="BX44" s="176"/>
      <c r="BY44" s="173" t="str">
        <f>IF(ISNUMBER(BV44)=FALSE,"",SUM(CC44:CC$54))</f>
        <v/>
      </c>
      <c r="BZ44" s="183"/>
      <c r="CA44" s="185"/>
      <c r="CB44" s="188"/>
      <c r="CC44" s="189" t="str">
        <f t="shared" ref="CC44" si="198">IF(ISNUMBER(BV44)=FALSE,"",1)</f>
        <v/>
      </c>
      <c r="CD44" s="196" t="str">
        <f t="shared" si="141"/>
        <v/>
      </c>
      <c r="CE44" s="198" t="str">
        <f t="shared" si="142"/>
        <v/>
      </c>
      <c r="CF44" s="182">
        <f t="shared" si="143"/>
        <v>0</v>
      </c>
      <c r="CG44" s="184">
        <f t="shared" si="144"/>
        <v>0</v>
      </c>
      <c r="CH44" s="187">
        <f t="shared" si="145"/>
        <v>0</v>
      </c>
      <c r="CI44" s="163"/>
      <c r="CJ44" s="205" t="str">
        <f t="shared" ref="CJ44" si="199">IF(CK44="","",C44)</f>
        <v/>
      </c>
      <c r="CK44" s="179"/>
      <c r="CL44" s="180"/>
      <c r="CM44" s="178" t="str">
        <f>IF(ISNUMBER(CJ44)=FALSE,"",SUM(CQ44:CQ$54))</f>
        <v/>
      </c>
      <c r="CN44" s="183"/>
      <c r="CO44" s="185"/>
      <c r="CP44" s="188"/>
      <c r="CQ44" s="189" t="str">
        <f t="shared" ref="CQ44" si="200">IF(ISNUMBER(CJ44)=FALSE,"",1)</f>
        <v/>
      </c>
      <c r="CR44" s="197" t="str">
        <f t="shared" si="147"/>
        <v/>
      </c>
      <c r="CS44" s="199" t="str">
        <f t="shared" si="148"/>
        <v/>
      </c>
      <c r="CT44" s="182">
        <f t="shared" si="149"/>
        <v>0</v>
      </c>
      <c r="CU44" s="184">
        <f t="shared" si="150"/>
        <v>0</v>
      </c>
      <c r="CV44" s="187">
        <f t="shared" si="151"/>
        <v>0</v>
      </c>
      <c r="CW44" s="163"/>
      <c r="CX44" s="154"/>
    </row>
    <row r="45" spans="1:102" s="162" customFormat="1" ht="15" customHeight="1">
      <c r="A45" s="164"/>
      <c r="B45" s="233"/>
      <c r="C45" s="213">
        <v>6</v>
      </c>
      <c r="D45" s="214">
        <f t="shared" si="152"/>
        <v>6</v>
      </c>
      <c r="E45" s="215" t="s">
        <v>55</v>
      </c>
      <c r="F45" s="213">
        <v>1970</v>
      </c>
      <c r="G45" s="213">
        <f>SUMIF($O$40:$O$71,E45,$V$40:$V$71)+SUMIF($AD$40:$AD$71,E45,$AL$40:$AL$71)+SUMIF($AT$40:$AT$71,E45,$BA$40:$BA$71)+SUMIF($BI$40:$BI$71,E45,$BO$40:$BO$71)+SUMIF($BW$40:$BW$71,E45,$CC$40:$CC$71)+SUMIF($CK$40:$CK$71,E45,$CQ$40:$CQ$71)</f>
        <v>1</v>
      </c>
      <c r="H45" s="213"/>
      <c r="I45" s="213">
        <f>SUMIF($O$40:$O$54,E45,$R$40:$R$54)+SUMIF($AD$40:$AD$54,E45,$AH$40:$AH$54)+SUMIF($AT$40:$AT$54,E45,$AW$40:$AW$54)+SUMIF($BI$40:$BI$54,E45,$BK$40:$BK$54)+SUMIF($BW$40:$BW$54,E45,$BY$40:$BY$54)+SUMIF($CK$40:$CK$54,E45,$CM$40:$CM$54)</f>
        <v>11</v>
      </c>
      <c r="J45" s="216">
        <f>SUMIF($O$40:$O$71,E45,$S$40:$S$71)+SUMIF($AD$40:$AD$71,E45,$AI$40:$AI$71)+SUMIF($AT$40:$AT$71,E45,$AX$40:$AX$71)+SUMIF($BI$40:$BI$71,E45,$BL$40:$BL$71)+SUMIF($BW$40:$BW$71,E45,$BZ$40:$BZ$71)+SUMIF($CK$40:$CK$71,E45,$CN$40:$CN$71)</f>
        <v>0</v>
      </c>
      <c r="K45" s="217">
        <f>SUMIF($O$40:$O$71,E45,$T$40:$T$71)+SUMIF($AD$40:$AD$71,E45,$AJ$40:$AJ$71)+SUMIF($AT$40:$AT$71,E45,$AY$40:$AY$71)+SUMIF($BI$40:$BI$71,E45,$BM$40:$BM$71)+SUMIF($BW$40:$BW$71,E45,$CA$40:$CA$71)+SUMIF($CK$40:$CK$71,E45,$CO$40:$CO$71)</f>
        <v>0</v>
      </c>
      <c r="L45" s="218">
        <f>SUMIF($O$40:$O$71,E45,$U$40:$U$71)+SUMIF($AD$40:$AD$71,E45,$AK$40:$AK$71)+SUMIF($AT$40:$AT$71,E45,$AZ$40:$AZ$71)+SUMIF($BI$40:$BI$71,E45,$BN$40:$BN$71)+SUMIF($BW$40:$BW$71,E45,$CB$40:$CB$71)+SUMIF($CK$40:$CK$71,E45,$CP$40:$CP$71)</f>
        <v>0</v>
      </c>
      <c r="M45" s="172"/>
      <c r="N45" s="201">
        <f t="shared" ref="N45" si="201">IF(O45="","",C45)</f>
        <v>6</v>
      </c>
      <c r="O45" s="175" t="s">
        <v>28</v>
      </c>
      <c r="P45" s="223">
        <v>135</v>
      </c>
      <c r="Q45" s="176">
        <v>0.44722222222222224</v>
      </c>
      <c r="R45" s="173">
        <v>4</v>
      </c>
      <c r="S45" s="183"/>
      <c r="T45" s="185"/>
      <c r="U45" s="188"/>
      <c r="V45" s="189">
        <f t="shared" ref="V45" si="202">IF(ISNUMBER(N45)=FALSE,"",1)</f>
        <v>1</v>
      </c>
      <c r="W45" s="196">
        <v>6</v>
      </c>
      <c r="X45" s="198">
        <v>4</v>
      </c>
      <c r="Y45" s="182">
        <f t="shared" si="119"/>
        <v>0</v>
      </c>
      <c r="Z45" s="184">
        <f t="shared" si="120"/>
        <v>0</v>
      </c>
      <c r="AA45" s="187">
        <f t="shared" si="121"/>
        <v>0</v>
      </c>
      <c r="AB45" s="165"/>
      <c r="AC45" s="203">
        <f t="shared" ref="AC45" si="203">IF(AD45="","",C45)</f>
        <v>6</v>
      </c>
      <c r="AD45" s="159" t="s">
        <v>56</v>
      </c>
      <c r="AE45" s="229">
        <v>0.22339120370370374</v>
      </c>
      <c r="AF45" s="229">
        <v>0.20365740740740734</v>
      </c>
      <c r="AG45" s="229">
        <v>0.42704861111111109</v>
      </c>
      <c r="AH45" s="178">
        <f>IF(ISNUMBER(AC45)=FALSE,"",SUM(AL45:AL$54))</f>
        <v>10</v>
      </c>
      <c r="AI45" s="183"/>
      <c r="AJ45" s="185"/>
      <c r="AK45" s="188"/>
      <c r="AL45" s="189">
        <f t="shared" ref="AL45" si="204">IF(ISNUMBER(AC45)=FALSE,"",1)</f>
        <v>1</v>
      </c>
      <c r="AM45" s="197">
        <f t="shared" si="124"/>
        <v>8</v>
      </c>
      <c r="AN45" s="199">
        <f t="shared" si="125"/>
        <v>10</v>
      </c>
      <c r="AO45" s="182">
        <f t="shared" si="126"/>
        <v>0</v>
      </c>
      <c r="AP45" s="184">
        <f t="shared" si="127"/>
        <v>0</v>
      </c>
      <c r="AQ45" s="187">
        <f t="shared" si="128"/>
        <v>0</v>
      </c>
      <c r="AR45" s="165"/>
      <c r="AS45" s="204" t="str">
        <f t="shared" ref="AS45" si="205">IF(AT45="","",C45)</f>
        <v/>
      </c>
      <c r="AT45" s="175"/>
      <c r="AU45" s="175"/>
      <c r="AV45" s="176"/>
      <c r="AW45" s="173" t="str">
        <f>IF(ISNUMBER(AS45)=FALSE,"",SUM(BA45:BA$54))</f>
        <v/>
      </c>
      <c r="AX45" s="183"/>
      <c r="AY45" s="185"/>
      <c r="AZ45" s="188"/>
      <c r="BA45" s="189" t="str">
        <f t="shared" ref="BA45" si="206">IF(ISNUMBER(AS45)=FALSE,"",1)</f>
        <v/>
      </c>
      <c r="BB45" s="196" t="str">
        <f t="shared" si="129"/>
        <v/>
      </c>
      <c r="BC45" s="198" t="str">
        <f t="shared" si="130"/>
        <v/>
      </c>
      <c r="BD45" s="182">
        <f t="shared" si="131"/>
        <v>0</v>
      </c>
      <c r="BE45" s="184">
        <f t="shared" si="132"/>
        <v>0</v>
      </c>
      <c r="BF45" s="187">
        <f t="shared" si="133"/>
        <v>0</v>
      </c>
      <c r="BG45" s="165"/>
      <c r="BH45" s="203" t="str">
        <f t="shared" ref="BH45" si="207">IF(BI45="","",C45)</f>
        <v/>
      </c>
      <c r="BI45" s="179"/>
      <c r="BJ45" s="180"/>
      <c r="BK45" s="178" t="str">
        <f>IF(ISNUMBER(BH45)=FALSE,"",SUM(BO45:BO$54))</f>
        <v/>
      </c>
      <c r="BL45" s="183"/>
      <c r="BM45" s="185"/>
      <c r="BN45" s="188"/>
      <c r="BO45" s="189" t="str">
        <f t="shared" ref="BO45" si="208">IF(ISNUMBER(BH45)=FALSE,"",1)</f>
        <v/>
      </c>
      <c r="BP45" s="197" t="str">
        <f t="shared" si="135"/>
        <v/>
      </c>
      <c r="BQ45" s="199" t="str">
        <f t="shared" si="136"/>
        <v/>
      </c>
      <c r="BR45" s="182">
        <f t="shared" si="137"/>
        <v>0</v>
      </c>
      <c r="BS45" s="184">
        <f t="shared" si="138"/>
        <v>0</v>
      </c>
      <c r="BT45" s="187">
        <f t="shared" si="139"/>
        <v>0</v>
      </c>
      <c r="BU45" s="165"/>
      <c r="BV45" s="204" t="str">
        <f t="shared" ref="BV45" si="209">IF(BW45="","",C45)</f>
        <v/>
      </c>
      <c r="BW45" s="175"/>
      <c r="BX45" s="176"/>
      <c r="BY45" s="173" t="str">
        <f>IF(ISNUMBER(BV45)=FALSE,"",SUM(CC45:CC$54))</f>
        <v/>
      </c>
      <c r="BZ45" s="183"/>
      <c r="CA45" s="185"/>
      <c r="CB45" s="188"/>
      <c r="CC45" s="189" t="str">
        <f t="shared" ref="CC45" si="210">IF(ISNUMBER(BV45)=FALSE,"",1)</f>
        <v/>
      </c>
      <c r="CD45" s="196" t="str">
        <f t="shared" si="141"/>
        <v/>
      </c>
      <c r="CE45" s="198" t="str">
        <f t="shared" si="142"/>
        <v/>
      </c>
      <c r="CF45" s="182">
        <f t="shared" si="143"/>
        <v>0</v>
      </c>
      <c r="CG45" s="184">
        <f t="shared" si="144"/>
        <v>0</v>
      </c>
      <c r="CH45" s="187">
        <f t="shared" si="145"/>
        <v>0</v>
      </c>
      <c r="CI45" s="165"/>
      <c r="CJ45" s="205" t="str">
        <f t="shared" ref="CJ45" si="211">IF(CK45="","",C45)</f>
        <v/>
      </c>
      <c r="CK45" s="179"/>
      <c r="CL45" s="180"/>
      <c r="CM45" s="178" t="str">
        <f>IF(ISNUMBER(CJ45)=FALSE,"",SUM(CQ45:CQ$54))</f>
        <v/>
      </c>
      <c r="CN45" s="183"/>
      <c r="CO45" s="185"/>
      <c r="CP45" s="188"/>
      <c r="CQ45" s="189" t="str">
        <f t="shared" ref="CQ45" si="212">IF(ISNUMBER(CJ45)=FALSE,"",1)</f>
        <v/>
      </c>
      <c r="CR45" s="197" t="str">
        <f t="shared" si="147"/>
        <v/>
      </c>
      <c r="CS45" s="199" t="str">
        <f t="shared" si="148"/>
        <v/>
      </c>
      <c r="CT45" s="182">
        <f t="shared" si="149"/>
        <v>0</v>
      </c>
      <c r="CU45" s="184">
        <f t="shared" si="150"/>
        <v>0</v>
      </c>
      <c r="CV45" s="187">
        <f t="shared" si="151"/>
        <v>0</v>
      </c>
      <c r="CW45" s="163"/>
      <c r="CX45" s="154"/>
    </row>
    <row r="46" spans="1:102" s="162" customFormat="1" ht="15" customHeight="1">
      <c r="A46" s="164"/>
      <c r="B46" s="233"/>
      <c r="C46" s="213">
        <v>7</v>
      </c>
      <c r="D46" s="214">
        <f t="shared" si="152"/>
        <v>7</v>
      </c>
      <c r="E46" s="215" t="s">
        <v>27</v>
      </c>
      <c r="F46" s="213">
        <v>1978</v>
      </c>
      <c r="G46" s="213">
        <f>SUMIF($O$40:$O$71,E46,$V$40:$V$71)+SUMIF($AD$40:$AD$71,E46,$AL$40:$AL$71)+SUMIF($AT$40:$AT$71,E46,$BA$40:$BA$71)+SUMIF($BI$40:$BI$71,E46,$BO$40:$BO$71)+SUMIF($BW$40:$BW$71,E46,$CC$40:$CC$71)+SUMIF($CK$40:$CK$71,E46,$CQ$40:$CQ$71)</f>
        <v>2</v>
      </c>
      <c r="H46" s="213"/>
      <c r="I46" s="213">
        <f>SUMIF($O$40:$O$54,E46,$R$40:$R$54)+SUMIF($AD$40:$AD$54,E46,$AH$40:$AH$54)+SUMIF($AT$40:$AT$54,E46,$AW$40:$AW$54)+SUMIF($BI$40:$BI$54,E46,$BK$40:$BK$54)+SUMIF($BW$40:$BW$54,E46,$BY$40:$BY$54)+SUMIF($CK$40:$CK$54,E46,$CM$40:$CM$54)</f>
        <v>10</v>
      </c>
      <c r="J46" s="216">
        <f>SUMIF($O$40:$O$71,E46,$S$40:$S$71)+SUMIF($AD$40:$AD$71,E46,$AI$40:$AI$71)+SUMIF($AT$40:$AT$71,E46,$AX$40:$AX$71)+SUMIF($BI$40:$BI$71,E46,$BL$40:$BL$71)+SUMIF($BW$40:$BW$71,E46,$BZ$40:$BZ$71)+SUMIF($CK$40:$CK$71,E46,$CN$40:$CN$71)</f>
        <v>0</v>
      </c>
      <c r="K46" s="217">
        <f>SUMIF($O$40:$O$71,E46,$T$40:$T$71)+SUMIF($AD$40:$AD$71,E46,$AJ$40:$AJ$71)+SUMIF($AT$40:$AT$71,E46,$AY$40:$AY$71)+SUMIF($BI$40:$BI$71,E46,$BM$40:$BM$71)+SUMIF($BW$40:$BW$71,E46,$CA$40:$CA$71)+SUMIF($CK$40:$CK$71,E46,$CO$40:$CO$71)</f>
        <v>0</v>
      </c>
      <c r="L46" s="218">
        <f>SUMIF($O$40:$O$71,E46,$U$40:$U$71)+SUMIF($AD$40:$AD$71,E46,$AK$40:$AK$71)+SUMIF($AT$40:$AT$71,E46,$AZ$40:$AZ$71)+SUMIF($BI$40:$BI$71,E46,$BN$40:$BN$71)+SUMIF($BW$40:$BW$71,E46,$CB$40:$CB$71)+SUMIF($CK$40:$CK$71,E46,$CP$40:$CP$71)</f>
        <v>0</v>
      </c>
      <c r="M46" s="172"/>
      <c r="N46" s="201">
        <f t="shared" ref="N46" si="213">IF(O46="","",C46)</f>
        <v>7</v>
      </c>
      <c r="O46" s="175" t="s">
        <v>22</v>
      </c>
      <c r="P46" s="223">
        <v>126</v>
      </c>
      <c r="Q46" s="176">
        <v>0.43611111111111106</v>
      </c>
      <c r="R46" s="173">
        <v>3</v>
      </c>
      <c r="S46" s="183"/>
      <c r="T46" s="185"/>
      <c r="U46" s="188"/>
      <c r="V46" s="189">
        <f t="shared" ref="V46" si="214">IF(ISNUMBER(N46)=FALSE,"",1)</f>
        <v>1</v>
      </c>
      <c r="W46" s="196">
        <v>7</v>
      </c>
      <c r="X46" s="198">
        <v>3</v>
      </c>
      <c r="Y46" s="182">
        <f t="shared" si="119"/>
        <v>0</v>
      </c>
      <c r="Z46" s="184">
        <f t="shared" si="120"/>
        <v>0</v>
      </c>
      <c r="AA46" s="187">
        <f t="shared" si="121"/>
        <v>0</v>
      </c>
      <c r="AB46" s="163"/>
      <c r="AC46" s="203">
        <f t="shared" ref="AC46" si="215">IF(AD46="","",C46)</f>
        <v>7</v>
      </c>
      <c r="AD46" s="159" t="s">
        <v>30</v>
      </c>
      <c r="AE46" s="230">
        <v>0.21921296296296294</v>
      </c>
      <c r="AF46" s="230">
        <v>0.21615740740740741</v>
      </c>
      <c r="AG46" s="230">
        <v>0.43537037037037035</v>
      </c>
      <c r="AH46" s="178">
        <f>IF(ISNUMBER(AC46)=FALSE,"",SUM(AL46:AL$54))</f>
        <v>9</v>
      </c>
      <c r="AI46" s="183"/>
      <c r="AJ46" s="185"/>
      <c r="AK46" s="188"/>
      <c r="AL46" s="189">
        <f t="shared" ref="AL46" si="216">IF(ISNUMBER(AC46)=FALSE,"",1)</f>
        <v>1</v>
      </c>
      <c r="AM46" s="197">
        <f t="shared" si="124"/>
        <v>9</v>
      </c>
      <c r="AN46" s="199">
        <f t="shared" si="125"/>
        <v>9</v>
      </c>
      <c r="AO46" s="182">
        <f t="shared" si="126"/>
        <v>0</v>
      </c>
      <c r="AP46" s="184">
        <f t="shared" si="127"/>
        <v>0</v>
      </c>
      <c r="AQ46" s="187">
        <f t="shared" si="128"/>
        <v>0</v>
      </c>
      <c r="AR46" s="163"/>
      <c r="AS46" s="204" t="str">
        <f t="shared" ref="AS46" si="217">IF(AT46="","",C46)</f>
        <v/>
      </c>
      <c r="AT46" s="175"/>
      <c r="AU46" s="175"/>
      <c r="AV46" s="176"/>
      <c r="AW46" s="173" t="str">
        <f>IF(ISNUMBER(AS46)=FALSE,"",SUM(BA46:BA$54))</f>
        <v/>
      </c>
      <c r="AX46" s="183"/>
      <c r="AY46" s="185"/>
      <c r="AZ46" s="188"/>
      <c r="BA46" s="189" t="str">
        <f t="shared" ref="BA46" si="218">IF(ISNUMBER(AS46)=FALSE,"",1)</f>
        <v/>
      </c>
      <c r="BB46" s="196" t="str">
        <f t="shared" si="129"/>
        <v/>
      </c>
      <c r="BC46" s="198" t="str">
        <f t="shared" si="130"/>
        <v/>
      </c>
      <c r="BD46" s="182">
        <f t="shared" si="131"/>
        <v>0</v>
      </c>
      <c r="BE46" s="184">
        <f t="shared" si="132"/>
        <v>0</v>
      </c>
      <c r="BF46" s="187">
        <f t="shared" si="133"/>
        <v>0</v>
      </c>
      <c r="BG46" s="163"/>
      <c r="BH46" s="203" t="str">
        <f t="shared" ref="BH46" si="219">IF(BI46="","",C46)</f>
        <v/>
      </c>
      <c r="BI46" s="179"/>
      <c r="BJ46" s="166"/>
      <c r="BK46" s="178" t="str">
        <f>IF(ISNUMBER(BH46)=FALSE,"",SUM(BO46:BO$54))</f>
        <v/>
      </c>
      <c r="BL46" s="183"/>
      <c r="BM46" s="185"/>
      <c r="BN46" s="188"/>
      <c r="BO46" s="189" t="str">
        <f t="shared" ref="BO46" si="220">IF(ISNUMBER(BH46)=FALSE,"",1)</f>
        <v/>
      </c>
      <c r="BP46" s="197" t="str">
        <f t="shared" si="135"/>
        <v/>
      </c>
      <c r="BQ46" s="199" t="str">
        <f t="shared" si="136"/>
        <v/>
      </c>
      <c r="BR46" s="182">
        <f t="shared" si="137"/>
        <v>0</v>
      </c>
      <c r="BS46" s="184">
        <f t="shared" si="138"/>
        <v>0</v>
      </c>
      <c r="BT46" s="187">
        <f t="shared" si="139"/>
        <v>0</v>
      </c>
      <c r="BU46" s="163"/>
      <c r="BV46" s="204" t="str">
        <f t="shared" ref="BV46" si="221">IF(BW46="","",C46)</f>
        <v/>
      </c>
      <c r="BW46" s="175"/>
      <c r="BX46" s="176"/>
      <c r="BY46" s="173" t="str">
        <f>IF(ISNUMBER(BV46)=FALSE,"",SUM(CC46:CC$54))</f>
        <v/>
      </c>
      <c r="BZ46" s="183"/>
      <c r="CA46" s="185"/>
      <c r="CB46" s="188"/>
      <c r="CC46" s="189" t="str">
        <f t="shared" ref="CC46" si="222">IF(ISNUMBER(BV46)=FALSE,"",1)</f>
        <v/>
      </c>
      <c r="CD46" s="196" t="str">
        <f t="shared" si="141"/>
        <v/>
      </c>
      <c r="CE46" s="198" t="str">
        <f t="shared" si="142"/>
        <v/>
      </c>
      <c r="CF46" s="182">
        <f t="shared" si="143"/>
        <v>0</v>
      </c>
      <c r="CG46" s="184">
        <f t="shared" si="144"/>
        <v>0</v>
      </c>
      <c r="CH46" s="187">
        <f t="shared" si="145"/>
        <v>0</v>
      </c>
      <c r="CI46" s="163"/>
      <c r="CJ46" s="205" t="str">
        <f t="shared" ref="CJ46" si="223">IF(CK46="","",C46)</f>
        <v/>
      </c>
      <c r="CK46" s="179"/>
      <c r="CL46" s="166"/>
      <c r="CM46" s="178" t="str">
        <f>IF(ISNUMBER(CJ46)=FALSE,"",SUM(CQ46:CQ$54))</f>
        <v/>
      </c>
      <c r="CN46" s="183"/>
      <c r="CO46" s="185"/>
      <c r="CP46" s="188"/>
      <c r="CQ46" s="189" t="str">
        <f t="shared" ref="CQ46" si="224">IF(ISNUMBER(CJ46)=FALSE,"",1)</f>
        <v/>
      </c>
      <c r="CR46" s="197" t="str">
        <f t="shared" si="147"/>
        <v/>
      </c>
      <c r="CS46" s="199" t="str">
        <f t="shared" si="148"/>
        <v/>
      </c>
      <c r="CT46" s="182">
        <f t="shared" si="149"/>
        <v>0</v>
      </c>
      <c r="CU46" s="184">
        <f t="shared" si="150"/>
        <v>0</v>
      </c>
      <c r="CV46" s="187">
        <f t="shared" si="151"/>
        <v>0</v>
      </c>
      <c r="CW46" s="163"/>
      <c r="CX46" s="154"/>
    </row>
    <row r="47" spans="1:102" s="162" customFormat="1" ht="15" customHeight="1">
      <c r="A47" s="164"/>
      <c r="B47" s="233"/>
      <c r="C47" s="213">
        <v>8</v>
      </c>
      <c r="D47" s="214">
        <f t="shared" si="152"/>
        <v>8</v>
      </c>
      <c r="E47" s="215" t="s">
        <v>56</v>
      </c>
      <c r="F47" s="213">
        <v>1982</v>
      </c>
      <c r="G47" s="213">
        <f>SUMIF($O$40:$O$71,E47,$V$40:$V$71)+SUMIF($AD$40:$AD$71,E47,$AL$40:$AL$71)+SUMIF($AT$40:$AT$71,E47,$BA$40:$BA$71)+SUMIF($BI$40:$BI$71,E47,$BO$40:$BO$71)+SUMIF($BW$40:$BW$71,E47,$CC$40:$CC$71)+SUMIF($CK$40:$CK$71,E47,$CQ$40:$CQ$71)</f>
        <v>1</v>
      </c>
      <c r="H47" s="213"/>
      <c r="I47" s="213">
        <f>SUMIF($O$40:$O$54,E47,$R$40:$R$54)+SUMIF($AD$40:$AD$54,E47,$AH$40:$AH$54)+SUMIF($AT$40:$AT$54,E47,$AW$40:$AW$54)+SUMIF($BI$40:$BI$54,E47,$BK$40:$BK$54)+SUMIF($BW$40:$BW$54,E47,$BY$40:$BY$54)+SUMIF($CK$40:$CK$54,E47,$CM$40:$CM$54)</f>
        <v>10</v>
      </c>
      <c r="J47" s="216">
        <f>SUMIF($O$40:$O$71,E47,$S$40:$S$71)+SUMIF($AD$40:$AD$71,E47,$AI$40:$AI$71)+SUMIF($AT$40:$AT$71,E47,$AX$40:$AX$71)+SUMIF($BI$40:$BI$71,E47,$BL$40:$BL$71)+SUMIF($BW$40:$BW$71,E47,$BZ$40:$BZ$71)+SUMIF($CK$40:$CK$71,E47,$CN$40:$CN$71)</f>
        <v>0</v>
      </c>
      <c r="K47" s="217">
        <f>SUMIF($O$40:$O$71,E47,$T$40:$T$71)+SUMIF($AD$40:$AD$71,E47,$AJ$40:$AJ$71)+SUMIF($AT$40:$AT$71,E47,$AY$40:$AY$71)+SUMIF($BI$40:$BI$71,E47,$BM$40:$BM$71)+SUMIF($BW$40:$BW$71,E47,$CA$40:$CA$71)+SUMIF($CK$40:$CK$71,E47,$CO$40:$CO$71)</f>
        <v>0</v>
      </c>
      <c r="L47" s="218">
        <f>SUMIF($O$40:$O$71,E47,$U$40:$U$71)+SUMIF($AD$40:$AD$71,E47,$AK$40:$AK$71)+SUMIF($AT$40:$AT$71,E47,$AZ$40:$AZ$71)+SUMIF($BI$40:$BI$71,E47,$BN$40:$BN$71)+SUMIF($BW$40:$BW$71,E47,$CB$40:$CB$71)+SUMIF($CK$40:$CK$71,E47,$CP$40:$CP$71)</f>
        <v>0</v>
      </c>
      <c r="M47" s="172"/>
      <c r="N47" s="201">
        <f t="shared" ref="N47" si="225">IF(O47="","",C47)</f>
        <v>8</v>
      </c>
      <c r="O47" s="175" t="s">
        <v>29</v>
      </c>
      <c r="P47" s="223">
        <v>117</v>
      </c>
      <c r="Q47" s="176">
        <v>0.37569444444444439</v>
      </c>
      <c r="R47" s="173">
        <v>2</v>
      </c>
      <c r="S47" s="183"/>
      <c r="T47" s="185"/>
      <c r="U47" s="188"/>
      <c r="V47" s="189">
        <f t="shared" ref="V47" si="226">IF(ISNUMBER(N47)=FALSE,"",1)</f>
        <v>1</v>
      </c>
      <c r="W47" s="196">
        <v>8</v>
      </c>
      <c r="X47" s="198">
        <v>2</v>
      </c>
      <c r="Y47" s="182">
        <f t="shared" si="119"/>
        <v>0</v>
      </c>
      <c r="Z47" s="184">
        <f t="shared" si="120"/>
        <v>0</v>
      </c>
      <c r="AA47" s="187">
        <f t="shared" si="121"/>
        <v>0</v>
      </c>
      <c r="AB47" s="163"/>
      <c r="AC47" s="203">
        <f t="shared" ref="AC47" si="227">IF(AD47="","",C47)</f>
        <v>8</v>
      </c>
      <c r="AD47" s="159" t="s">
        <v>33</v>
      </c>
      <c r="AE47" s="229">
        <v>0.21956018518518522</v>
      </c>
      <c r="AF47" s="229">
        <v>0.22869212962962959</v>
      </c>
      <c r="AG47" s="229">
        <v>0.44825231481481481</v>
      </c>
      <c r="AH47" s="178">
        <f>IF(ISNUMBER(AC47)=FALSE,"",SUM(AL47:AL$54))</f>
        <v>8</v>
      </c>
      <c r="AI47" s="183"/>
      <c r="AJ47" s="185"/>
      <c r="AK47" s="188"/>
      <c r="AL47" s="189">
        <f t="shared" ref="AL47" si="228">IF(ISNUMBER(AC47)=FALSE,"",1)</f>
        <v>1</v>
      </c>
      <c r="AM47" s="197">
        <f t="shared" si="124"/>
        <v>11</v>
      </c>
      <c r="AN47" s="199">
        <f t="shared" si="125"/>
        <v>8</v>
      </c>
      <c r="AO47" s="182">
        <f t="shared" si="126"/>
        <v>0</v>
      </c>
      <c r="AP47" s="184">
        <f t="shared" si="127"/>
        <v>0</v>
      </c>
      <c r="AQ47" s="187">
        <f t="shared" si="128"/>
        <v>0</v>
      </c>
      <c r="AR47" s="163"/>
      <c r="AS47" s="204" t="str">
        <f t="shared" ref="AS47" si="229">IF(AT47="","",C47)</f>
        <v/>
      </c>
      <c r="AT47" s="175"/>
      <c r="AU47" s="175"/>
      <c r="AV47" s="176"/>
      <c r="AW47" s="173" t="str">
        <f>IF(ISNUMBER(AS47)=FALSE,"",SUM(BA47:BA$54))</f>
        <v/>
      </c>
      <c r="AX47" s="183"/>
      <c r="AY47" s="185"/>
      <c r="AZ47" s="188"/>
      <c r="BA47" s="189" t="str">
        <f t="shared" ref="BA47" si="230">IF(ISNUMBER(AS47)=FALSE,"",1)</f>
        <v/>
      </c>
      <c r="BB47" s="196" t="str">
        <f t="shared" si="129"/>
        <v/>
      </c>
      <c r="BC47" s="198" t="str">
        <f t="shared" si="130"/>
        <v/>
      </c>
      <c r="BD47" s="182">
        <f t="shared" si="131"/>
        <v>0</v>
      </c>
      <c r="BE47" s="184">
        <f t="shared" si="132"/>
        <v>0</v>
      </c>
      <c r="BF47" s="187">
        <f t="shared" si="133"/>
        <v>0</v>
      </c>
      <c r="BG47" s="163"/>
      <c r="BH47" s="203" t="str">
        <f t="shared" ref="BH47" si="231">IF(BI47="","",C47)</f>
        <v/>
      </c>
      <c r="BI47" s="179"/>
      <c r="BJ47" s="166"/>
      <c r="BK47" s="178" t="str">
        <f>IF(ISNUMBER(BH47)=FALSE,"",SUM(BO47:BO$54))</f>
        <v/>
      </c>
      <c r="BL47" s="183"/>
      <c r="BM47" s="185"/>
      <c r="BN47" s="188"/>
      <c r="BO47" s="189" t="str">
        <f t="shared" ref="BO47" si="232">IF(ISNUMBER(BH47)=FALSE,"",1)</f>
        <v/>
      </c>
      <c r="BP47" s="197" t="str">
        <f t="shared" si="135"/>
        <v/>
      </c>
      <c r="BQ47" s="199" t="str">
        <f t="shared" si="136"/>
        <v/>
      </c>
      <c r="BR47" s="182">
        <f t="shared" si="137"/>
        <v>0</v>
      </c>
      <c r="BS47" s="184">
        <f t="shared" si="138"/>
        <v>0</v>
      </c>
      <c r="BT47" s="187">
        <f t="shared" si="139"/>
        <v>0</v>
      </c>
      <c r="BU47" s="163"/>
      <c r="BV47" s="204" t="str">
        <f t="shared" ref="BV47" si="233">IF(BW47="","",C47)</f>
        <v/>
      </c>
      <c r="BW47" s="175"/>
      <c r="BX47" s="176"/>
      <c r="BY47" s="173" t="str">
        <f>IF(ISNUMBER(BV47)=FALSE,"",SUM(CC47:CC$54))</f>
        <v/>
      </c>
      <c r="BZ47" s="183"/>
      <c r="CA47" s="185"/>
      <c r="CB47" s="188"/>
      <c r="CC47" s="189" t="str">
        <f t="shared" ref="CC47" si="234">IF(ISNUMBER(BV47)=FALSE,"",1)</f>
        <v/>
      </c>
      <c r="CD47" s="196" t="str">
        <f t="shared" si="141"/>
        <v/>
      </c>
      <c r="CE47" s="198" t="str">
        <f t="shared" si="142"/>
        <v/>
      </c>
      <c r="CF47" s="182">
        <f t="shared" si="143"/>
        <v>0</v>
      </c>
      <c r="CG47" s="184">
        <f t="shared" si="144"/>
        <v>0</v>
      </c>
      <c r="CH47" s="187">
        <f t="shared" si="145"/>
        <v>0</v>
      </c>
      <c r="CI47" s="163"/>
      <c r="CJ47" s="205" t="str">
        <f t="shared" ref="CJ47" si="235">IF(CK47="","",C47)</f>
        <v/>
      </c>
      <c r="CK47" s="179"/>
      <c r="CL47" s="166"/>
      <c r="CM47" s="178" t="str">
        <f>IF(ISNUMBER(CJ47)=FALSE,"",SUM(CQ47:CQ$54))</f>
        <v/>
      </c>
      <c r="CN47" s="183"/>
      <c r="CO47" s="185"/>
      <c r="CP47" s="188"/>
      <c r="CQ47" s="189" t="str">
        <f t="shared" ref="CQ47" si="236">IF(ISNUMBER(CJ47)=FALSE,"",1)</f>
        <v/>
      </c>
      <c r="CR47" s="197" t="str">
        <f t="shared" si="147"/>
        <v/>
      </c>
      <c r="CS47" s="199" t="str">
        <f t="shared" si="148"/>
        <v/>
      </c>
      <c r="CT47" s="182">
        <f t="shared" si="149"/>
        <v>0</v>
      </c>
      <c r="CU47" s="184">
        <f t="shared" si="150"/>
        <v>0</v>
      </c>
      <c r="CV47" s="187">
        <f t="shared" si="151"/>
        <v>0</v>
      </c>
      <c r="CW47" s="163"/>
      <c r="CX47" s="154"/>
    </row>
    <row r="48" spans="1:102" s="162" customFormat="1" ht="15" customHeight="1">
      <c r="A48" s="164"/>
      <c r="B48" s="233"/>
      <c r="C48" s="213">
        <v>9</v>
      </c>
      <c r="D48" s="214">
        <f t="shared" si="152"/>
        <v>9</v>
      </c>
      <c r="E48" s="215" t="s">
        <v>30</v>
      </c>
      <c r="F48" s="213">
        <v>1982</v>
      </c>
      <c r="G48" s="213">
        <f>SUMIF($O$40:$O$71,E48,$V$40:$V$71)+SUMIF($AD$40:$AD$71,E48,$AL$40:$AL$71)+SUMIF($AT$40:$AT$71,E48,$BA$40:$BA$71)+SUMIF($BI$40:$BI$71,E48,$BO$40:$BO$71)+SUMIF($BW$40:$BW$71,E48,$CC$40:$CC$71)+SUMIF($CK$40:$CK$71,E48,$CQ$40:$CQ$71)</f>
        <v>1</v>
      </c>
      <c r="H48" s="213"/>
      <c r="I48" s="213">
        <f>SUMIF($O$40:$O$54,E48,$R$40:$R$54)+SUMIF($AD$40:$AD$54,E48,$AH$40:$AH$54)+SUMIF($AT$40:$AT$54,E48,$AW$40:$AW$54)+SUMIF($BI$40:$BI$54,E48,$BK$40:$BK$54)+SUMIF($BW$40:$BW$54,E48,$BY$40:$BY$54)+SUMIF($CK$40:$CK$54,E48,$CM$40:$CM$54)</f>
        <v>9</v>
      </c>
      <c r="J48" s="216">
        <f>SUMIF($O$40:$O$71,E48,$S$40:$S$71)+SUMIF($AD$40:$AD$71,E48,$AI$40:$AI$71)+SUMIF($AT$40:$AT$71,E48,$AX$40:$AX$71)+SUMIF($BI$40:$BI$71,E48,$BL$40:$BL$71)+SUMIF($BW$40:$BW$71,E48,$BZ$40:$BZ$71)+SUMIF($CK$40:$CK$71,E48,$CN$40:$CN$71)</f>
        <v>0</v>
      </c>
      <c r="K48" s="217">
        <f>SUMIF($O$40:$O$71,E48,$T$40:$T$71)+SUMIF($AD$40:$AD$71,E48,$AJ$40:$AJ$71)+SUMIF($AT$40:$AT$71,E48,$AY$40:$AY$71)+SUMIF($BI$40:$BI$71,E48,$BM$40:$BM$71)+SUMIF($BW$40:$BW$71,E48,$CA$40:$CA$71)+SUMIF($CK$40:$CK$71,E48,$CO$40:$CO$71)</f>
        <v>0</v>
      </c>
      <c r="L48" s="218">
        <f>SUMIF($O$40:$O$71,E48,$U$40:$U$71)+SUMIF($AD$40:$AD$71,E48,$AK$40:$AK$71)+SUMIF($AT$40:$AT$71,E48,$AZ$40:$AZ$71)+SUMIF($BI$40:$BI$71,E48,$BN$40:$BN$71)+SUMIF($BW$40:$BW$71,E48,$CB$40:$CB$71)+SUMIF($CK$40:$CK$71,E48,$CP$40:$CP$71)</f>
        <v>0</v>
      </c>
      <c r="M48" s="172"/>
      <c r="N48" s="201">
        <f t="shared" ref="N48" si="237">IF(O48="","",C48)</f>
        <v>9</v>
      </c>
      <c r="O48" s="175" t="s">
        <v>23</v>
      </c>
      <c r="P48" s="223">
        <v>117</v>
      </c>
      <c r="Q48" s="176">
        <v>0.39861111111111108</v>
      </c>
      <c r="R48" s="173">
        <v>1</v>
      </c>
      <c r="S48" s="183"/>
      <c r="T48" s="185"/>
      <c r="U48" s="188"/>
      <c r="V48" s="189">
        <f t="shared" ref="V48" si="238">IF(ISNUMBER(N48)=FALSE,"",1)</f>
        <v>1</v>
      </c>
      <c r="W48" s="196">
        <v>9</v>
      </c>
      <c r="X48" s="198">
        <v>1</v>
      </c>
      <c r="Y48" s="182">
        <f t="shared" si="119"/>
        <v>0</v>
      </c>
      <c r="Z48" s="184">
        <f t="shared" si="120"/>
        <v>0</v>
      </c>
      <c r="AA48" s="187">
        <f t="shared" si="121"/>
        <v>0</v>
      </c>
      <c r="AB48" s="163"/>
      <c r="AC48" s="203">
        <f t="shared" ref="AC48" si="239">IF(AD48="","",C48)</f>
        <v>9</v>
      </c>
      <c r="AD48" s="159" t="s">
        <v>26</v>
      </c>
      <c r="AE48" s="229">
        <v>0.2328587962962963</v>
      </c>
      <c r="AF48" s="229">
        <v>0.22862268518518514</v>
      </c>
      <c r="AG48" s="229">
        <v>0.46148148148148144</v>
      </c>
      <c r="AH48" s="178">
        <f>IF(ISNUMBER(AC48)=FALSE,"",SUM(AL48:AL$54))</f>
        <v>7</v>
      </c>
      <c r="AI48" s="183"/>
      <c r="AJ48" s="185"/>
      <c r="AK48" s="188"/>
      <c r="AL48" s="189">
        <f t="shared" ref="AL48" si="240">IF(ISNUMBER(AC48)=FALSE,"",1)</f>
        <v>1</v>
      </c>
      <c r="AM48" s="197">
        <f t="shared" si="124"/>
        <v>5</v>
      </c>
      <c r="AN48" s="199">
        <f t="shared" si="125"/>
        <v>13</v>
      </c>
      <c r="AO48" s="182">
        <f t="shared" si="126"/>
        <v>0</v>
      </c>
      <c r="AP48" s="184">
        <f t="shared" si="127"/>
        <v>0</v>
      </c>
      <c r="AQ48" s="187">
        <f t="shared" si="128"/>
        <v>0</v>
      </c>
      <c r="AR48" s="163"/>
      <c r="AS48" s="204" t="str">
        <f t="shared" ref="AS48" si="241">IF(AT48="","",C48)</f>
        <v/>
      </c>
      <c r="AT48" s="175"/>
      <c r="AU48" s="175"/>
      <c r="AV48" s="176"/>
      <c r="AW48" s="173" t="str">
        <f>IF(ISNUMBER(AS48)=FALSE,"",SUM(BA48:BA$54))</f>
        <v/>
      </c>
      <c r="AX48" s="183"/>
      <c r="AY48" s="185"/>
      <c r="AZ48" s="188"/>
      <c r="BA48" s="189" t="str">
        <f t="shared" ref="BA48" si="242">IF(ISNUMBER(AS48)=FALSE,"",1)</f>
        <v/>
      </c>
      <c r="BB48" s="196" t="str">
        <f t="shared" si="129"/>
        <v/>
      </c>
      <c r="BC48" s="198" t="str">
        <f t="shared" si="130"/>
        <v/>
      </c>
      <c r="BD48" s="182">
        <f t="shared" si="131"/>
        <v>0</v>
      </c>
      <c r="BE48" s="184">
        <f t="shared" si="132"/>
        <v>0</v>
      </c>
      <c r="BF48" s="187">
        <f t="shared" si="133"/>
        <v>0</v>
      </c>
      <c r="BG48" s="163"/>
      <c r="BH48" s="203" t="str">
        <f t="shared" ref="BH48" si="243">IF(BI48="","",C48)</f>
        <v/>
      </c>
      <c r="BI48" s="179"/>
      <c r="BJ48" s="166"/>
      <c r="BK48" s="178" t="str">
        <f>IF(ISNUMBER(BH48)=FALSE,"",SUM(BO48:BO$54))</f>
        <v/>
      </c>
      <c r="BL48" s="183"/>
      <c r="BM48" s="185"/>
      <c r="BN48" s="188"/>
      <c r="BO48" s="189" t="str">
        <f t="shared" ref="BO48" si="244">IF(ISNUMBER(BH48)=FALSE,"",1)</f>
        <v/>
      </c>
      <c r="BP48" s="197" t="str">
        <f t="shared" si="135"/>
        <v/>
      </c>
      <c r="BQ48" s="199" t="str">
        <f t="shared" si="136"/>
        <v/>
      </c>
      <c r="BR48" s="182">
        <f t="shared" si="137"/>
        <v>0</v>
      </c>
      <c r="BS48" s="184">
        <f t="shared" si="138"/>
        <v>0</v>
      </c>
      <c r="BT48" s="187">
        <f t="shared" si="139"/>
        <v>0</v>
      </c>
      <c r="BU48" s="163"/>
      <c r="BV48" s="204" t="str">
        <f t="shared" ref="BV48" si="245">IF(BW48="","",C48)</f>
        <v/>
      </c>
      <c r="BW48" s="175"/>
      <c r="BX48" s="176"/>
      <c r="BY48" s="173" t="str">
        <f>IF(ISNUMBER(BV48)=FALSE,"",SUM(CC48:CC$54))</f>
        <v/>
      </c>
      <c r="BZ48" s="183"/>
      <c r="CA48" s="185"/>
      <c r="CB48" s="188"/>
      <c r="CC48" s="189" t="str">
        <f t="shared" ref="CC48" si="246">IF(ISNUMBER(BV48)=FALSE,"",1)</f>
        <v/>
      </c>
      <c r="CD48" s="196" t="str">
        <f t="shared" si="141"/>
        <v/>
      </c>
      <c r="CE48" s="198" t="str">
        <f t="shared" si="142"/>
        <v/>
      </c>
      <c r="CF48" s="182">
        <f t="shared" si="143"/>
        <v>0</v>
      </c>
      <c r="CG48" s="184">
        <f t="shared" si="144"/>
        <v>0</v>
      </c>
      <c r="CH48" s="187">
        <f t="shared" si="145"/>
        <v>0</v>
      </c>
      <c r="CI48" s="163"/>
      <c r="CJ48" s="205" t="str">
        <f t="shared" ref="CJ48" si="247">IF(CK48="","",C48)</f>
        <v/>
      </c>
      <c r="CK48" s="179"/>
      <c r="CL48" s="166"/>
      <c r="CM48" s="178" t="str">
        <f>IF(ISNUMBER(CJ48)=FALSE,"",SUM(CQ48:CQ$54))</f>
        <v/>
      </c>
      <c r="CN48" s="183"/>
      <c r="CO48" s="185"/>
      <c r="CP48" s="188"/>
      <c r="CQ48" s="189" t="str">
        <f t="shared" ref="CQ48" si="248">IF(ISNUMBER(CJ48)=FALSE,"",1)</f>
        <v/>
      </c>
      <c r="CR48" s="197" t="str">
        <f t="shared" si="147"/>
        <v/>
      </c>
      <c r="CS48" s="199" t="str">
        <f t="shared" si="148"/>
        <v/>
      </c>
      <c r="CT48" s="182">
        <f t="shared" si="149"/>
        <v>0</v>
      </c>
      <c r="CU48" s="184">
        <f t="shared" si="150"/>
        <v>0</v>
      </c>
      <c r="CV48" s="187">
        <f t="shared" si="151"/>
        <v>0</v>
      </c>
      <c r="CW48" s="163"/>
      <c r="CX48" s="154"/>
    </row>
    <row r="49" spans="1:102" s="162" customFormat="1" ht="15" customHeight="1">
      <c r="A49" s="164"/>
      <c r="B49" s="233"/>
      <c r="C49" s="213">
        <v>10</v>
      </c>
      <c r="D49" s="214">
        <f t="shared" si="152"/>
        <v>10</v>
      </c>
      <c r="E49" s="215" t="s">
        <v>25</v>
      </c>
      <c r="F49" s="213">
        <v>1979</v>
      </c>
      <c r="G49" s="213">
        <f>SUMIF($O$40:$O$71,E49,$V$40:$V$71)+SUMIF($AD$40:$AD$71,E49,$AL$40:$AL$71)+SUMIF($AT$40:$AT$71,E49,$BA$40:$BA$71)+SUMIF($BI$40:$BI$71,E49,$BO$40:$BO$71)+SUMIF($BW$40:$BW$71,E49,$CC$40:$CC$71)+SUMIF($CK$40:$CK$71,E49,$CQ$40:$CQ$71)</f>
        <v>1</v>
      </c>
      <c r="H49" s="213"/>
      <c r="I49" s="213">
        <f>SUMIF($O$40:$O$54,E49,$R$40:$R$54)+SUMIF($AD$40:$AD$54,E49,$AH$40:$AH$54)+SUMIF($AT$40:$AT$54,E49,$AW$40:$AW$54)+SUMIF($BI$40:$BI$54,E49,$BK$40:$BK$54)+SUMIF($BW$40:$BW$54,E49,$BY$40:$BY$54)+SUMIF($CK$40:$CK$54,E49,$CM$40:$CM$54)</f>
        <v>8</v>
      </c>
      <c r="J49" s="216">
        <f>SUMIF($O$40:$O$71,E49,$S$40:$S$71)+SUMIF($AD$40:$AD$71,E49,$AI$40:$AI$71)+SUMIF($AT$40:$AT$71,E49,$AX$40:$AX$71)+SUMIF($BI$40:$BI$71,E49,$BL$40:$BL$71)+SUMIF($BW$40:$BW$71,E49,$BZ$40:$BZ$71)+SUMIF($CK$40:$CK$71,E49,$CN$40:$CN$71)</f>
        <v>0</v>
      </c>
      <c r="K49" s="217">
        <f>SUMIF($O$40:$O$71,E49,$T$40:$T$71)+SUMIF($AD$40:$AD$71,E49,$AJ$40:$AJ$71)+SUMIF($AT$40:$AT$71,E49,$AY$40:$AY$71)+SUMIF($BI$40:$BI$71,E49,$BM$40:$BM$71)+SUMIF($BW$40:$BW$71,E49,$CA$40:$CA$71)+SUMIF($CK$40:$CK$71,E49,$CO$40:$CO$71)</f>
        <v>0</v>
      </c>
      <c r="L49" s="218">
        <f>SUMIF($O$40:$O$71,E49,$U$40:$U$71)+SUMIF($AD$40:$AD$71,E49,$AK$40:$AK$71)+SUMIF($AT$40:$AT$71,E49,$AZ$40:$AZ$71)+SUMIF($BI$40:$BI$71,E49,$BN$40:$BN$71)+SUMIF($BW$40:$BW$71,E49,$CB$40:$CB$71)+SUMIF($CK$40:$CK$71,E49,$CP$40:$CP$71)</f>
        <v>0</v>
      </c>
      <c r="M49" s="172"/>
      <c r="N49" s="201">
        <f t="shared" ref="N49" si="249">IF(O49="","",C49)</f>
        <v>10</v>
      </c>
      <c r="O49" s="175" t="s">
        <v>30</v>
      </c>
      <c r="P49" s="223">
        <v>78</v>
      </c>
      <c r="Q49" s="176">
        <v>0.21111111111111108</v>
      </c>
      <c r="R49" s="173"/>
      <c r="S49" s="183"/>
      <c r="T49" s="185"/>
      <c r="U49" s="188"/>
      <c r="V49" s="189"/>
      <c r="W49" s="196"/>
      <c r="X49" s="198"/>
      <c r="Y49" s="182">
        <f t="shared" si="119"/>
        <v>0</v>
      </c>
      <c r="Z49" s="184">
        <f t="shared" si="120"/>
        <v>0</v>
      </c>
      <c r="AA49" s="187">
        <f t="shared" si="121"/>
        <v>0</v>
      </c>
      <c r="AB49" s="163"/>
      <c r="AC49" s="203">
        <f t="shared" ref="AC49" si="250">IF(AD49="","",C49)</f>
        <v>10</v>
      </c>
      <c r="AD49" s="159" t="s">
        <v>60</v>
      </c>
      <c r="AE49" s="229">
        <v>0.27442129629629636</v>
      </c>
      <c r="AF49" s="229">
        <v>0.19518518518518513</v>
      </c>
      <c r="AG49" s="229">
        <v>0.46960648148148149</v>
      </c>
      <c r="AH49" s="178">
        <f>IF(ISNUMBER(AC49)=FALSE,"",SUM(AL49:AL$54))</f>
        <v>6</v>
      </c>
      <c r="AI49" s="183"/>
      <c r="AJ49" s="185"/>
      <c r="AK49" s="188"/>
      <c r="AL49" s="189">
        <f t="shared" ref="AL49" si="251">IF(ISNUMBER(AC49)=FALSE,"",1)</f>
        <v>1</v>
      </c>
      <c r="AM49" s="197">
        <f t="shared" si="124"/>
        <v>12</v>
      </c>
      <c r="AN49" s="199">
        <f t="shared" si="125"/>
        <v>6</v>
      </c>
      <c r="AO49" s="182">
        <f t="shared" si="126"/>
        <v>0</v>
      </c>
      <c r="AP49" s="184">
        <f t="shared" si="127"/>
        <v>0</v>
      </c>
      <c r="AQ49" s="187">
        <f t="shared" si="128"/>
        <v>0</v>
      </c>
      <c r="AR49" s="163"/>
      <c r="AS49" s="204" t="str">
        <f t="shared" ref="AS49" si="252">IF(AT49="","",C49)</f>
        <v/>
      </c>
      <c r="AT49" s="175"/>
      <c r="AU49" s="175"/>
      <c r="AV49" s="176"/>
      <c r="AW49" s="173" t="str">
        <f>IF(ISNUMBER(AS49)=FALSE,"",SUM(BA49:BA$54))</f>
        <v/>
      </c>
      <c r="AX49" s="183"/>
      <c r="AY49" s="185"/>
      <c r="AZ49" s="188"/>
      <c r="BA49" s="189" t="str">
        <f t="shared" ref="BA49" si="253">IF(ISNUMBER(AS49)=FALSE,"",1)</f>
        <v/>
      </c>
      <c r="BB49" s="196" t="str">
        <f t="shared" si="129"/>
        <v/>
      </c>
      <c r="BC49" s="198" t="str">
        <f t="shared" si="130"/>
        <v/>
      </c>
      <c r="BD49" s="182">
        <f t="shared" si="131"/>
        <v>0</v>
      </c>
      <c r="BE49" s="184">
        <f t="shared" si="132"/>
        <v>0</v>
      </c>
      <c r="BF49" s="187">
        <f t="shared" si="133"/>
        <v>0</v>
      </c>
      <c r="BG49" s="163"/>
      <c r="BH49" s="203" t="str">
        <f t="shared" ref="BH49" si="254">IF(BI49="","",C49)</f>
        <v/>
      </c>
      <c r="BI49" s="179"/>
      <c r="BJ49" s="166"/>
      <c r="BK49" s="178" t="str">
        <f>IF(ISNUMBER(BH49)=FALSE,"",SUM(BO49:BO$54))</f>
        <v/>
      </c>
      <c r="BL49" s="183"/>
      <c r="BM49" s="185"/>
      <c r="BN49" s="188"/>
      <c r="BO49" s="189" t="str">
        <f t="shared" ref="BO49" si="255">IF(ISNUMBER(BH49)=FALSE,"",1)</f>
        <v/>
      </c>
      <c r="BP49" s="197" t="str">
        <f t="shared" si="135"/>
        <v/>
      </c>
      <c r="BQ49" s="199" t="str">
        <f t="shared" si="136"/>
        <v/>
      </c>
      <c r="BR49" s="182">
        <f t="shared" si="137"/>
        <v>0</v>
      </c>
      <c r="BS49" s="184">
        <f t="shared" si="138"/>
        <v>0</v>
      </c>
      <c r="BT49" s="187">
        <f t="shared" si="139"/>
        <v>0</v>
      </c>
      <c r="BU49" s="163"/>
      <c r="BV49" s="204" t="str">
        <f t="shared" ref="BV49" si="256">IF(BW49="","",C49)</f>
        <v/>
      </c>
      <c r="BW49" s="175"/>
      <c r="BX49" s="176"/>
      <c r="BY49" s="173" t="str">
        <f>IF(ISNUMBER(BV49)=FALSE,"",SUM(CC49:CC$54))</f>
        <v/>
      </c>
      <c r="BZ49" s="183"/>
      <c r="CA49" s="185"/>
      <c r="CB49" s="188"/>
      <c r="CC49" s="189" t="str">
        <f t="shared" ref="CC49" si="257">IF(ISNUMBER(BV49)=FALSE,"",1)</f>
        <v/>
      </c>
      <c r="CD49" s="196" t="str">
        <f t="shared" si="141"/>
        <v/>
      </c>
      <c r="CE49" s="198" t="str">
        <f t="shared" si="142"/>
        <v/>
      </c>
      <c r="CF49" s="182">
        <f t="shared" si="143"/>
        <v>0</v>
      </c>
      <c r="CG49" s="184">
        <f t="shared" si="144"/>
        <v>0</v>
      </c>
      <c r="CH49" s="187">
        <f t="shared" si="145"/>
        <v>0</v>
      </c>
      <c r="CI49" s="163"/>
      <c r="CJ49" s="205" t="str">
        <f t="shared" ref="CJ49" si="258">IF(CK49="","",C49)</f>
        <v/>
      </c>
      <c r="CK49" s="179"/>
      <c r="CL49" s="166"/>
      <c r="CM49" s="178" t="str">
        <f>IF(ISNUMBER(CJ49)=FALSE,"",SUM(CQ49:CQ$54))</f>
        <v/>
      </c>
      <c r="CN49" s="183"/>
      <c r="CO49" s="185"/>
      <c r="CP49" s="188"/>
      <c r="CQ49" s="189" t="str">
        <f t="shared" ref="CQ49" si="259">IF(ISNUMBER(CJ49)=FALSE,"",1)</f>
        <v/>
      </c>
      <c r="CR49" s="197" t="str">
        <f t="shared" si="147"/>
        <v/>
      </c>
      <c r="CS49" s="199" t="str">
        <f t="shared" si="148"/>
        <v/>
      </c>
      <c r="CT49" s="182">
        <f t="shared" si="149"/>
        <v>0</v>
      </c>
      <c r="CU49" s="184">
        <f t="shared" si="150"/>
        <v>0</v>
      </c>
      <c r="CV49" s="187">
        <f t="shared" si="151"/>
        <v>0</v>
      </c>
      <c r="CW49" s="163"/>
      <c r="CX49" s="154"/>
    </row>
    <row r="50" spans="1:102" s="162" customFormat="1" ht="15" customHeight="1">
      <c r="A50" s="164"/>
      <c r="B50" s="233"/>
      <c r="C50" s="213">
        <v>11</v>
      </c>
      <c r="D50" s="214">
        <f t="shared" si="152"/>
        <v>11</v>
      </c>
      <c r="E50" s="215" t="s">
        <v>33</v>
      </c>
      <c r="F50" s="213">
        <v>1969</v>
      </c>
      <c r="G50" s="213">
        <f>SUMIF($O$40:$O$71,E50,$V$40:$V$71)+SUMIF($AD$40:$AD$71,E50,$AL$40:$AL$71)+SUMIF($AT$40:$AT$71,E50,$BA$40:$BA$71)+SUMIF($BI$40:$BI$71,E50,$BO$40:$BO$71)+SUMIF($BW$40:$BW$71,E50,$CC$40:$CC$71)+SUMIF($CK$40:$CK$71,E50,$CQ$40:$CQ$71)</f>
        <v>1</v>
      </c>
      <c r="H50" s="213"/>
      <c r="I50" s="213">
        <f>SUMIF($O$40:$O$54,E50,$R$40:$R$54)+SUMIF($AD$40:$AD$54,E50,$AH$40:$AH$54)+SUMIF($AT$40:$AT$54,E50,$AW$40:$AW$54)+SUMIF($BI$40:$BI$54,E50,$BK$40:$BK$54)+SUMIF($BW$40:$BW$54,E50,$BY$40:$BY$54)+SUMIF($CK$40:$CK$54,E50,$CM$40:$CM$54)</f>
        <v>8</v>
      </c>
      <c r="J50" s="216">
        <f>SUMIF($O$40:$O$71,E50,$S$40:$S$71)+SUMIF($AD$40:$AD$71,E50,$AI$40:$AI$71)+SUMIF($AT$40:$AT$71,E50,$AX$40:$AX$71)+SUMIF($BI$40:$BI$71,E50,$BL$40:$BL$71)+SUMIF($BW$40:$BW$71,E50,$BZ$40:$BZ$71)+SUMIF($CK$40:$CK$71,E50,$CN$40:$CN$71)</f>
        <v>0</v>
      </c>
      <c r="K50" s="217">
        <f>SUMIF($O$40:$O$71,E50,$T$40:$T$71)+SUMIF($AD$40:$AD$71,E50,$AJ$40:$AJ$71)+SUMIF($AT$40:$AT$71,E50,$AY$40:$AY$71)+SUMIF($BI$40:$BI$71,E50,$BM$40:$BM$71)+SUMIF($BW$40:$BW$71,E50,$CA$40:$CA$71)+SUMIF($CK$40:$CK$71,E50,$CO$40:$CO$71)</f>
        <v>0</v>
      </c>
      <c r="L50" s="218">
        <f>SUMIF($O$40:$O$71,E50,$U$40:$U$71)+SUMIF($AD$40:$AD$71,E50,$AK$40:$AK$71)+SUMIF($AT$40:$AT$71,E50,$AZ$40:$AZ$71)+SUMIF($BI$40:$BI$71,E50,$BN$40:$BN$71)+SUMIF($BW$40:$BW$71,E50,$CB$40:$CB$71)+SUMIF($CK$40:$CK$71,E50,$CP$40:$CP$71)</f>
        <v>0</v>
      </c>
      <c r="M50" s="172"/>
      <c r="N50" s="201">
        <f t="shared" ref="N50" si="260">IF(O50="","",C50)</f>
        <v>11</v>
      </c>
      <c r="O50" s="175" t="s">
        <v>31</v>
      </c>
      <c r="P50" s="223">
        <v>66</v>
      </c>
      <c r="Q50" s="176">
        <v>0.29791666666666666</v>
      </c>
      <c r="R50" s="173"/>
      <c r="S50" s="183"/>
      <c r="T50" s="185"/>
      <c r="U50" s="188"/>
      <c r="V50" s="189"/>
      <c r="W50" s="196"/>
      <c r="X50" s="198"/>
      <c r="Y50" s="182">
        <f t="shared" si="119"/>
        <v>0</v>
      </c>
      <c r="Z50" s="184">
        <f t="shared" si="120"/>
        <v>0</v>
      </c>
      <c r="AA50" s="187">
        <f t="shared" si="121"/>
        <v>0</v>
      </c>
      <c r="AB50" s="163"/>
      <c r="AC50" s="203">
        <f t="shared" ref="AC50" si="261">IF(AD50="","",C50)</f>
        <v>11</v>
      </c>
      <c r="AD50" s="159" t="s">
        <v>27</v>
      </c>
      <c r="AE50" s="229">
        <v>0.2459143518518519</v>
      </c>
      <c r="AF50" s="229">
        <v>0.22598379629629628</v>
      </c>
      <c r="AG50" s="229">
        <v>0.47189814814814818</v>
      </c>
      <c r="AH50" s="178">
        <f>IF(ISNUMBER(AC50)=FALSE,"",SUM(AL50:AL$54))</f>
        <v>5</v>
      </c>
      <c r="AI50" s="183"/>
      <c r="AJ50" s="185"/>
      <c r="AK50" s="188"/>
      <c r="AL50" s="189">
        <f t="shared" ref="AL50" si="262">IF(ISNUMBER(AC50)=FALSE,"",1)</f>
        <v>1</v>
      </c>
      <c r="AM50" s="197">
        <f t="shared" si="124"/>
        <v>7</v>
      </c>
      <c r="AN50" s="199">
        <f t="shared" si="125"/>
        <v>10</v>
      </c>
      <c r="AO50" s="182">
        <f t="shared" si="126"/>
        <v>0</v>
      </c>
      <c r="AP50" s="184">
        <f t="shared" si="127"/>
        <v>0</v>
      </c>
      <c r="AQ50" s="187">
        <f t="shared" si="128"/>
        <v>0</v>
      </c>
      <c r="AR50" s="163"/>
      <c r="AS50" s="204" t="str">
        <f t="shared" ref="AS50" si="263">IF(AT50="","",C50)</f>
        <v/>
      </c>
      <c r="AT50" s="175"/>
      <c r="AU50" s="175"/>
      <c r="AV50" s="176"/>
      <c r="AW50" s="173" t="str">
        <f>IF(ISNUMBER(AS50)=FALSE,"",SUM(BA50:BA$54))</f>
        <v/>
      </c>
      <c r="AX50" s="183"/>
      <c r="AY50" s="185"/>
      <c r="AZ50" s="188"/>
      <c r="BA50" s="189" t="str">
        <f t="shared" ref="BA50" si="264">IF(ISNUMBER(AS50)=FALSE,"",1)</f>
        <v/>
      </c>
      <c r="BB50" s="196" t="str">
        <f t="shared" si="129"/>
        <v/>
      </c>
      <c r="BC50" s="198" t="str">
        <f t="shared" si="130"/>
        <v/>
      </c>
      <c r="BD50" s="182">
        <f t="shared" si="131"/>
        <v>0</v>
      </c>
      <c r="BE50" s="184">
        <f t="shared" si="132"/>
        <v>0</v>
      </c>
      <c r="BF50" s="187">
        <f t="shared" si="133"/>
        <v>0</v>
      </c>
      <c r="BG50" s="163"/>
      <c r="BH50" s="203" t="str">
        <f t="shared" ref="BH50" si="265">IF(BI50="","",C50)</f>
        <v/>
      </c>
      <c r="BI50" s="179"/>
      <c r="BJ50" s="166"/>
      <c r="BK50" s="178" t="str">
        <f>IF(ISNUMBER(BH50)=FALSE,"",SUM(BO50:BO$54))</f>
        <v/>
      </c>
      <c r="BL50" s="183"/>
      <c r="BM50" s="185"/>
      <c r="BN50" s="188"/>
      <c r="BO50" s="189" t="str">
        <f t="shared" ref="BO50" si="266">IF(ISNUMBER(BH50)=FALSE,"",1)</f>
        <v/>
      </c>
      <c r="BP50" s="197" t="str">
        <f t="shared" si="135"/>
        <v/>
      </c>
      <c r="BQ50" s="199" t="str">
        <f t="shared" si="136"/>
        <v/>
      </c>
      <c r="BR50" s="182">
        <f t="shared" si="137"/>
        <v>0</v>
      </c>
      <c r="BS50" s="184">
        <f t="shared" si="138"/>
        <v>0</v>
      </c>
      <c r="BT50" s="187">
        <f t="shared" si="139"/>
        <v>0</v>
      </c>
      <c r="BU50" s="163"/>
      <c r="BV50" s="204" t="str">
        <f t="shared" ref="BV50" si="267">IF(BW50="","",C50)</f>
        <v/>
      </c>
      <c r="BW50" s="175"/>
      <c r="BX50" s="176"/>
      <c r="BY50" s="173" t="str">
        <f>IF(ISNUMBER(BV50)=FALSE,"",SUM(CC50:CC$54))</f>
        <v/>
      </c>
      <c r="BZ50" s="183"/>
      <c r="CA50" s="185"/>
      <c r="CB50" s="188"/>
      <c r="CC50" s="189" t="str">
        <f t="shared" ref="CC50" si="268">IF(ISNUMBER(BV50)=FALSE,"",1)</f>
        <v/>
      </c>
      <c r="CD50" s="196" t="str">
        <f t="shared" si="141"/>
        <v/>
      </c>
      <c r="CE50" s="198" t="str">
        <f t="shared" si="142"/>
        <v/>
      </c>
      <c r="CF50" s="182">
        <f t="shared" si="143"/>
        <v>0</v>
      </c>
      <c r="CG50" s="184">
        <f t="shared" si="144"/>
        <v>0</v>
      </c>
      <c r="CH50" s="187">
        <f t="shared" si="145"/>
        <v>0</v>
      </c>
      <c r="CI50" s="163"/>
      <c r="CJ50" s="205" t="str">
        <f t="shared" ref="CJ50" si="269">IF(CK50="","",C50)</f>
        <v/>
      </c>
      <c r="CK50" s="179"/>
      <c r="CL50" s="166"/>
      <c r="CM50" s="178" t="str">
        <f>IF(ISNUMBER(CJ50)=FALSE,"",SUM(CQ50:CQ$54))</f>
        <v/>
      </c>
      <c r="CN50" s="183"/>
      <c r="CO50" s="185"/>
      <c r="CP50" s="188"/>
      <c r="CQ50" s="189" t="str">
        <f t="shared" ref="CQ50" si="270">IF(ISNUMBER(CJ50)=FALSE,"",1)</f>
        <v/>
      </c>
      <c r="CR50" s="197" t="str">
        <f t="shared" si="147"/>
        <v/>
      </c>
      <c r="CS50" s="199" t="str">
        <f t="shared" si="148"/>
        <v/>
      </c>
      <c r="CT50" s="182">
        <f t="shared" si="149"/>
        <v>0</v>
      </c>
      <c r="CU50" s="184">
        <f t="shared" si="150"/>
        <v>0</v>
      </c>
      <c r="CV50" s="187">
        <f t="shared" si="151"/>
        <v>0</v>
      </c>
      <c r="CW50" s="163"/>
      <c r="CX50" s="154"/>
    </row>
    <row r="51" spans="1:102" s="162" customFormat="1" ht="15" customHeight="1">
      <c r="A51" s="164"/>
      <c r="B51" s="233"/>
      <c r="C51" s="213">
        <v>12</v>
      </c>
      <c r="D51" s="214">
        <f t="shared" si="152"/>
        <v>12</v>
      </c>
      <c r="E51" s="215" t="s">
        <v>60</v>
      </c>
      <c r="F51" s="213">
        <v>1991</v>
      </c>
      <c r="G51" s="213">
        <f>SUMIF($O$40:$O$71,E51,$V$40:$V$71)+SUMIF($AD$40:$AD$71,E51,$AL$40:$AL$71)+SUMIF($AT$40:$AT$71,E51,$BA$40:$BA$71)+SUMIF($BI$40:$BI$71,E51,$BO$40:$BO$71)+SUMIF($BW$40:$BW$71,E51,$CC$40:$CC$71)+SUMIF($CK$40:$CK$71,E51,$CQ$40:$CQ$71)</f>
        <v>1</v>
      </c>
      <c r="H51" s="213"/>
      <c r="I51" s="213">
        <f>SUMIF($O$40:$O$54,E51,$R$40:$R$54)+SUMIF($AD$40:$AD$54,E51,$AH$40:$AH$54)+SUMIF($AT$40:$AT$54,E51,$AW$40:$AW$54)+SUMIF($BI$40:$BI$54,E51,$BK$40:$BK$54)+SUMIF($BW$40:$BW$54,E51,$BY$40:$BY$54)+SUMIF($CK$40:$CK$54,E51,$CM$40:$CM$54)</f>
        <v>6</v>
      </c>
      <c r="J51" s="216">
        <f>SUMIF($O$40:$O$71,E51,$S$40:$S$71)+SUMIF($AD$40:$AD$71,E51,$AI$40:$AI$71)+SUMIF($AT$40:$AT$71,E51,$AX$40:$AX$71)+SUMIF($BI$40:$BI$71,E51,$BL$40:$BL$71)+SUMIF($BW$40:$BW$71,E51,$BZ$40:$BZ$71)+SUMIF($CK$40:$CK$71,E51,$CN$40:$CN$71)</f>
        <v>0</v>
      </c>
      <c r="K51" s="217">
        <f>SUMIF($O$40:$O$71,E51,$T$40:$T$71)+SUMIF($AD$40:$AD$71,E51,$AJ$40:$AJ$71)+SUMIF($AT$40:$AT$71,E51,$AY$40:$AY$71)+SUMIF($BI$40:$BI$71,E51,$BM$40:$BM$71)+SUMIF($BW$40:$BW$71,E51,$CA$40:$CA$71)+SUMIF($CK$40:$CK$71,E51,$CO$40:$CO$71)</f>
        <v>0</v>
      </c>
      <c r="L51" s="218">
        <f>SUMIF($O$40:$O$71,E51,$U$40:$U$71)+SUMIF($AD$40:$AD$71,E51,$AK$40:$AK$71)+SUMIF($AT$40:$AT$71,E51,$AZ$40:$AZ$71)+SUMIF($BI$40:$BI$71,E51,$BN$40:$BN$71)+SUMIF($BW$40:$BW$71,E51,$CB$40:$CB$71)+SUMIF($CK$40:$CK$71,E51,$CP$40:$CP$71)</f>
        <v>0</v>
      </c>
      <c r="M51" s="172"/>
      <c r="N51" s="201">
        <f t="shared" ref="N51" si="271">IF(O51="","",C51)</f>
        <v>12</v>
      </c>
      <c r="O51" s="175" t="s">
        <v>32</v>
      </c>
      <c r="P51" s="223">
        <v>48</v>
      </c>
      <c r="Q51" s="176">
        <v>0.16736111111111107</v>
      </c>
      <c r="R51" s="173"/>
      <c r="S51" s="183"/>
      <c r="T51" s="185"/>
      <c r="U51" s="188"/>
      <c r="V51" s="189"/>
      <c r="W51" s="196"/>
      <c r="X51" s="198"/>
      <c r="Y51" s="182">
        <f t="shared" si="119"/>
        <v>0</v>
      </c>
      <c r="Z51" s="184">
        <f t="shared" si="120"/>
        <v>0</v>
      </c>
      <c r="AA51" s="187">
        <f t="shared" si="121"/>
        <v>0</v>
      </c>
      <c r="AB51" s="163"/>
      <c r="AC51" s="203">
        <f t="shared" ref="AC51" si="272">IF(AD51="","",C51)</f>
        <v>12</v>
      </c>
      <c r="AD51" s="159" t="s">
        <v>42</v>
      </c>
      <c r="AE51" s="229">
        <v>0.25190972222222224</v>
      </c>
      <c r="AF51" s="229">
        <v>0.23398148148148146</v>
      </c>
      <c r="AG51" s="229">
        <v>0.4858912037037037</v>
      </c>
      <c r="AH51" s="178">
        <f>IF(ISNUMBER(AC51)=FALSE,"",SUM(AL51:AL$54))</f>
        <v>4</v>
      </c>
      <c r="AI51" s="183"/>
      <c r="AJ51" s="185"/>
      <c r="AK51" s="188"/>
      <c r="AL51" s="189">
        <f t="shared" ref="AL51" si="273">IF(ISNUMBER(AC51)=FALSE,"",1)</f>
        <v>1</v>
      </c>
      <c r="AM51" s="197">
        <f t="shared" si="124"/>
        <v>14</v>
      </c>
      <c r="AN51" s="199">
        <f t="shared" si="125"/>
        <v>4</v>
      </c>
      <c r="AO51" s="182">
        <f t="shared" si="126"/>
        <v>0</v>
      </c>
      <c r="AP51" s="184">
        <f t="shared" si="127"/>
        <v>0</v>
      </c>
      <c r="AQ51" s="187">
        <f t="shared" si="128"/>
        <v>0</v>
      </c>
      <c r="AR51" s="163"/>
      <c r="AS51" s="204" t="str">
        <f t="shared" ref="AS51" si="274">IF(AT51="","",C51)</f>
        <v/>
      </c>
      <c r="AT51" s="175"/>
      <c r="AU51" s="175"/>
      <c r="AV51" s="176"/>
      <c r="AW51" s="173" t="str">
        <f>IF(ISNUMBER(AS51)=FALSE,"",SUM(BA51:BA$54))</f>
        <v/>
      </c>
      <c r="AX51" s="183"/>
      <c r="AY51" s="185"/>
      <c r="AZ51" s="188"/>
      <c r="BA51" s="189" t="str">
        <f t="shared" ref="BA51" si="275">IF(ISNUMBER(AS51)=FALSE,"",1)</f>
        <v/>
      </c>
      <c r="BB51" s="196" t="str">
        <f t="shared" si="129"/>
        <v/>
      </c>
      <c r="BC51" s="198" t="str">
        <f t="shared" si="130"/>
        <v/>
      </c>
      <c r="BD51" s="182">
        <f t="shared" si="131"/>
        <v>0</v>
      </c>
      <c r="BE51" s="184">
        <f t="shared" si="132"/>
        <v>0</v>
      </c>
      <c r="BF51" s="187">
        <f t="shared" si="133"/>
        <v>0</v>
      </c>
      <c r="BG51" s="163"/>
      <c r="BH51" s="203" t="str">
        <f t="shared" ref="BH51" si="276">IF(BI51="","",C51)</f>
        <v/>
      </c>
      <c r="BI51" s="179"/>
      <c r="BJ51" s="166"/>
      <c r="BK51" s="178" t="str">
        <f>IF(ISNUMBER(BH51)=FALSE,"",SUM(BO51:BO$54))</f>
        <v/>
      </c>
      <c r="BL51" s="183"/>
      <c r="BM51" s="185"/>
      <c r="BN51" s="188"/>
      <c r="BO51" s="189" t="str">
        <f t="shared" ref="BO51" si="277">IF(ISNUMBER(BH51)=FALSE,"",1)</f>
        <v/>
      </c>
      <c r="BP51" s="197" t="str">
        <f t="shared" si="135"/>
        <v/>
      </c>
      <c r="BQ51" s="199" t="str">
        <f t="shared" si="136"/>
        <v/>
      </c>
      <c r="BR51" s="182">
        <f t="shared" si="137"/>
        <v>0</v>
      </c>
      <c r="BS51" s="184">
        <f t="shared" si="138"/>
        <v>0</v>
      </c>
      <c r="BT51" s="187">
        <f t="shared" si="139"/>
        <v>0</v>
      </c>
      <c r="BU51" s="163"/>
      <c r="BV51" s="204" t="str">
        <f t="shared" ref="BV51" si="278">IF(BW51="","",C51)</f>
        <v/>
      </c>
      <c r="BW51" s="175"/>
      <c r="BX51" s="176"/>
      <c r="BY51" s="173" t="str">
        <f>IF(ISNUMBER(BV51)=FALSE,"",SUM(CC51:CC$54))</f>
        <v/>
      </c>
      <c r="BZ51" s="183"/>
      <c r="CA51" s="185"/>
      <c r="CB51" s="188"/>
      <c r="CC51" s="189" t="str">
        <f t="shared" ref="CC51" si="279">IF(ISNUMBER(BV51)=FALSE,"",1)</f>
        <v/>
      </c>
      <c r="CD51" s="196" t="str">
        <f t="shared" si="141"/>
        <v/>
      </c>
      <c r="CE51" s="198" t="str">
        <f t="shared" si="142"/>
        <v/>
      </c>
      <c r="CF51" s="182">
        <f t="shared" si="143"/>
        <v>0</v>
      </c>
      <c r="CG51" s="184">
        <f t="shared" si="144"/>
        <v>0</v>
      </c>
      <c r="CH51" s="187">
        <f t="shared" si="145"/>
        <v>0</v>
      </c>
      <c r="CI51" s="163"/>
      <c r="CJ51" s="205" t="str">
        <f t="shared" ref="CJ51" si="280">IF(CK51="","",C51)</f>
        <v/>
      </c>
      <c r="CK51" s="179"/>
      <c r="CL51" s="166"/>
      <c r="CM51" s="178" t="str">
        <f>IF(ISNUMBER(CJ51)=FALSE,"",SUM(CQ51:CQ$54))</f>
        <v/>
      </c>
      <c r="CN51" s="183"/>
      <c r="CO51" s="185"/>
      <c r="CP51" s="188"/>
      <c r="CQ51" s="189" t="str">
        <f t="shared" ref="CQ51" si="281">IF(ISNUMBER(CJ51)=FALSE,"",1)</f>
        <v/>
      </c>
      <c r="CR51" s="197" t="str">
        <f t="shared" si="147"/>
        <v/>
      </c>
      <c r="CS51" s="199" t="str">
        <f t="shared" si="148"/>
        <v/>
      </c>
      <c r="CT51" s="182">
        <f t="shared" si="149"/>
        <v>0</v>
      </c>
      <c r="CU51" s="184">
        <f t="shared" si="150"/>
        <v>0</v>
      </c>
      <c r="CV51" s="187">
        <f t="shared" si="151"/>
        <v>0</v>
      </c>
      <c r="CW51" s="163"/>
      <c r="CX51" s="154"/>
    </row>
    <row r="52" spans="1:102" s="162" customFormat="1" ht="15" customHeight="1">
      <c r="A52" s="164"/>
      <c r="B52" s="233"/>
      <c r="C52" s="213">
        <v>13</v>
      </c>
      <c r="D52" s="214">
        <f t="shared" si="152"/>
        <v>13</v>
      </c>
      <c r="E52" s="215" t="s">
        <v>28</v>
      </c>
      <c r="F52" s="213">
        <v>1972</v>
      </c>
      <c r="G52" s="213">
        <f>SUMIF($O$40:$O$71,E52,$V$40:$V$71)+SUMIF($AD$40:$AD$71,E52,$AL$40:$AL$71)+SUMIF($AT$40:$AT$71,E52,$BA$40:$BA$71)+SUMIF($BI$40:$BI$71,E52,$BO$40:$BO$71)+SUMIF($BW$40:$BW$71,E52,$CC$40:$CC$71)+SUMIF($CK$40:$CK$71,E52,$CQ$40:$CQ$71)</f>
        <v>2</v>
      </c>
      <c r="H52" s="213"/>
      <c r="I52" s="213">
        <f>SUMIF($O$40:$O$54,E52,$R$40:$R$54)+SUMIF($AD$40:$AD$54,E52,$AH$40:$AH$54)+SUMIF($AT$40:$AT$54,E52,$AW$40:$AW$54)+SUMIF($BI$40:$BI$54,E52,$BK$40:$BK$54)+SUMIF($BW$40:$BW$54,E52,$BY$40:$BY$54)+SUMIF($CK$40:$CK$54,E52,$CM$40:$CM$54)</f>
        <v>4</v>
      </c>
      <c r="J52" s="216">
        <f>SUMIF($O$40:$O$71,E52,$S$40:$S$71)+SUMIF($AD$40:$AD$71,E52,$AI$40:$AI$71)+SUMIF($AT$40:$AT$71,E52,$AX$40:$AX$71)+SUMIF($BI$40:$BI$71,E52,$BL$40:$BL$71)+SUMIF($BW$40:$BW$71,E52,$BZ$40:$BZ$71)+SUMIF($CK$40:$CK$71,E52,$CN$40:$CN$71)</f>
        <v>4</v>
      </c>
      <c r="K52" s="217">
        <f>SUMIF($O$40:$O$71,E52,$T$40:$T$71)+SUMIF($AD$40:$AD$71,E52,$AJ$40:$AJ$71)+SUMIF($AT$40:$AT$71,E52,$AY$40:$AY$71)+SUMIF($BI$40:$BI$71,E52,$BM$40:$BM$71)+SUMIF($BW$40:$BW$71,E52,$CA$40:$CA$71)+SUMIF($CK$40:$CK$71,E52,$CO$40:$CO$71)</f>
        <v>0</v>
      </c>
      <c r="L52" s="218">
        <f>SUMIF($O$40:$O$71,E52,$U$40:$U$71)+SUMIF($AD$40:$AD$71,E52,$AK$40:$AK$71)+SUMIF($AT$40:$AT$71,E52,$AZ$40:$AZ$71)+SUMIF($BI$40:$BI$71,E52,$BN$40:$BN$71)+SUMIF($BW$40:$BW$71,E52,$CB$40:$CB$71)+SUMIF($CK$40:$CK$71,E52,$CP$40:$CP$71)</f>
        <v>0</v>
      </c>
      <c r="M52" s="172"/>
      <c r="N52" s="201">
        <f t="shared" ref="N52" si="282">IF(O52="","",C52)</f>
        <v>13</v>
      </c>
      <c r="O52" s="175" t="s">
        <v>33</v>
      </c>
      <c r="P52" s="223">
        <v>39</v>
      </c>
      <c r="Q52" s="176">
        <v>0.40486111111111106</v>
      </c>
      <c r="R52" s="173"/>
      <c r="S52" s="183"/>
      <c r="T52" s="185"/>
      <c r="U52" s="188"/>
      <c r="V52" s="189"/>
      <c r="W52" s="196"/>
      <c r="X52" s="198"/>
      <c r="Y52" s="182">
        <f t="shared" si="119"/>
        <v>0</v>
      </c>
      <c r="Z52" s="184">
        <f t="shared" si="120"/>
        <v>0</v>
      </c>
      <c r="AA52" s="187">
        <f t="shared" si="121"/>
        <v>0</v>
      </c>
      <c r="AB52" s="163"/>
      <c r="AC52" s="203">
        <f t="shared" ref="AC52" si="283">IF(AD52="","",C52)</f>
        <v>13</v>
      </c>
      <c r="AD52" s="159" t="s">
        <v>43</v>
      </c>
      <c r="AE52" s="229">
        <v>0.25833333333333336</v>
      </c>
      <c r="AF52" s="229">
        <v>0.25703703703703706</v>
      </c>
      <c r="AG52" s="229">
        <v>0.51537037037037048</v>
      </c>
      <c r="AH52" s="178">
        <f>IF(ISNUMBER(AC52)=FALSE,"",SUM(AL52:AL$54))</f>
        <v>3</v>
      </c>
      <c r="AI52" s="183"/>
      <c r="AJ52" s="185"/>
      <c r="AK52" s="188"/>
      <c r="AL52" s="189">
        <f t="shared" ref="AL52" si="284">IF(ISNUMBER(AC52)=FALSE,"",1)</f>
        <v>1</v>
      </c>
      <c r="AM52" s="197">
        <f t="shared" si="124"/>
        <v>16</v>
      </c>
      <c r="AN52" s="199">
        <f t="shared" si="125"/>
        <v>3</v>
      </c>
      <c r="AO52" s="182">
        <f t="shared" si="126"/>
        <v>0</v>
      </c>
      <c r="AP52" s="184">
        <f t="shared" si="127"/>
        <v>0</v>
      </c>
      <c r="AQ52" s="187">
        <f t="shared" si="128"/>
        <v>0</v>
      </c>
      <c r="AR52" s="163"/>
      <c r="AS52" s="204" t="str">
        <f t="shared" ref="AS52" si="285">IF(AT52="","",C52)</f>
        <v/>
      </c>
      <c r="AT52" s="175"/>
      <c r="AU52" s="175"/>
      <c r="AV52" s="176"/>
      <c r="AW52" s="173" t="str">
        <f>IF(ISNUMBER(AS52)=FALSE,"",SUM(BA52:BA$54))</f>
        <v/>
      </c>
      <c r="AX52" s="183"/>
      <c r="AY52" s="185"/>
      <c r="AZ52" s="188"/>
      <c r="BA52" s="189" t="str">
        <f t="shared" ref="BA52" si="286">IF(ISNUMBER(AS52)=FALSE,"",1)</f>
        <v/>
      </c>
      <c r="BB52" s="196" t="str">
        <f t="shared" si="129"/>
        <v/>
      </c>
      <c r="BC52" s="198" t="str">
        <f t="shared" si="130"/>
        <v/>
      </c>
      <c r="BD52" s="182">
        <f t="shared" si="131"/>
        <v>0</v>
      </c>
      <c r="BE52" s="184">
        <f t="shared" si="132"/>
        <v>0</v>
      </c>
      <c r="BF52" s="187">
        <f t="shared" si="133"/>
        <v>0</v>
      </c>
      <c r="BG52" s="163"/>
      <c r="BH52" s="203" t="str">
        <f t="shared" ref="BH52" si="287">IF(BI52="","",C52)</f>
        <v/>
      </c>
      <c r="BI52" s="179"/>
      <c r="BJ52" s="166"/>
      <c r="BK52" s="178" t="str">
        <f>IF(ISNUMBER(BH52)=FALSE,"",SUM(BO52:BO$54))</f>
        <v/>
      </c>
      <c r="BL52" s="183"/>
      <c r="BM52" s="185"/>
      <c r="BN52" s="188"/>
      <c r="BO52" s="189" t="str">
        <f t="shared" ref="BO52" si="288">IF(ISNUMBER(BH52)=FALSE,"",1)</f>
        <v/>
      </c>
      <c r="BP52" s="197" t="str">
        <f t="shared" si="135"/>
        <v/>
      </c>
      <c r="BQ52" s="199" t="str">
        <f t="shared" si="136"/>
        <v/>
      </c>
      <c r="BR52" s="182">
        <f t="shared" si="137"/>
        <v>0</v>
      </c>
      <c r="BS52" s="184">
        <f t="shared" si="138"/>
        <v>0</v>
      </c>
      <c r="BT52" s="187">
        <f t="shared" si="139"/>
        <v>0</v>
      </c>
      <c r="BU52" s="163"/>
      <c r="BV52" s="204" t="str">
        <f t="shared" ref="BV52" si="289">IF(BW52="","",C52)</f>
        <v/>
      </c>
      <c r="BW52" s="175"/>
      <c r="BX52" s="176"/>
      <c r="BY52" s="173" t="str">
        <f>IF(ISNUMBER(BV52)=FALSE,"",SUM(CC52:CC$54))</f>
        <v/>
      </c>
      <c r="BZ52" s="183"/>
      <c r="CA52" s="185"/>
      <c r="CB52" s="188"/>
      <c r="CC52" s="189" t="str">
        <f t="shared" ref="CC52" si="290">IF(ISNUMBER(BV52)=FALSE,"",1)</f>
        <v/>
      </c>
      <c r="CD52" s="196" t="str">
        <f t="shared" si="141"/>
        <v/>
      </c>
      <c r="CE52" s="198" t="str">
        <f t="shared" si="142"/>
        <v/>
      </c>
      <c r="CF52" s="182">
        <f t="shared" si="143"/>
        <v>0</v>
      </c>
      <c r="CG52" s="184">
        <f t="shared" si="144"/>
        <v>0</v>
      </c>
      <c r="CH52" s="187">
        <f t="shared" si="145"/>
        <v>0</v>
      </c>
      <c r="CI52" s="163"/>
      <c r="CJ52" s="205" t="str">
        <f t="shared" ref="CJ52" si="291">IF(CK52="","",C52)</f>
        <v/>
      </c>
      <c r="CK52" s="179"/>
      <c r="CL52" s="166"/>
      <c r="CM52" s="178" t="str">
        <f>IF(ISNUMBER(CJ52)=FALSE,"",SUM(CQ52:CQ$54))</f>
        <v/>
      </c>
      <c r="CN52" s="183"/>
      <c r="CO52" s="185"/>
      <c r="CP52" s="188"/>
      <c r="CQ52" s="189" t="str">
        <f t="shared" ref="CQ52" si="292">IF(ISNUMBER(CJ52)=FALSE,"",1)</f>
        <v/>
      </c>
      <c r="CR52" s="197" t="str">
        <f t="shared" si="147"/>
        <v/>
      </c>
      <c r="CS52" s="199" t="str">
        <f t="shared" si="148"/>
        <v/>
      </c>
      <c r="CT52" s="182">
        <f t="shared" si="149"/>
        <v>0</v>
      </c>
      <c r="CU52" s="184">
        <f t="shared" si="150"/>
        <v>0</v>
      </c>
      <c r="CV52" s="187">
        <f t="shared" si="151"/>
        <v>0</v>
      </c>
      <c r="CW52" s="163"/>
      <c r="CX52" s="154"/>
    </row>
    <row r="53" spans="1:102" s="162" customFormat="1" ht="15" customHeight="1">
      <c r="A53" s="164"/>
      <c r="B53" s="233"/>
      <c r="C53" s="213">
        <v>14</v>
      </c>
      <c r="D53" s="214">
        <f t="shared" si="152"/>
        <v>14</v>
      </c>
      <c r="E53" s="215" t="s">
        <v>42</v>
      </c>
      <c r="F53" s="213">
        <v>1980</v>
      </c>
      <c r="G53" s="213">
        <f>SUMIF($O$40:$O$71,E53,$V$40:$V$71)+SUMIF($AD$40:$AD$71,E53,$AL$40:$AL$71)+SUMIF($AT$40:$AT$71,E53,$BA$40:$BA$71)+SUMIF($BI$40:$BI$71,E53,$BO$40:$BO$71)+SUMIF($BW$40:$BW$71,E53,$CC$40:$CC$71)+SUMIF($CK$40:$CK$71,E53,$CQ$40:$CQ$71)</f>
        <v>1</v>
      </c>
      <c r="H53" s="213"/>
      <c r="I53" s="213">
        <f>SUMIF($O$40:$O$54,E53,$R$40:$R$54)+SUMIF($AD$40:$AD$54,E53,$AH$40:$AH$54)+SUMIF($AT$40:$AT$54,E53,$AW$40:$AW$54)+SUMIF($BI$40:$BI$54,E53,$BK$40:$BK$54)+SUMIF($BW$40:$BW$54,E53,$BY$40:$BY$54)+SUMIF($CK$40:$CK$54,E53,$CM$40:$CM$54)</f>
        <v>4</v>
      </c>
      <c r="J53" s="216">
        <f>SUMIF($O$40:$O$71,E53,$S$40:$S$71)+SUMIF($AD$40:$AD$71,E53,$AI$40:$AI$71)+SUMIF($AT$40:$AT$71,E53,$AX$40:$AX$71)+SUMIF($BI$40:$BI$71,E53,$BL$40:$BL$71)+SUMIF($BW$40:$BW$71,E53,$BZ$40:$BZ$71)+SUMIF($CK$40:$CK$71,E53,$CN$40:$CN$71)</f>
        <v>0</v>
      </c>
      <c r="K53" s="217">
        <f>SUMIF($O$40:$O$71,E53,$T$40:$T$71)+SUMIF($AD$40:$AD$71,E53,$AJ$40:$AJ$71)+SUMIF($AT$40:$AT$71,E53,$AY$40:$AY$71)+SUMIF($BI$40:$BI$71,E53,$BM$40:$BM$71)+SUMIF($BW$40:$BW$71,E53,$CA$40:$CA$71)+SUMIF($CK$40:$CK$71,E53,$CO$40:$CO$71)</f>
        <v>0</v>
      </c>
      <c r="L53" s="218">
        <f>SUMIF($O$40:$O$71,E53,$U$40:$U$71)+SUMIF($AD$40:$AD$71,E53,$AK$40:$AK$71)+SUMIF($AT$40:$AT$71,E53,$AZ$40:$AZ$71)+SUMIF($BI$40:$BI$71,E53,$BN$40:$BN$71)+SUMIF($BW$40:$BW$71,E53,$CB$40:$CB$71)+SUMIF($CK$40:$CK$71,E53,$CP$40:$CP$71)</f>
        <v>0</v>
      </c>
      <c r="M53" s="172"/>
      <c r="N53" s="201">
        <f t="shared" ref="N53" si="293">IF(O53="","",C53)</f>
        <v>14</v>
      </c>
      <c r="O53" s="175" t="s">
        <v>34</v>
      </c>
      <c r="P53" s="223">
        <v>63</v>
      </c>
      <c r="Q53" s="176">
        <v>0.12291666666666667</v>
      </c>
      <c r="R53" s="173"/>
      <c r="S53" s="183"/>
      <c r="T53" s="185"/>
      <c r="U53" s="188"/>
      <c r="V53" s="189"/>
      <c r="W53" s="196"/>
      <c r="X53" s="198"/>
      <c r="Y53" s="182">
        <f t="shared" si="119"/>
        <v>0</v>
      </c>
      <c r="Z53" s="184">
        <f t="shared" si="120"/>
        <v>0</v>
      </c>
      <c r="AA53" s="187">
        <f t="shared" si="121"/>
        <v>0</v>
      </c>
      <c r="AB53" s="163"/>
      <c r="AC53" s="203">
        <f t="shared" ref="AC53" si="294">IF(AD53="","",C53)</f>
        <v>14</v>
      </c>
      <c r="AD53" s="159" t="s">
        <v>58</v>
      </c>
      <c r="AE53" s="229">
        <v>0.25783564814814813</v>
      </c>
      <c r="AF53" s="229">
        <v>0.25805555555555559</v>
      </c>
      <c r="AG53" s="229">
        <v>0.51589120370370378</v>
      </c>
      <c r="AH53" s="178">
        <f>IF(ISNUMBER(AC53)=FALSE,"",SUM(AL53:AL$54))</f>
        <v>2</v>
      </c>
      <c r="AI53" s="183"/>
      <c r="AJ53" s="185"/>
      <c r="AK53" s="188"/>
      <c r="AL53" s="189">
        <f t="shared" ref="AL53" si="295">IF(ISNUMBER(AC53)=FALSE,"",1)</f>
        <v>1</v>
      </c>
      <c r="AM53" s="197">
        <f t="shared" si="124"/>
        <v>18</v>
      </c>
      <c r="AN53" s="199">
        <f t="shared" si="125"/>
        <v>2</v>
      </c>
      <c r="AO53" s="182">
        <f t="shared" si="126"/>
        <v>0</v>
      </c>
      <c r="AP53" s="184">
        <f t="shared" si="127"/>
        <v>0</v>
      </c>
      <c r="AQ53" s="187">
        <f t="shared" si="128"/>
        <v>0</v>
      </c>
      <c r="AR53" s="163"/>
      <c r="AS53" s="204" t="str">
        <f t="shared" ref="AS53" si="296">IF(AT53="","",C53)</f>
        <v/>
      </c>
      <c r="AT53" s="175"/>
      <c r="AU53" s="175"/>
      <c r="AV53" s="176"/>
      <c r="AW53" s="173" t="str">
        <f>IF(ISNUMBER(AS53)=FALSE,"",SUM(BA53:BA$54))</f>
        <v/>
      </c>
      <c r="AX53" s="183"/>
      <c r="AY53" s="185"/>
      <c r="AZ53" s="188"/>
      <c r="BA53" s="189" t="str">
        <f t="shared" ref="BA53" si="297">IF(ISNUMBER(AS53)=FALSE,"",1)</f>
        <v/>
      </c>
      <c r="BB53" s="196" t="str">
        <f t="shared" si="129"/>
        <v/>
      </c>
      <c r="BC53" s="198" t="str">
        <f t="shared" si="130"/>
        <v/>
      </c>
      <c r="BD53" s="182">
        <f t="shared" si="131"/>
        <v>0</v>
      </c>
      <c r="BE53" s="184">
        <f t="shared" si="132"/>
        <v>0</v>
      </c>
      <c r="BF53" s="187">
        <f t="shared" si="133"/>
        <v>0</v>
      </c>
      <c r="BG53" s="163"/>
      <c r="BH53" s="203" t="str">
        <f t="shared" ref="BH53" si="298">IF(BI53="","",C53)</f>
        <v/>
      </c>
      <c r="BI53" s="179"/>
      <c r="BJ53" s="166"/>
      <c r="BK53" s="178" t="str">
        <f>IF(ISNUMBER(BH53)=FALSE,"",SUM(BO53:BO$54))</f>
        <v/>
      </c>
      <c r="BL53" s="183"/>
      <c r="BM53" s="185"/>
      <c r="BN53" s="188"/>
      <c r="BO53" s="189" t="str">
        <f t="shared" ref="BO53" si="299">IF(ISNUMBER(BH53)=FALSE,"",1)</f>
        <v/>
      </c>
      <c r="BP53" s="197" t="str">
        <f t="shared" si="135"/>
        <v/>
      </c>
      <c r="BQ53" s="199" t="str">
        <f t="shared" si="136"/>
        <v/>
      </c>
      <c r="BR53" s="182">
        <f t="shared" si="137"/>
        <v>0</v>
      </c>
      <c r="BS53" s="184">
        <f t="shared" si="138"/>
        <v>0</v>
      </c>
      <c r="BT53" s="187">
        <f t="shared" si="139"/>
        <v>0</v>
      </c>
      <c r="BU53" s="163"/>
      <c r="BV53" s="204" t="str">
        <f t="shared" ref="BV53" si="300">IF(BW53="","",C53)</f>
        <v/>
      </c>
      <c r="BW53" s="175"/>
      <c r="BX53" s="176"/>
      <c r="BY53" s="173" t="str">
        <f>IF(ISNUMBER(BV53)=FALSE,"",SUM(CC53:CC$54))</f>
        <v/>
      </c>
      <c r="BZ53" s="183"/>
      <c r="CA53" s="185"/>
      <c r="CB53" s="188"/>
      <c r="CC53" s="189" t="str">
        <f t="shared" ref="CC53" si="301">IF(ISNUMBER(BV53)=FALSE,"",1)</f>
        <v/>
      </c>
      <c r="CD53" s="196" t="str">
        <f t="shared" si="141"/>
        <v/>
      </c>
      <c r="CE53" s="198" t="str">
        <f t="shared" si="142"/>
        <v/>
      </c>
      <c r="CF53" s="182">
        <f t="shared" si="143"/>
        <v>0</v>
      </c>
      <c r="CG53" s="184">
        <f t="shared" si="144"/>
        <v>0</v>
      </c>
      <c r="CH53" s="187">
        <f t="shared" si="145"/>
        <v>0</v>
      </c>
      <c r="CI53" s="163"/>
      <c r="CJ53" s="205" t="str">
        <f t="shared" ref="CJ53" si="302">IF(CK53="","",C53)</f>
        <v/>
      </c>
      <c r="CK53" s="179"/>
      <c r="CL53" s="166"/>
      <c r="CM53" s="178" t="str">
        <f>IF(ISNUMBER(CJ53)=FALSE,"",SUM(CQ53:CQ$54))</f>
        <v/>
      </c>
      <c r="CN53" s="183"/>
      <c r="CO53" s="185"/>
      <c r="CP53" s="188"/>
      <c r="CQ53" s="189" t="str">
        <f t="shared" ref="CQ53" si="303">IF(ISNUMBER(CJ53)=FALSE,"",1)</f>
        <v/>
      </c>
      <c r="CR53" s="197" t="str">
        <f t="shared" si="147"/>
        <v/>
      </c>
      <c r="CS53" s="199" t="str">
        <f t="shared" si="148"/>
        <v/>
      </c>
      <c r="CT53" s="182">
        <f t="shared" si="149"/>
        <v>0</v>
      </c>
      <c r="CU53" s="184">
        <f t="shared" si="150"/>
        <v>0</v>
      </c>
      <c r="CV53" s="187">
        <f t="shared" si="151"/>
        <v>0</v>
      </c>
      <c r="CW53" s="163"/>
      <c r="CX53" s="154"/>
    </row>
    <row r="54" spans="1:102" s="162" customFormat="1" ht="15" customHeight="1">
      <c r="A54" s="164"/>
      <c r="B54" s="233"/>
      <c r="C54" s="213">
        <v>15</v>
      </c>
      <c r="D54" s="214">
        <f t="shared" ref="D54:D70" si="304">IF(E54="","",C54)</f>
        <v>15</v>
      </c>
      <c r="E54" s="215" t="s">
        <v>22</v>
      </c>
      <c r="F54" s="213"/>
      <c r="G54" s="213">
        <f>SUMIF($O$40:$O$71,E54,$V$40:$V$71)+SUMIF($AD$40:$AD$71,E54,$AL$40:$AL$71)+SUMIF($AT$40:$AT$71,E54,$BA$40:$BA$71)+SUMIF($BI$40:$BI$71,E54,$BO$40:$BO$71)+SUMIF($BW$40:$BW$71,E54,$CC$40:$CC$71)+SUMIF($CK$40:$CK$71,E54,$CQ$40:$CQ$71)</f>
        <v>1</v>
      </c>
      <c r="H54" s="213"/>
      <c r="I54" s="213">
        <f>SUMIF($O$40:$O$54,E54,$R$40:$R$54)+SUMIF($AD$40:$AD$54,E54,$AH$40:$AH$54)+SUMIF($AT$40:$AT$54,E54,$AW$40:$AW$54)+SUMIF($BI$40:$BI$54,E54,$BK$40:$BK$54)+SUMIF($BW$40:$BW$54,E54,$BY$40:$BY$54)+SUMIF($CK$40:$CK$54,E54,$CM$40:$CM$54)</f>
        <v>3</v>
      </c>
      <c r="J54" s="216">
        <f>SUMIF($O$40:$O$71,E54,$S$40:$S$71)+SUMIF($AD$40:$AD$71,E54,$AI$40:$AI$71)+SUMIF($AT$40:$AT$71,E54,$AX$40:$AX$71)+SUMIF($BI$40:$BI$71,E54,$BL$40:$BL$71)+SUMIF($BW$40:$BW$71,E54,$BZ$40:$BZ$71)+SUMIF($CK$40:$CK$71,E54,$CN$40:$CN$71)</f>
        <v>0</v>
      </c>
      <c r="K54" s="217">
        <f>SUMIF($O$40:$O$71,E54,$T$40:$T$71)+SUMIF($AD$40:$AD$71,E54,$AJ$40:$AJ$71)+SUMIF($AT$40:$AT$71,E54,$AY$40:$AY$71)+SUMIF($BI$40:$BI$71,E54,$BM$40:$BM$71)+SUMIF($BW$40:$BW$71,E54,$CA$40:$CA$71)+SUMIF($CK$40:$CK$71,E54,$CO$40:$CO$71)</f>
        <v>0</v>
      </c>
      <c r="L54" s="218">
        <f>SUMIF($O$40:$O$71,E54,$U$40:$U$71)+SUMIF($AD$40:$AD$71,E54,$AK$40:$AK$71)+SUMIF($AT$40:$AT$71,E54,$AZ$40:$AZ$71)+SUMIF($BI$40:$BI$71,E54,$BN$40:$BN$71)+SUMIF($BW$40:$BW$71,E54,$CB$40:$CB$71)+SUMIF($CK$40:$CK$71,E54,$CP$40:$CP$71)</f>
        <v>0</v>
      </c>
      <c r="M54" s="172"/>
      <c r="N54" s="201">
        <f t="shared" ref="N54" si="305">IF(O54="","",C54)</f>
        <v>15</v>
      </c>
      <c r="O54" s="175" t="s">
        <v>35</v>
      </c>
      <c r="P54" s="223">
        <v>45</v>
      </c>
      <c r="Q54" s="176">
        <v>0.15069444444444441</v>
      </c>
      <c r="R54" s="173"/>
      <c r="S54" s="183"/>
      <c r="T54" s="185"/>
      <c r="U54" s="188"/>
      <c r="V54" s="189"/>
      <c r="W54" s="196"/>
      <c r="X54" s="198"/>
      <c r="Y54" s="182">
        <f t="shared" si="119"/>
        <v>0</v>
      </c>
      <c r="Z54" s="184">
        <f t="shared" si="120"/>
        <v>0</v>
      </c>
      <c r="AA54" s="187">
        <f t="shared" si="121"/>
        <v>0</v>
      </c>
      <c r="AB54" s="163"/>
      <c r="AC54" s="203">
        <f t="shared" ref="AC54" si="306">IF(AD54="","",C54)</f>
        <v>15</v>
      </c>
      <c r="AD54" s="159" t="s">
        <v>57</v>
      </c>
      <c r="AE54" s="229">
        <v>0.25468750000000001</v>
      </c>
      <c r="AF54" s="229">
        <v>0.27341435185185181</v>
      </c>
      <c r="AG54" s="229">
        <v>0.52810185185185188</v>
      </c>
      <c r="AH54" s="178">
        <f>IF(ISNUMBER(AC54)=FALSE,"",SUM(AL54:AL$54))</f>
        <v>1</v>
      </c>
      <c r="AI54" s="183"/>
      <c r="AJ54" s="185"/>
      <c r="AK54" s="188"/>
      <c r="AL54" s="189">
        <f t="shared" ref="AL54" si="307">IF(ISNUMBER(AC54)=FALSE,"",1)</f>
        <v>1</v>
      </c>
      <c r="AM54" s="197">
        <f t="shared" si="124"/>
        <v>20</v>
      </c>
      <c r="AN54" s="199">
        <f t="shared" si="125"/>
        <v>1</v>
      </c>
      <c r="AO54" s="182">
        <f t="shared" si="126"/>
        <v>0</v>
      </c>
      <c r="AP54" s="184">
        <f t="shared" si="127"/>
        <v>0</v>
      </c>
      <c r="AQ54" s="187">
        <f t="shared" si="128"/>
        <v>0</v>
      </c>
      <c r="AR54" s="163"/>
      <c r="AS54" s="204" t="str">
        <f t="shared" ref="AS54" si="308">IF(AT54="","",C54)</f>
        <v/>
      </c>
      <c r="AT54" s="175"/>
      <c r="AU54" s="175"/>
      <c r="AV54" s="176"/>
      <c r="AW54" s="173" t="str">
        <f>IF(ISNUMBER(AS54)=FALSE,"",SUM(BA54:BA$54))</f>
        <v/>
      </c>
      <c r="AX54" s="183"/>
      <c r="AY54" s="185"/>
      <c r="AZ54" s="188"/>
      <c r="BA54" s="189" t="str">
        <f t="shared" ref="BA54" si="309">IF(ISNUMBER(AS54)=FALSE,"",1)</f>
        <v/>
      </c>
      <c r="BB54" s="196" t="str">
        <f t="shared" si="129"/>
        <v/>
      </c>
      <c r="BC54" s="198" t="str">
        <f t="shared" si="130"/>
        <v/>
      </c>
      <c r="BD54" s="182">
        <f t="shared" si="131"/>
        <v>0</v>
      </c>
      <c r="BE54" s="184">
        <f t="shared" si="132"/>
        <v>0</v>
      </c>
      <c r="BF54" s="187">
        <f t="shared" si="133"/>
        <v>0</v>
      </c>
      <c r="BG54" s="163"/>
      <c r="BH54" s="203" t="str">
        <f t="shared" ref="BH54" si="310">IF(BI54="","",C54)</f>
        <v/>
      </c>
      <c r="BI54" s="179"/>
      <c r="BJ54" s="166"/>
      <c r="BK54" s="178" t="str">
        <f>IF(ISNUMBER(BH54)=FALSE,"",SUM(BO54:BO$54))</f>
        <v/>
      </c>
      <c r="BL54" s="183"/>
      <c r="BM54" s="185"/>
      <c r="BN54" s="188"/>
      <c r="BO54" s="189" t="str">
        <f t="shared" ref="BO54" si="311">IF(ISNUMBER(BH54)=FALSE,"",1)</f>
        <v/>
      </c>
      <c r="BP54" s="197" t="str">
        <f t="shared" si="135"/>
        <v/>
      </c>
      <c r="BQ54" s="199" t="str">
        <f t="shared" si="136"/>
        <v/>
      </c>
      <c r="BR54" s="182">
        <f t="shared" si="137"/>
        <v>0</v>
      </c>
      <c r="BS54" s="184">
        <f t="shared" si="138"/>
        <v>0</v>
      </c>
      <c r="BT54" s="187">
        <f t="shared" si="139"/>
        <v>0</v>
      </c>
      <c r="BU54" s="163"/>
      <c r="BV54" s="204" t="str">
        <f t="shared" ref="BV54" si="312">IF(BW54="","",C54)</f>
        <v/>
      </c>
      <c r="BW54" s="175"/>
      <c r="BX54" s="176"/>
      <c r="BY54" s="173" t="str">
        <f>IF(ISNUMBER(BV54)=FALSE,"",SUM(CC54:CC$54))</f>
        <v/>
      </c>
      <c r="BZ54" s="183"/>
      <c r="CA54" s="185"/>
      <c r="CB54" s="188"/>
      <c r="CC54" s="189" t="str">
        <f t="shared" ref="CC54" si="313">IF(ISNUMBER(BV54)=FALSE,"",1)</f>
        <v/>
      </c>
      <c r="CD54" s="196" t="str">
        <f t="shared" si="141"/>
        <v/>
      </c>
      <c r="CE54" s="198" t="str">
        <f t="shared" si="142"/>
        <v/>
      </c>
      <c r="CF54" s="182">
        <f t="shared" si="143"/>
        <v>0</v>
      </c>
      <c r="CG54" s="184">
        <f t="shared" si="144"/>
        <v>0</v>
      </c>
      <c r="CH54" s="187">
        <f t="shared" si="145"/>
        <v>0</v>
      </c>
      <c r="CI54" s="163"/>
      <c r="CJ54" s="205" t="str">
        <f t="shared" ref="CJ54" si="314">IF(CK54="","",C54)</f>
        <v/>
      </c>
      <c r="CK54" s="179"/>
      <c r="CL54" s="166"/>
      <c r="CM54" s="178" t="str">
        <f>IF(ISNUMBER(CJ54)=FALSE,"",SUM(CQ54:CQ$54))</f>
        <v/>
      </c>
      <c r="CN54" s="183"/>
      <c r="CO54" s="185"/>
      <c r="CP54" s="188"/>
      <c r="CQ54" s="189" t="str">
        <f t="shared" ref="CQ54" si="315">IF(ISNUMBER(CJ54)=FALSE,"",1)</f>
        <v/>
      </c>
      <c r="CR54" s="197" t="str">
        <f t="shared" si="147"/>
        <v/>
      </c>
      <c r="CS54" s="199" t="str">
        <f t="shared" si="148"/>
        <v/>
      </c>
      <c r="CT54" s="182">
        <f t="shared" si="149"/>
        <v>0</v>
      </c>
      <c r="CU54" s="184">
        <f t="shared" si="150"/>
        <v>0</v>
      </c>
      <c r="CV54" s="187">
        <f t="shared" si="151"/>
        <v>0</v>
      </c>
      <c r="CW54" s="163"/>
      <c r="CX54" s="154"/>
    </row>
    <row r="55" spans="1:102" s="162" customFormat="1" ht="15" customHeight="1">
      <c r="A55" s="164"/>
      <c r="B55" s="233"/>
      <c r="C55" s="213">
        <v>16</v>
      </c>
      <c r="D55" s="214">
        <f t="shared" si="304"/>
        <v>16</v>
      </c>
      <c r="E55" s="215" t="s">
        <v>43</v>
      </c>
      <c r="F55" s="213"/>
      <c r="G55" s="213">
        <f>SUMIF($O$40:$O$71,E55,$V$40:$V$71)+SUMIF($AD$40:$AD$71,E55,$AL$40:$AL$71)+SUMIF($AT$40:$AT$71,E55,$BA$40:$BA$71)+SUMIF($BI$40:$BI$71,E55,$BO$40:$BO$71)+SUMIF($BW$40:$BW$71,E55,$CC$40:$CC$71)+SUMIF($CK$40:$CK$71,E55,$CQ$40:$CQ$71)</f>
        <v>1</v>
      </c>
      <c r="H55" s="213"/>
      <c r="I55" s="213">
        <f>SUMIF($O$40:$O$54,E55,$R$40:$R$54)+SUMIF($AD$40:$AD$54,E55,$AH$40:$AH$54)+SUMIF($AT$40:$AT$54,E55,$AW$40:$AW$54)+SUMIF($BI$40:$BI$54,E55,$BK$40:$BK$54)+SUMIF($BW$40:$BW$54,E55,$BY$40:$BY$54)+SUMIF($CK$40:$CK$54,E55,$CM$40:$CM$54)</f>
        <v>3</v>
      </c>
      <c r="J55" s="216">
        <f>SUMIF($O$40:$O$71,E55,$S$40:$S$71)+SUMIF($AD$40:$AD$71,E55,$AI$40:$AI$71)+SUMIF($AT$40:$AT$71,E55,$AX$40:$AX$71)+SUMIF($BI$40:$BI$71,E55,$BL$40:$BL$71)+SUMIF($BW$40:$BW$71,E55,$BZ$40:$BZ$71)+SUMIF($CK$40:$CK$71,E55,$CN$40:$CN$71)</f>
        <v>0</v>
      </c>
      <c r="K55" s="217">
        <f>SUMIF($O$40:$O$71,E55,$T$40:$T$71)+SUMIF($AD$40:$AD$71,E55,$AJ$40:$AJ$71)+SUMIF($AT$40:$AT$71,E55,$AY$40:$AY$71)+SUMIF($BI$40:$BI$71,E55,$BM$40:$BM$71)+SUMIF($BW$40:$BW$71,E55,$CA$40:$CA$71)+SUMIF($CK$40:$CK$71,E55,$CO$40:$CO$71)</f>
        <v>0</v>
      </c>
      <c r="L55" s="218">
        <f>SUMIF($O$40:$O$71,E55,$U$40:$U$71)+SUMIF($AD$40:$AD$71,E55,$AK$40:$AK$71)+SUMIF($AT$40:$AT$71,E55,$AZ$40:$AZ$71)+SUMIF($BI$40:$BI$71,E55,$BN$40:$BN$71)+SUMIF($BW$40:$BW$71,E55,$CB$40:$CB$71)+SUMIF($CK$40:$CK$71,E55,$CP$40:$CP$71)</f>
        <v>0</v>
      </c>
      <c r="M55" s="172"/>
      <c r="N55" s="201" t="str">
        <f t="shared" ref="N55" si="316">IF(O55="","",C55)</f>
        <v/>
      </c>
      <c r="O55" s="175"/>
      <c r="P55" s="223"/>
      <c r="Q55" s="176"/>
      <c r="R55" s="160" t="str">
        <f t="shared" ref="R55:R59" si="317">IF(S55&gt;0,S55,IF(T55&gt;0,T55,IF(U55&gt;0,U55,"")))</f>
        <v/>
      </c>
      <c r="S55" s="183" t="str">
        <f>IF(ISNUMBER(N55)=FALSE,"",SUM(V55:$V$69))</f>
        <v/>
      </c>
      <c r="T55" s="185"/>
      <c r="U55" s="188"/>
      <c r="V55" s="189" t="str">
        <f t="shared" ref="V55" si="318">IF(ISNUMBER(N55)=FALSE,"",1)</f>
        <v/>
      </c>
      <c r="W55" s="196" t="str">
        <f t="shared" ref="W55:W70" si="319">IF(ISNUMBER(N55)=FALSE,"",SUMIF($E$40:$E$70,O55,$D$40:$D$70))</f>
        <v/>
      </c>
      <c r="X55" s="198" t="str">
        <f t="shared" ref="X55:X70" si="320">IF(ISNUMBER(N55)=FALSE,"",SUMIF($E$40:$E$70,O55,$I$40:$I$70))</f>
        <v/>
      </c>
      <c r="Y55" s="182">
        <f t="shared" si="119"/>
        <v>0</v>
      </c>
      <c r="Z55" s="184">
        <f t="shared" si="120"/>
        <v>0</v>
      </c>
      <c r="AA55" s="187">
        <f t="shared" si="121"/>
        <v>0</v>
      </c>
      <c r="AB55" s="163"/>
      <c r="AC55" s="203">
        <f t="shared" ref="AC55" si="321">IF(AD55="","",C55)</f>
        <v>16</v>
      </c>
      <c r="AD55" s="159" t="s">
        <v>59</v>
      </c>
      <c r="AE55" s="229">
        <v>0.268125</v>
      </c>
      <c r="AF55" s="229">
        <v>0.2616666666666666</v>
      </c>
      <c r="AG55" s="229">
        <v>0.52979166666666666</v>
      </c>
      <c r="AH55" s="161">
        <f t="shared" ref="AH55" si="322">IF(AI55&gt;0,AI55,IF(AJ55&gt;0,AJ55,IF(AK55&gt;0,AK55,"")))</f>
        <v>5</v>
      </c>
      <c r="AI55" s="183">
        <f>IF(ISNUMBER(AC55)=FALSE,"",SUM(AL55:AL$69))</f>
        <v>5</v>
      </c>
      <c r="AJ55" s="185"/>
      <c r="AK55" s="188"/>
      <c r="AL55" s="189">
        <f t="shared" ref="AL55" si="323">IF(ISNUMBER(AC55)=FALSE,"",1)</f>
        <v>1</v>
      </c>
      <c r="AM55" s="197">
        <f t="shared" si="124"/>
        <v>21</v>
      </c>
      <c r="AN55" s="251">
        <f t="shared" si="125"/>
        <v>5</v>
      </c>
      <c r="AO55" s="182">
        <f t="shared" si="126"/>
        <v>0</v>
      </c>
      <c r="AP55" s="184">
        <f t="shared" si="127"/>
        <v>0</v>
      </c>
      <c r="AQ55" s="187">
        <f t="shared" si="128"/>
        <v>0</v>
      </c>
      <c r="AR55" s="163"/>
      <c r="AS55" s="204" t="str">
        <f t="shared" ref="AS55" si="324">IF(AT55="","",C55)</f>
        <v/>
      </c>
      <c r="AT55" s="175"/>
      <c r="AU55" s="175"/>
      <c r="AV55" s="176"/>
      <c r="AW55" s="160" t="str">
        <f t="shared" ref="AW55" si="325">IF(AX55&gt;0,AX55,IF(AY55&gt;0,AY55,IF(AZ55&gt;0,AZ55,"")))</f>
        <v/>
      </c>
      <c r="AX55" s="183" t="str">
        <f>IF(ISNUMBER(AS55)=FALSE,"",SUM(BA55:BA$69))</f>
        <v/>
      </c>
      <c r="AY55" s="185"/>
      <c r="AZ55" s="188"/>
      <c r="BA55" s="189" t="str">
        <f t="shared" ref="BA55" si="326">IF(ISNUMBER(AS55)=FALSE,"",1)</f>
        <v/>
      </c>
      <c r="BB55" s="196" t="str">
        <f t="shared" si="129"/>
        <v/>
      </c>
      <c r="BC55" s="198" t="str">
        <f t="shared" si="130"/>
        <v/>
      </c>
      <c r="BD55" s="182">
        <f t="shared" si="131"/>
        <v>0</v>
      </c>
      <c r="BE55" s="184">
        <f t="shared" si="132"/>
        <v>0</v>
      </c>
      <c r="BF55" s="187">
        <f t="shared" si="133"/>
        <v>0</v>
      </c>
      <c r="BG55" s="163"/>
      <c r="BH55" s="203" t="str">
        <f t="shared" ref="BH55" si="327">IF(BI55="","",C55)</f>
        <v/>
      </c>
      <c r="BI55" s="179"/>
      <c r="BJ55" s="166"/>
      <c r="BK55" s="161" t="str">
        <f t="shared" ref="BK55:BK56" si="328">IF(BL55&gt;0,BL55,IF(BM55&gt;0,BM55,IF(BN55&gt;0,BN55,"")))</f>
        <v/>
      </c>
      <c r="BL55" s="183" t="str">
        <f>IF(ISNUMBER(BH55)=FALSE,"",SUM(BO55:BO$69))</f>
        <v/>
      </c>
      <c r="BM55" s="185"/>
      <c r="BN55" s="188"/>
      <c r="BO55" s="189" t="str">
        <f t="shared" ref="BO55" si="329">IF(ISNUMBER(BH55)=FALSE,"",1)</f>
        <v/>
      </c>
      <c r="BP55" s="197" t="str">
        <f t="shared" si="135"/>
        <v/>
      </c>
      <c r="BQ55" s="199" t="str">
        <f t="shared" si="136"/>
        <v/>
      </c>
      <c r="BR55" s="182">
        <f t="shared" si="137"/>
        <v>0</v>
      </c>
      <c r="BS55" s="184">
        <f t="shared" si="138"/>
        <v>0</v>
      </c>
      <c r="BT55" s="187">
        <f t="shared" si="139"/>
        <v>0</v>
      </c>
      <c r="BU55" s="163"/>
      <c r="BV55" s="204" t="str">
        <f t="shared" ref="BV55" si="330">IF(BW55="","",C55)</f>
        <v/>
      </c>
      <c r="BW55" s="175"/>
      <c r="BX55" s="176"/>
      <c r="BY55" s="160" t="str">
        <f t="shared" ref="BY55:BY56" si="331">IF(BZ55&gt;0,BZ55,IF(CA55&gt;0,CA55,IF(CB55&gt;0,CB55,"")))</f>
        <v/>
      </c>
      <c r="BZ55" s="183" t="str">
        <f>IF(ISNUMBER(BV55)=FALSE,"",SUM(CC55:CC$69))</f>
        <v/>
      </c>
      <c r="CA55" s="185"/>
      <c r="CB55" s="188"/>
      <c r="CC55" s="189" t="str">
        <f t="shared" ref="CC55" si="332">IF(ISNUMBER(BV55)=FALSE,"",1)</f>
        <v/>
      </c>
      <c r="CD55" s="196" t="str">
        <f t="shared" si="141"/>
        <v/>
      </c>
      <c r="CE55" s="198" t="str">
        <f t="shared" si="142"/>
        <v/>
      </c>
      <c r="CF55" s="182">
        <f t="shared" si="143"/>
        <v>0</v>
      </c>
      <c r="CG55" s="184">
        <f t="shared" si="144"/>
        <v>0</v>
      </c>
      <c r="CH55" s="187">
        <f t="shared" si="145"/>
        <v>0</v>
      </c>
      <c r="CI55" s="163"/>
      <c r="CJ55" s="205" t="str">
        <f t="shared" ref="CJ55" si="333">IF(CK55="","",C55)</f>
        <v/>
      </c>
      <c r="CK55" s="179"/>
      <c r="CL55" s="166"/>
      <c r="CM55" s="161" t="str">
        <f t="shared" ref="CM55" si="334">IF(CN55&gt;0,CN55,IF(CO55&gt;0,CO55,IF(CP55&gt;0,CP55,"")))</f>
        <v/>
      </c>
      <c r="CN55" s="183" t="str">
        <f>IF(ISNUMBER(CJ55)=FALSE,"",SUM(CQ55:CQ$69))</f>
        <v/>
      </c>
      <c r="CO55" s="185"/>
      <c r="CP55" s="188"/>
      <c r="CQ55" s="189" t="str">
        <f t="shared" ref="CQ55" si="335">IF(ISNUMBER(CJ55)=FALSE,"",1)</f>
        <v/>
      </c>
      <c r="CR55" s="197" t="str">
        <f t="shared" si="147"/>
        <v/>
      </c>
      <c r="CS55" s="199" t="str">
        <f t="shared" si="148"/>
        <v/>
      </c>
      <c r="CT55" s="182">
        <f t="shared" si="149"/>
        <v>0</v>
      </c>
      <c r="CU55" s="184">
        <f t="shared" si="150"/>
        <v>0</v>
      </c>
      <c r="CV55" s="187">
        <f t="shared" si="151"/>
        <v>0</v>
      </c>
      <c r="CW55" s="163"/>
      <c r="CX55" s="154"/>
    </row>
    <row r="56" spans="1:102" s="162" customFormat="1" ht="15" customHeight="1">
      <c r="A56" s="164"/>
      <c r="B56" s="233"/>
      <c r="C56" s="213">
        <v>17</v>
      </c>
      <c r="D56" s="214">
        <f t="shared" si="304"/>
        <v>17</v>
      </c>
      <c r="E56" s="215" t="s">
        <v>29</v>
      </c>
      <c r="F56" s="213">
        <v>1976</v>
      </c>
      <c r="G56" s="213">
        <f>SUMIF($O$40:$O$71,E56,$V$40:$V$71)+SUMIF($AD$40:$AD$71,E56,$AL$40:$AL$71)+SUMIF($AT$40:$AT$71,E56,$BA$40:$BA$71)+SUMIF($BI$40:$BI$71,E56,$BO$40:$BO$71)+SUMIF($BW$40:$BW$71,E56,$CC$40:$CC$71)+SUMIF($CK$40:$CK$71,E56,$CQ$40:$CQ$71)</f>
        <v>2</v>
      </c>
      <c r="H56" s="213"/>
      <c r="I56" s="213">
        <f>SUMIF($O$40:$O$54,E56,$R$40:$R$54)+SUMIF($AD$40:$AD$54,E56,$AH$40:$AH$54)+SUMIF($AT$40:$AT$54,E56,$AW$40:$AW$54)+SUMIF($BI$40:$BI$54,E56,$BK$40:$BK$54)+SUMIF($BW$40:$BW$54,E56,$BY$40:$BY$54)+SUMIF($CK$40:$CK$54,E56,$CM$40:$CM$54)</f>
        <v>2</v>
      </c>
      <c r="J56" s="216">
        <f>SUMIF($O$40:$O$71,E56,$S$40:$S$71)+SUMIF($AD$40:$AD$71,E56,$AI$40:$AI$71)+SUMIF($AT$40:$AT$71,E56,$AX$40:$AX$71)+SUMIF($BI$40:$BI$71,E56,$BL$40:$BL$71)+SUMIF($BW$40:$BW$71,E56,$BZ$40:$BZ$71)+SUMIF($CK$40:$CK$71,E56,$CN$40:$CN$71)</f>
        <v>2</v>
      </c>
      <c r="K56" s="217">
        <f>SUMIF($O$40:$O$71,E56,$T$40:$T$71)+SUMIF($AD$40:$AD$71,E56,$AJ$40:$AJ$71)+SUMIF($AT$40:$AT$71,E56,$AY$40:$AY$71)+SUMIF($BI$40:$BI$71,E56,$BM$40:$BM$71)+SUMIF($BW$40:$BW$71,E56,$CA$40:$CA$71)+SUMIF($CK$40:$CK$71,E56,$CO$40:$CO$71)</f>
        <v>0</v>
      </c>
      <c r="L56" s="218">
        <f>SUMIF($O$40:$O$71,E56,$U$40:$U$71)+SUMIF($AD$40:$AD$71,E56,$AK$40:$AK$71)+SUMIF($AT$40:$AT$71,E56,$AZ$40:$AZ$71)+SUMIF($BI$40:$BI$71,E56,$BN$40:$BN$71)+SUMIF($BW$40:$BW$71,E56,$CB$40:$CB$71)+SUMIF($CK$40:$CK$71,E56,$CP$40:$CP$71)</f>
        <v>0</v>
      </c>
      <c r="M56" s="172"/>
      <c r="N56" s="201" t="str">
        <f t="shared" ref="N56" si="336">IF(O56="","",C56)</f>
        <v/>
      </c>
      <c r="O56" s="175"/>
      <c r="P56" s="223"/>
      <c r="Q56" s="176"/>
      <c r="R56" s="160" t="str">
        <f t="shared" si="317"/>
        <v/>
      </c>
      <c r="S56" s="183" t="str">
        <f>IF(ISNUMBER(N56)=FALSE,"",SUM(V56:$V$69))</f>
        <v/>
      </c>
      <c r="T56" s="185"/>
      <c r="U56" s="188"/>
      <c r="V56" s="189" t="str">
        <f t="shared" ref="V56" si="337">IF(ISNUMBER(N56)=FALSE,"",1)</f>
        <v/>
      </c>
      <c r="W56" s="196" t="str">
        <f t="shared" si="319"/>
        <v/>
      </c>
      <c r="X56" s="198" t="str">
        <f t="shared" si="320"/>
        <v/>
      </c>
      <c r="Y56" s="182">
        <f t="shared" si="119"/>
        <v>0</v>
      </c>
      <c r="Z56" s="184">
        <f t="shared" si="120"/>
        <v>0</v>
      </c>
      <c r="AA56" s="187">
        <f t="shared" si="121"/>
        <v>0</v>
      </c>
      <c r="AB56" s="163"/>
      <c r="AC56" s="203">
        <f t="shared" ref="AC56" si="338">IF(AD56="","",C56)</f>
        <v>17</v>
      </c>
      <c r="AD56" s="159" t="s">
        <v>28</v>
      </c>
      <c r="AE56" s="229">
        <v>0.27988425925925925</v>
      </c>
      <c r="AF56" s="229">
        <v>0.26461805555555551</v>
      </c>
      <c r="AG56" s="229">
        <v>0.5445023148148147</v>
      </c>
      <c r="AH56" s="161">
        <f t="shared" ref="AH56" si="339">IF(AI56&gt;0,AI56,IF(AJ56&gt;0,AJ56,IF(AK56&gt;0,AK56,"")))</f>
        <v>4</v>
      </c>
      <c r="AI56" s="183">
        <f>IF(ISNUMBER(AC56)=FALSE,"",SUM(AL56:AL$69))</f>
        <v>4</v>
      </c>
      <c r="AJ56" s="185"/>
      <c r="AK56" s="188"/>
      <c r="AL56" s="189">
        <f t="shared" ref="AL56" si="340">IF(ISNUMBER(AC56)=FALSE,"",1)</f>
        <v>1</v>
      </c>
      <c r="AM56" s="197">
        <f t="shared" si="124"/>
        <v>13</v>
      </c>
      <c r="AN56" s="199">
        <f t="shared" si="125"/>
        <v>4</v>
      </c>
      <c r="AO56" s="182">
        <f t="shared" si="126"/>
        <v>0</v>
      </c>
      <c r="AP56" s="184">
        <f t="shared" si="127"/>
        <v>0</v>
      </c>
      <c r="AQ56" s="187">
        <f t="shared" si="128"/>
        <v>0</v>
      </c>
      <c r="AR56" s="163"/>
      <c r="AS56" s="204" t="str">
        <f t="shared" ref="AS56" si="341">IF(AT56="","",C56)</f>
        <v/>
      </c>
      <c r="AT56" s="175"/>
      <c r="AU56" s="175"/>
      <c r="AV56" s="176"/>
      <c r="AW56" s="160" t="str">
        <f t="shared" ref="AW56" si="342">IF(AX56&gt;0,AX56,IF(AY56&gt;0,AY56,IF(AZ56&gt;0,AZ56,"")))</f>
        <v/>
      </c>
      <c r="AX56" s="183" t="str">
        <f>IF(ISNUMBER(AS56)=FALSE,"",SUM(BA56:BA$69))</f>
        <v/>
      </c>
      <c r="AY56" s="185"/>
      <c r="AZ56" s="188"/>
      <c r="BA56" s="189" t="str">
        <f t="shared" ref="BA56" si="343">IF(ISNUMBER(AS56)=FALSE,"",1)</f>
        <v/>
      </c>
      <c r="BB56" s="196" t="str">
        <f t="shared" si="129"/>
        <v/>
      </c>
      <c r="BC56" s="198" t="str">
        <f t="shared" si="130"/>
        <v/>
      </c>
      <c r="BD56" s="182">
        <f t="shared" si="131"/>
        <v>0</v>
      </c>
      <c r="BE56" s="184">
        <f t="shared" si="132"/>
        <v>0</v>
      </c>
      <c r="BF56" s="187">
        <f t="shared" si="133"/>
        <v>0</v>
      </c>
      <c r="BG56" s="163"/>
      <c r="BH56" s="203" t="str">
        <f t="shared" ref="BH56" si="344">IF(BI56="","",C56)</f>
        <v/>
      </c>
      <c r="BI56" s="179"/>
      <c r="BJ56" s="166"/>
      <c r="BK56" s="161" t="str">
        <f t="shared" si="328"/>
        <v/>
      </c>
      <c r="BL56" s="183" t="str">
        <f>IF(ISNUMBER(BH56)=FALSE,"",SUM(BO56:BO$69))</f>
        <v/>
      </c>
      <c r="BM56" s="185"/>
      <c r="BN56" s="188"/>
      <c r="BO56" s="189" t="str">
        <f t="shared" ref="BO56" si="345">IF(ISNUMBER(BH56)=FALSE,"",1)</f>
        <v/>
      </c>
      <c r="BP56" s="197" t="str">
        <f t="shared" si="135"/>
        <v/>
      </c>
      <c r="BQ56" s="199" t="str">
        <f t="shared" si="136"/>
        <v/>
      </c>
      <c r="BR56" s="182">
        <f t="shared" si="137"/>
        <v>0</v>
      </c>
      <c r="BS56" s="184">
        <f t="shared" si="138"/>
        <v>0</v>
      </c>
      <c r="BT56" s="187">
        <f t="shared" si="139"/>
        <v>0</v>
      </c>
      <c r="BU56" s="163"/>
      <c r="BV56" s="204" t="str">
        <f t="shared" ref="BV56" si="346">IF(BW56="","",C56)</f>
        <v/>
      </c>
      <c r="BW56" s="175"/>
      <c r="BX56" s="176"/>
      <c r="BY56" s="160" t="str">
        <f t="shared" si="331"/>
        <v/>
      </c>
      <c r="BZ56" s="183" t="str">
        <f>IF(ISNUMBER(BV56)=FALSE,"",SUM(CC56:CC$69))</f>
        <v/>
      </c>
      <c r="CA56" s="185"/>
      <c r="CB56" s="188"/>
      <c r="CC56" s="189" t="str">
        <f t="shared" ref="CC56" si="347">IF(ISNUMBER(BV56)=FALSE,"",1)</f>
        <v/>
      </c>
      <c r="CD56" s="196" t="str">
        <f t="shared" si="141"/>
        <v/>
      </c>
      <c r="CE56" s="198" t="str">
        <f t="shared" si="142"/>
        <v/>
      </c>
      <c r="CF56" s="182">
        <f t="shared" si="143"/>
        <v>0</v>
      </c>
      <c r="CG56" s="184">
        <f t="shared" si="144"/>
        <v>0</v>
      </c>
      <c r="CH56" s="187">
        <f t="shared" si="145"/>
        <v>0</v>
      </c>
      <c r="CI56" s="163"/>
      <c r="CJ56" s="205" t="str">
        <f t="shared" ref="CJ56" si="348">IF(CK56="","",C56)</f>
        <v/>
      </c>
      <c r="CK56" s="179"/>
      <c r="CL56" s="166"/>
      <c r="CM56" s="161" t="str">
        <f t="shared" ref="CM56" si="349">IF(CN56&gt;0,CN56,IF(CO56&gt;0,CO56,IF(CP56&gt;0,CP56,"")))</f>
        <v/>
      </c>
      <c r="CN56" s="183" t="str">
        <f>IF(ISNUMBER(CJ56)=FALSE,"",SUM(CQ56:CQ$69))</f>
        <v/>
      </c>
      <c r="CO56" s="185"/>
      <c r="CP56" s="188"/>
      <c r="CQ56" s="189" t="str">
        <f t="shared" ref="CQ56" si="350">IF(ISNUMBER(CJ56)=FALSE,"",1)</f>
        <v/>
      </c>
      <c r="CR56" s="197" t="str">
        <f t="shared" si="147"/>
        <v/>
      </c>
      <c r="CS56" s="199" t="str">
        <f t="shared" si="148"/>
        <v/>
      </c>
      <c r="CT56" s="182">
        <f t="shared" si="149"/>
        <v>0</v>
      </c>
      <c r="CU56" s="184">
        <f t="shared" si="150"/>
        <v>0</v>
      </c>
      <c r="CV56" s="187">
        <f t="shared" si="151"/>
        <v>0</v>
      </c>
      <c r="CW56" s="163"/>
      <c r="CX56" s="154"/>
    </row>
    <row r="57" spans="1:102" s="162" customFormat="1" ht="15" customHeight="1">
      <c r="A57" s="164"/>
      <c r="B57" s="233"/>
      <c r="C57" s="213">
        <v>18</v>
      </c>
      <c r="D57" s="214">
        <f t="shared" si="304"/>
        <v>18</v>
      </c>
      <c r="E57" s="215" t="s">
        <v>58</v>
      </c>
      <c r="F57" s="213">
        <v>1989</v>
      </c>
      <c r="G57" s="213">
        <f>SUMIF($O$40:$O$71,E57,$V$40:$V$71)+SUMIF($AD$40:$AD$71,E57,$AL$40:$AL$71)+SUMIF($AT$40:$AT$71,E57,$BA$40:$BA$71)+SUMIF($BI$40:$BI$71,E57,$BO$40:$BO$71)+SUMIF($BW$40:$BW$71,E57,$CC$40:$CC$71)+SUMIF($CK$40:$CK$71,E57,$CQ$40:$CQ$71)</f>
        <v>1</v>
      </c>
      <c r="H57" s="213"/>
      <c r="I57" s="213">
        <f>SUMIF($O$40:$O$54,E57,$R$40:$R$54)+SUMIF($AD$40:$AD$54,E57,$AH$40:$AH$54)+SUMIF($AT$40:$AT$54,E57,$AW$40:$AW$54)+SUMIF($BI$40:$BI$54,E57,$BK$40:$BK$54)+SUMIF($BW$40:$BW$54,E57,$BY$40:$BY$54)+SUMIF($CK$40:$CK$54,E57,$CM$40:$CM$54)</f>
        <v>2</v>
      </c>
      <c r="J57" s="216">
        <f>SUMIF($O$40:$O$71,E57,$S$40:$S$71)+SUMIF($AD$40:$AD$71,E57,$AI$40:$AI$71)+SUMIF($AT$40:$AT$71,E57,$AX$40:$AX$71)+SUMIF($BI$40:$BI$71,E57,$BL$40:$BL$71)+SUMIF($BW$40:$BW$71,E57,$BZ$40:$BZ$71)+SUMIF($CK$40:$CK$71,E57,$CN$40:$CN$71)</f>
        <v>0</v>
      </c>
      <c r="K57" s="217">
        <f>SUMIF($O$40:$O$71,E57,$T$40:$T$71)+SUMIF($AD$40:$AD$71,E57,$AJ$40:$AJ$71)+SUMIF($AT$40:$AT$71,E57,$AY$40:$AY$71)+SUMIF($BI$40:$BI$71,E57,$BM$40:$BM$71)+SUMIF($BW$40:$BW$71,E57,$CA$40:$CA$71)+SUMIF($CK$40:$CK$71,E57,$CO$40:$CO$71)</f>
        <v>0</v>
      </c>
      <c r="L57" s="218">
        <f>SUMIF($O$40:$O$71,E57,$U$40:$U$71)+SUMIF($AD$40:$AD$71,E57,$AK$40:$AK$71)+SUMIF($AT$40:$AT$71,E57,$AZ$40:$AZ$71)+SUMIF($BI$40:$BI$71,E57,$BN$40:$BN$71)+SUMIF($BW$40:$BW$71,E57,$CB$40:$CB$71)+SUMIF($CK$40:$CK$71,E57,$CP$40:$CP$71)</f>
        <v>0</v>
      </c>
      <c r="M57" s="172"/>
      <c r="N57" s="201" t="str">
        <f t="shared" ref="N57" si="351">IF(O57="","",C57)</f>
        <v/>
      </c>
      <c r="O57" s="175"/>
      <c r="P57" s="223"/>
      <c r="Q57" s="176"/>
      <c r="R57" s="160" t="str">
        <f t="shared" si="317"/>
        <v/>
      </c>
      <c r="S57" s="183" t="str">
        <f>IF(ISNUMBER(N57)=FALSE,"",SUM(V57:$V$69))</f>
        <v/>
      </c>
      <c r="T57" s="185"/>
      <c r="U57" s="188"/>
      <c r="V57" s="189" t="str">
        <f t="shared" ref="V57" si="352">IF(ISNUMBER(N57)=FALSE,"",1)</f>
        <v/>
      </c>
      <c r="W57" s="196" t="str">
        <f t="shared" si="319"/>
        <v/>
      </c>
      <c r="X57" s="198" t="str">
        <f t="shared" si="320"/>
        <v/>
      </c>
      <c r="Y57" s="182">
        <f t="shared" si="119"/>
        <v>0</v>
      </c>
      <c r="Z57" s="184">
        <f t="shared" si="120"/>
        <v>0</v>
      </c>
      <c r="AA57" s="187">
        <f t="shared" si="121"/>
        <v>0</v>
      </c>
      <c r="AB57" s="163"/>
      <c r="AC57" s="203">
        <f t="shared" ref="AC57" si="353">IF(AD57="","",C57)</f>
        <v>18</v>
      </c>
      <c r="AD57" s="159" t="s">
        <v>48</v>
      </c>
      <c r="AE57" s="229">
        <v>0.27442129629629636</v>
      </c>
      <c r="AF57" s="229">
        <v>0.27134259259259252</v>
      </c>
      <c r="AG57" s="229">
        <v>0.54576388888888894</v>
      </c>
      <c r="AH57" s="161">
        <f t="shared" ref="AH57" si="354">IF(AI57&gt;0,AI57,IF(AJ57&gt;0,AJ57,IF(AK57&gt;0,AK57,"")))</f>
        <v>3</v>
      </c>
      <c r="AI57" s="183">
        <f>IF(ISNUMBER(AC57)=FALSE,"",SUM(AL57:AL$69))</f>
        <v>3</v>
      </c>
      <c r="AJ57" s="185"/>
      <c r="AK57" s="188"/>
      <c r="AL57" s="189">
        <f t="shared" ref="AL57" si="355">IF(ISNUMBER(AC57)=FALSE,"",1)</f>
        <v>1</v>
      </c>
      <c r="AM57" s="197">
        <f t="shared" si="124"/>
        <v>22</v>
      </c>
      <c r="AN57" s="251">
        <f t="shared" si="125"/>
        <v>3</v>
      </c>
      <c r="AO57" s="182">
        <f t="shared" si="126"/>
        <v>0</v>
      </c>
      <c r="AP57" s="184">
        <f t="shared" si="127"/>
        <v>0</v>
      </c>
      <c r="AQ57" s="187">
        <f t="shared" si="128"/>
        <v>0</v>
      </c>
      <c r="AR57" s="163"/>
      <c r="AS57" s="204" t="str">
        <f t="shared" ref="AS57" si="356">IF(AT57="","",C57)</f>
        <v/>
      </c>
      <c r="AT57" s="175"/>
      <c r="AU57" s="175"/>
      <c r="AV57" s="176"/>
      <c r="AW57" s="160" t="str">
        <f t="shared" ref="AW57" si="357">IF(AX57&gt;0,AX57,IF(AY57&gt;0,AY57,IF(AZ57&gt;0,AZ57,"")))</f>
        <v/>
      </c>
      <c r="AX57" s="183" t="str">
        <f>IF(ISNUMBER(AS57)=FALSE,"",SUM(BA57:BA$69))</f>
        <v/>
      </c>
      <c r="AY57" s="185"/>
      <c r="AZ57" s="188"/>
      <c r="BA57" s="189" t="str">
        <f t="shared" ref="BA57" si="358">IF(ISNUMBER(AS57)=FALSE,"",1)</f>
        <v/>
      </c>
      <c r="BB57" s="196" t="str">
        <f t="shared" si="129"/>
        <v/>
      </c>
      <c r="BC57" s="198" t="str">
        <f t="shared" si="130"/>
        <v/>
      </c>
      <c r="BD57" s="182">
        <f t="shared" si="131"/>
        <v>0</v>
      </c>
      <c r="BE57" s="184">
        <f t="shared" si="132"/>
        <v>0</v>
      </c>
      <c r="BF57" s="187">
        <f t="shared" si="133"/>
        <v>0</v>
      </c>
      <c r="BG57" s="163"/>
      <c r="BH57" s="203" t="str">
        <f t="shared" ref="BH57" si="359">IF(BI57="","",C57)</f>
        <v/>
      </c>
      <c r="BI57" s="179"/>
      <c r="BJ57" s="166"/>
      <c r="BK57" s="161" t="str">
        <f t="shared" ref="BK57" si="360">IF(BL57&gt;0,BL57,IF(BM57&gt;0,BM57,IF(BN57&gt;0,BN57,"")))</f>
        <v/>
      </c>
      <c r="BL57" s="183" t="str">
        <f>IF(ISNUMBER(BH57)=FALSE,"",SUM(BO57:BO$69))</f>
        <v/>
      </c>
      <c r="BM57" s="185"/>
      <c r="BN57" s="188"/>
      <c r="BO57" s="189" t="str">
        <f t="shared" ref="BO57" si="361">IF(ISNUMBER(BH57)=FALSE,"",1)</f>
        <v/>
      </c>
      <c r="BP57" s="197" t="str">
        <f t="shared" si="135"/>
        <v/>
      </c>
      <c r="BQ57" s="199" t="str">
        <f t="shared" si="136"/>
        <v/>
      </c>
      <c r="BR57" s="182">
        <f t="shared" si="137"/>
        <v>0</v>
      </c>
      <c r="BS57" s="184">
        <f t="shared" si="138"/>
        <v>0</v>
      </c>
      <c r="BT57" s="187">
        <f t="shared" si="139"/>
        <v>0</v>
      </c>
      <c r="BU57" s="163"/>
      <c r="BV57" s="204" t="str">
        <f t="shared" ref="BV57" si="362">IF(BW57="","",C57)</f>
        <v/>
      </c>
      <c r="BW57" s="175"/>
      <c r="BX57" s="176"/>
      <c r="BY57" s="160" t="str">
        <f t="shared" ref="BY57" si="363">IF(BZ57&gt;0,BZ57,IF(CA57&gt;0,CA57,IF(CB57&gt;0,CB57,"")))</f>
        <v/>
      </c>
      <c r="BZ57" s="183" t="str">
        <f>IF(ISNUMBER(BV57)=FALSE,"",SUM(CC57:CC$69))</f>
        <v/>
      </c>
      <c r="CA57" s="185"/>
      <c r="CB57" s="188"/>
      <c r="CC57" s="189" t="str">
        <f t="shared" ref="CC57" si="364">IF(ISNUMBER(BV57)=FALSE,"",1)</f>
        <v/>
      </c>
      <c r="CD57" s="196" t="str">
        <f t="shared" si="141"/>
        <v/>
      </c>
      <c r="CE57" s="198" t="str">
        <f t="shared" si="142"/>
        <v/>
      </c>
      <c r="CF57" s="182">
        <f t="shared" si="143"/>
        <v>0</v>
      </c>
      <c r="CG57" s="184">
        <f t="shared" si="144"/>
        <v>0</v>
      </c>
      <c r="CH57" s="187">
        <f t="shared" si="145"/>
        <v>0</v>
      </c>
      <c r="CI57" s="163"/>
      <c r="CJ57" s="205" t="str">
        <f t="shared" ref="CJ57" si="365">IF(CK57="","",C57)</f>
        <v/>
      </c>
      <c r="CK57" s="179"/>
      <c r="CL57" s="166"/>
      <c r="CM57" s="161" t="str">
        <f t="shared" ref="CM57" si="366">IF(CN57&gt;0,CN57,IF(CO57&gt;0,CO57,IF(CP57&gt;0,CP57,"")))</f>
        <v/>
      </c>
      <c r="CN57" s="183" t="str">
        <f>IF(ISNUMBER(CJ57)=FALSE,"",SUM(CQ57:CQ$69))</f>
        <v/>
      </c>
      <c r="CO57" s="185"/>
      <c r="CP57" s="188"/>
      <c r="CQ57" s="189" t="str">
        <f t="shared" ref="CQ57" si="367">IF(ISNUMBER(CJ57)=FALSE,"",1)</f>
        <v/>
      </c>
      <c r="CR57" s="197" t="str">
        <f t="shared" si="147"/>
        <v/>
      </c>
      <c r="CS57" s="199" t="str">
        <f t="shared" si="148"/>
        <v/>
      </c>
      <c r="CT57" s="182">
        <f t="shared" si="149"/>
        <v>0</v>
      </c>
      <c r="CU57" s="184">
        <f t="shared" si="150"/>
        <v>0</v>
      </c>
      <c r="CV57" s="187">
        <f t="shared" si="151"/>
        <v>0</v>
      </c>
      <c r="CW57" s="163"/>
      <c r="CX57" s="154"/>
    </row>
    <row r="58" spans="1:102" s="162" customFormat="1" ht="15" customHeight="1">
      <c r="A58" s="164"/>
      <c r="B58" s="233"/>
      <c r="C58" s="213">
        <v>19</v>
      </c>
      <c r="D58" s="214">
        <f t="shared" si="304"/>
        <v>19</v>
      </c>
      <c r="E58" s="215" t="s">
        <v>23</v>
      </c>
      <c r="F58" s="213">
        <v>1977</v>
      </c>
      <c r="G58" s="213">
        <f>SUMIF($O$40:$O$71,E58,$V$40:$V$71)+SUMIF($AD$40:$AD$71,E58,$AL$40:$AL$71)+SUMIF($AT$40:$AT$71,E58,$BA$40:$BA$71)+SUMIF($BI$40:$BI$71,E58,$BO$40:$BO$71)+SUMIF($BW$40:$BW$71,E58,$CC$40:$CC$71)+SUMIF($CK$40:$CK$71,E58,$CQ$40:$CQ$71)</f>
        <v>1</v>
      </c>
      <c r="H58" s="213"/>
      <c r="I58" s="213">
        <f>SUMIF($O$40:$O$54,E58,$R$40:$R$54)+SUMIF($AD$40:$AD$54,E58,$AH$40:$AH$54)+SUMIF($AT$40:$AT$54,E58,$AW$40:$AW$54)+SUMIF($BI$40:$BI$54,E58,$BK$40:$BK$54)+SUMIF($BW$40:$BW$54,E58,$BY$40:$BY$54)+SUMIF($CK$40:$CK$54,E58,$CM$40:$CM$54)</f>
        <v>1</v>
      </c>
      <c r="J58" s="216">
        <f>SUMIF($O$40:$O$71,E58,$S$40:$S$71)+SUMIF($AD$40:$AD$71,E58,$AI$40:$AI$71)+SUMIF($AT$40:$AT$71,E58,$AX$40:$AX$71)+SUMIF($BI$40:$BI$71,E58,$BL$40:$BL$71)+SUMIF($BW$40:$BW$71,E58,$BZ$40:$BZ$71)+SUMIF($CK$40:$CK$71,E58,$CN$40:$CN$71)</f>
        <v>0</v>
      </c>
      <c r="K58" s="217">
        <f>SUMIF($O$40:$O$71,E58,$T$40:$T$71)+SUMIF($AD$40:$AD$71,E58,$AJ$40:$AJ$71)+SUMIF($AT$40:$AT$71,E58,$AY$40:$AY$71)+SUMIF($BI$40:$BI$71,E58,$BM$40:$BM$71)+SUMIF($BW$40:$BW$71,E58,$CA$40:$CA$71)+SUMIF($CK$40:$CK$71,E58,$CO$40:$CO$71)</f>
        <v>0</v>
      </c>
      <c r="L58" s="218">
        <f>SUMIF($O$40:$O$71,E58,$U$40:$U$71)+SUMIF($AD$40:$AD$71,E58,$AK$40:$AK$71)+SUMIF($AT$40:$AT$71,E58,$AZ$40:$AZ$71)+SUMIF($BI$40:$BI$71,E58,$BN$40:$BN$71)+SUMIF($BW$40:$BW$71,E58,$CB$40:$CB$71)+SUMIF($CK$40:$CK$71,E58,$CP$40:$CP$71)</f>
        <v>0</v>
      </c>
      <c r="M58" s="172"/>
      <c r="N58" s="201" t="str">
        <f t="shared" ref="N58" si="368">IF(O58="","",C58)</f>
        <v/>
      </c>
      <c r="O58" s="175"/>
      <c r="P58" s="223"/>
      <c r="Q58" s="176"/>
      <c r="R58" s="160" t="str">
        <f t="shared" si="317"/>
        <v/>
      </c>
      <c r="S58" s="183" t="str">
        <f>IF(ISNUMBER(N58)=FALSE,"",SUM(V58:$V$69))</f>
        <v/>
      </c>
      <c r="T58" s="185"/>
      <c r="U58" s="188"/>
      <c r="V58" s="189" t="str">
        <f t="shared" ref="V58" si="369">IF(ISNUMBER(N58)=FALSE,"",1)</f>
        <v/>
      </c>
      <c r="W58" s="196" t="str">
        <f t="shared" si="319"/>
        <v/>
      </c>
      <c r="X58" s="198" t="str">
        <f t="shared" si="320"/>
        <v/>
      </c>
      <c r="Y58" s="182">
        <f t="shared" si="119"/>
        <v>0</v>
      </c>
      <c r="Z58" s="184">
        <f t="shared" si="120"/>
        <v>0</v>
      </c>
      <c r="AA58" s="187">
        <f t="shared" si="121"/>
        <v>0</v>
      </c>
      <c r="AB58" s="163"/>
      <c r="AC58" s="203">
        <f t="shared" ref="AC58" si="370">IF(AD58="","",C58)</f>
        <v>19</v>
      </c>
      <c r="AD58" s="159" t="s">
        <v>29</v>
      </c>
      <c r="AE58" s="229">
        <v>0.28055555555555561</v>
      </c>
      <c r="AF58" s="229">
        <v>0.26613425925925926</v>
      </c>
      <c r="AG58" s="229">
        <v>0.54668981481481493</v>
      </c>
      <c r="AH58" s="161">
        <f t="shared" ref="AH58" si="371">IF(AI58&gt;0,AI58,IF(AJ58&gt;0,AJ58,IF(AK58&gt;0,AK58,"")))</f>
        <v>2</v>
      </c>
      <c r="AI58" s="183">
        <f>IF(ISNUMBER(AC58)=FALSE,"",SUM(AL58:AL$69))</f>
        <v>2</v>
      </c>
      <c r="AJ58" s="185"/>
      <c r="AK58" s="188"/>
      <c r="AL58" s="189">
        <f t="shared" ref="AL58" si="372">IF(ISNUMBER(AC58)=FALSE,"",1)</f>
        <v>1</v>
      </c>
      <c r="AM58" s="197">
        <f t="shared" si="124"/>
        <v>17</v>
      </c>
      <c r="AN58" s="199">
        <f t="shared" si="125"/>
        <v>2</v>
      </c>
      <c r="AO58" s="182">
        <f t="shared" si="126"/>
        <v>1</v>
      </c>
      <c r="AP58" s="184">
        <f t="shared" si="127"/>
        <v>0</v>
      </c>
      <c r="AQ58" s="187">
        <f t="shared" si="128"/>
        <v>0</v>
      </c>
      <c r="AR58" s="163"/>
      <c r="AS58" s="204" t="str">
        <f t="shared" ref="AS58" si="373">IF(AT58="","",C58)</f>
        <v/>
      </c>
      <c r="AT58" s="175"/>
      <c r="AU58" s="175"/>
      <c r="AV58" s="176"/>
      <c r="AW58" s="160" t="str">
        <f t="shared" ref="AW58" si="374">IF(AX58&gt;0,AX58,IF(AY58&gt;0,AY58,IF(AZ58&gt;0,AZ58,"")))</f>
        <v/>
      </c>
      <c r="AX58" s="183" t="str">
        <f>IF(ISNUMBER(AS58)=FALSE,"",SUM(BA58:BA$69))</f>
        <v/>
      </c>
      <c r="AY58" s="185"/>
      <c r="AZ58" s="188"/>
      <c r="BA58" s="189" t="str">
        <f t="shared" ref="BA58" si="375">IF(ISNUMBER(AS58)=FALSE,"",1)</f>
        <v/>
      </c>
      <c r="BB58" s="196" t="str">
        <f t="shared" si="129"/>
        <v/>
      </c>
      <c r="BC58" s="198" t="str">
        <f t="shared" si="130"/>
        <v/>
      </c>
      <c r="BD58" s="182">
        <f t="shared" si="131"/>
        <v>0</v>
      </c>
      <c r="BE58" s="184">
        <f t="shared" si="132"/>
        <v>0</v>
      </c>
      <c r="BF58" s="187">
        <f t="shared" si="133"/>
        <v>0</v>
      </c>
      <c r="BG58" s="163"/>
      <c r="BH58" s="203" t="str">
        <f t="shared" ref="BH58" si="376">IF(BI58="","",C58)</f>
        <v/>
      </c>
      <c r="BI58" s="179"/>
      <c r="BJ58" s="166"/>
      <c r="BK58" s="161" t="str">
        <f t="shared" ref="BK58" si="377">IF(BL58&gt;0,BL58,IF(BM58&gt;0,BM58,IF(BN58&gt;0,BN58,"")))</f>
        <v/>
      </c>
      <c r="BL58" s="183" t="str">
        <f>IF(ISNUMBER(BH58)=FALSE,"",SUM(BO58:BO$69))</f>
        <v/>
      </c>
      <c r="BM58" s="185"/>
      <c r="BN58" s="188"/>
      <c r="BO58" s="189" t="str">
        <f t="shared" ref="BO58" si="378">IF(ISNUMBER(BH58)=FALSE,"",1)</f>
        <v/>
      </c>
      <c r="BP58" s="197" t="str">
        <f t="shared" si="135"/>
        <v/>
      </c>
      <c r="BQ58" s="199" t="str">
        <f t="shared" si="136"/>
        <v/>
      </c>
      <c r="BR58" s="182">
        <f t="shared" si="137"/>
        <v>0</v>
      </c>
      <c r="BS58" s="184">
        <f t="shared" si="138"/>
        <v>0</v>
      </c>
      <c r="BT58" s="187">
        <f t="shared" si="139"/>
        <v>0</v>
      </c>
      <c r="BU58" s="163"/>
      <c r="BV58" s="204" t="str">
        <f t="shared" ref="BV58" si="379">IF(BW58="","",C58)</f>
        <v/>
      </c>
      <c r="BW58" s="175"/>
      <c r="BX58" s="176"/>
      <c r="BY58" s="160" t="str">
        <f t="shared" ref="BY58" si="380">IF(BZ58&gt;0,BZ58,IF(CA58&gt;0,CA58,IF(CB58&gt;0,CB58,"")))</f>
        <v/>
      </c>
      <c r="BZ58" s="183" t="str">
        <f>IF(ISNUMBER(BV58)=FALSE,"",SUM(CC58:CC$69))</f>
        <v/>
      </c>
      <c r="CA58" s="185"/>
      <c r="CB58" s="188"/>
      <c r="CC58" s="189" t="str">
        <f t="shared" ref="CC58" si="381">IF(ISNUMBER(BV58)=FALSE,"",1)</f>
        <v/>
      </c>
      <c r="CD58" s="196" t="str">
        <f t="shared" si="141"/>
        <v/>
      </c>
      <c r="CE58" s="198" t="str">
        <f t="shared" si="142"/>
        <v/>
      </c>
      <c r="CF58" s="182">
        <f t="shared" si="143"/>
        <v>0</v>
      </c>
      <c r="CG58" s="184">
        <f t="shared" si="144"/>
        <v>0</v>
      </c>
      <c r="CH58" s="187">
        <f t="shared" si="145"/>
        <v>0</v>
      </c>
      <c r="CI58" s="163"/>
      <c r="CJ58" s="205" t="str">
        <f t="shared" ref="CJ58" si="382">IF(CK58="","",C58)</f>
        <v/>
      </c>
      <c r="CK58" s="179"/>
      <c r="CL58" s="166"/>
      <c r="CM58" s="161" t="str">
        <f t="shared" ref="CM58" si="383">IF(CN58&gt;0,CN58,IF(CO58&gt;0,CO58,IF(CP58&gt;0,CP58,"")))</f>
        <v/>
      </c>
      <c r="CN58" s="183" t="str">
        <f>IF(ISNUMBER(CJ58)=FALSE,"",SUM(CQ58:CQ$69))</f>
        <v/>
      </c>
      <c r="CO58" s="185"/>
      <c r="CP58" s="188"/>
      <c r="CQ58" s="189" t="str">
        <f t="shared" ref="CQ58" si="384">IF(ISNUMBER(CJ58)=FALSE,"",1)</f>
        <v/>
      </c>
      <c r="CR58" s="197" t="str">
        <f t="shared" si="147"/>
        <v/>
      </c>
      <c r="CS58" s="199" t="str">
        <f t="shared" si="148"/>
        <v/>
      </c>
      <c r="CT58" s="182">
        <f t="shared" si="149"/>
        <v>0</v>
      </c>
      <c r="CU58" s="184">
        <f t="shared" si="150"/>
        <v>0</v>
      </c>
      <c r="CV58" s="187">
        <f t="shared" si="151"/>
        <v>0</v>
      </c>
      <c r="CW58" s="163"/>
      <c r="CX58" s="154"/>
    </row>
    <row r="59" spans="1:102" s="162" customFormat="1" ht="15" customHeight="1">
      <c r="A59" s="164"/>
      <c r="B59" s="233"/>
      <c r="C59" s="213">
        <v>20</v>
      </c>
      <c r="D59" s="214">
        <f t="shared" si="304"/>
        <v>20</v>
      </c>
      <c r="E59" s="215" t="s">
        <v>57</v>
      </c>
      <c r="F59" s="213">
        <v>1979</v>
      </c>
      <c r="G59" s="213">
        <f>SUMIF($O$40:$O$71,E59,$V$40:$V$71)+SUMIF($AD$40:$AD$71,E59,$AL$40:$AL$71)+SUMIF($AT$40:$AT$71,E59,$BA$40:$BA$71)+SUMIF($BI$40:$BI$71,E59,$BO$40:$BO$71)+SUMIF($BW$40:$BW$71,E59,$CC$40:$CC$71)+SUMIF($CK$40:$CK$71,E59,$CQ$40:$CQ$71)</f>
        <v>1</v>
      </c>
      <c r="H59" s="213"/>
      <c r="I59" s="213">
        <f>SUMIF($O$40:$O$54,E59,$R$40:$R$54)+SUMIF($AD$40:$AD$54,E59,$AH$40:$AH$54)+SUMIF($AT$40:$AT$54,E59,$AW$40:$AW$54)+SUMIF($BI$40:$BI$54,E59,$BK$40:$BK$54)+SUMIF($BW$40:$BW$54,E59,$BY$40:$BY$54)+SUMIF($CK$40:$CK$54,E59,$CM$40:$CM$54)</f>
        <v>1</v>
      </c>
      <c r="J59" s="216">
        <f>SUMIF($O$40:$O$71,E59,$S$40:$S$71)+SUMIF($AD$40:$AD$71,E59,$AI$40:$AI$71)+SUMIF($AT$40:$AT$71,E59,$AX$40:$AX$71)+SUMIF($BI$40:$BI$71,E59,$BL$40:$BL$71)+SUMIF($BW$40:$BW$71,E59,$BZ$40:$BZ$71)+SUMIF($CK$40:$CK$71,E59,$CN$40:$CN$71)</f>
        <v>0</v>
      </c>
      <c r="K59" s="217">
        <f>SUMIF($O$40:$O$71,E59,$T$40:$T$71)+SUMIF($AD$40:$AD$71,E59,$AJ$40:$AJ$71)+SUMIF($AT$40:$AT$71,E59,$AY$40:$AY$71)+SUMIF($BI$40:$BI$71,E59,$BM$40:$BM$71)+SUMIF($BW$40:$BW$71,E59,$CA$40:$CA$71)+SUMIF($CK$40:$CK$71,E59,$CO$40:$CO$71)</f>
        <v>0</v>
      </c>
      <c r="L59" s="218">
        <f>SUMIF($O$40:$O$71,E59,$U$40:$U$71)+SUMIF($AD$40:$AD$71,E59,$AK$40:$AK$71)+SUMIF($AT$40:$AT$71,E59,$AZ$40:$AZ$71)+SUMIF($BI$40:$BI$71,E59,$BN$40:$BN$71)+SUMIF($BW$40:$BW$71,E59,$CB$40:$CB$71)+SUMIF($CK$40:$CK$71,E59,$CP$40:$CP$71)</f>
        <v>0</v>
      </c>
      <c r="M59" s="172"/>
      <c r="N59" s="201" t="str">
        <f t="shared" ref="N59" si="385">IF(O59="","",C59)</f>
        <v/>
      </c>
      <c r="O59" s="175"/>
      <c r="P59" s="223"/>
      <c r="Q59" s="176"/>
      <c r="R59" s="160" t="str">
        <f t="shared" si="317"/>
        <v/>
      </c>
      <c r="S59" s="183" t="str">
        <f>IF(ISNUMBER(N59)=FALSE,"",SUM(V59:$V$69))</f>
        <v/>
      </c>
      <c r="T59" s="185"/>
      <c r="U59" s="188"/>
      <c r="V59" s="189" t="str">
        <f t="shared" ref="V59" si="386">IF(ISNUMBER(N59)=FALSE,"",1)</f>
        <v/>
      </c>
      <c r="W59" s="196" t="str">
        <f t="shared" si="319"/>
        <v/>
      </c>
      <c r="X59" s="198" t="str">
        <f t="shared" si="320"/>
        <v/>
      </c>
      <c r="Y59" s="182">
        <f t="shared" si="119"/>
        <v>0</v>
      </c>
      <c r="Z59" s="184">
        <f t="shared" si="120"/>
        <v>0</v>
      </c>
      <c r="AA59" s="187">
        <f t="shared" si="121"/>
        <v>0</v>
      </c>
      <c r="AB59" s="163"/>
      <c r="AC59" s="203">
        <f t="shared" ref="AC59" si="387">IF(AD59="","",C59)</f>
        <v>20</v>
      </c>
      <c r="AD59" s="159" t="s">
        <v>46</v>
      </c>
      <c r="AE59" s="229">
        <v>0.29589120370370375</v>
      </c>
      <c r="AF59" s="229">
        <v>0.27341435185185181</v>
      </c>
      <c r="AG59" s="229">
        <v>0.56930555555555551</v>
      </c>
      <c r="AH59" s="161">
        <f t="shared" ref="AH59" si="388">IF(AI59&gt;0,AI59,IF(AJ59&gt;0,AJ59,IF(AK59&gt;0,AK59,"")))</f>
        <v>1</v>
      </c>
      <c r="AI59" s="183">
        <f>IF(ISNUMBER(AC59)=FALSE,"",SUM(AL59:AL$69))</f>
        <v>1</v>
      </c>
      <c r="AJ59" s="185"/>
      <c r="AK59" s="188"/>
      <c r="AL59" s="189">
        <f t="shared" ref="AL59" si="389">IF(ISNUMBER(AC59)=FALSE,"",1)</f>
        <v>1</v>
      </c>
      <c r="AM59" s="197">
        <f t="shared" si="124"/>
        <v>23</v>
      </c>
      <c r="AN59" s="251">
        <f t="shared" si="125"/>
        <v>1</v>
      </c>
      <c r="AO59" s="182">
        <f t="shared" si="126"/>
        <v>0</v>
      </c>
      <c r="AP59" s="184">
        <f t="shared" si="127"/>
        <v>0</v>
      </c>
      <c r="AQ59" s="187">
        <f t="shared" si="128"/>
        <v>0</v>
      </c>
      <c r="AR59" s="163"/>
      <c r="AS59" s="204" t="str">
        <f t="shared" ref="AS59" si="390">IF(AT59="","",C59)</f>
        <v/>
      </c>
      <c r="AT59" s="175"/>
      <c r="AU59" s="175"/>
      <c r="AV59" s="176"/>
      <c r="AW59" s="160" t="str">
        <f t="shared" ref="AW59" si="391">IF(AX59&gt;0,AX59,IF(AY59&gt;0,AY59,IF(AZ59&gt;0,AZ59,"")))</f>
        <v/>
      </c>
      <c r="AX59" s="183" t="str">
        <f>IF(ISNUMBER(AS59)=FALSE,"",SUM(BA59:BA$69))</f>
        <v/>
      </c>
      <c r="AY59" s="185"/>
      <c r="AZ59" s="188"/>
      <c r="BA59" s="189" t="str">
        <f t="shared" ref="BA59" si="392">IF(ISNUMBER(AS59)=FALSE,"",1)</f>
        <v/>
      </c>
      <c r="BB59" s="196" t="str">
        <f t="shared" si="129"/>
        <v/>
      </c>
      <c r="BC59" s="198" t="str">
        <f t="shared" si="130"/>
        <v/>
      </c>
      <c r="BD59" s="182">
        <f t="shared" si="131"/>
        <v>0</v>
      </c>
      <c r="BE59" s="184">
        <f t="shared" si="132"/>
        <v>0</v>
      </c>
      <c r="BF59" s="187">
        <f t="shared" si="133"/>
        <v>0</v>
      </c>
      <c r="BG59" s="163"/>
      <c r="BH59" s="203" t="str">
        <f t="shared" ref="BH59" si="393">IF(BI59="","",C59)</f>
        <v/>
      </c>
      <c r="BI59" s="179"/>
      <c r="BJ59" s="166"/>
      <c r="BK59" s="161" t="str">
        <f t="shared" ref="BK59" si="394">IF(BL59&gt;0,BL59,IF(BM59&gt;0,BM59,IF(BN59&gt;0,BN59,"")))</f>
        <v/>
      </c>
      <c r="BL59" s="183" t="str">
        <f>IF(ISNUMBER(BH59)=FALSE,"",SUM(BO59:BO$69))</f>
        <v/>
      </c>
      <c r="BM59" s="185"/>
      <c r="BN59" s="188"/>
      <c r="BO59" s="189" t="str">
        <f t="shared" ref="BO59" si="395">IF(ISNUMBER(BH59)=FALSE,"",1)</f>
        <v/>
      </c>
      <c r="BP59" s="197" t="str">
        <f t="shared" si="135"/>
        <v/>
      </c>
      <c r="BQ59" s="199" t="str">
        <f t="shared" si="136"/>
        <v/>
      </c>
      <c r="BR59" s="182">
        <f t="shared" si="137"/>
        <v>0</v>
      </c>
      <c r="BS59" s="184">
        <f t="shared" si="138"/>
        <v>0</v>
      </c>
      <c r="BT59" s="187">
        <f t="shared" si="139"/>
        <v>0</v>
      </c>
      <c r="BU59" s="163"/>
      <c r="BV59" s="204" t="str">
        <f t="shared" ref="BV59" si="396">IF(BW59="","",C59)</f>
        <v/>
      </c>
      <c r="BW59" s="175"/>
      <c r="BX59" s="176"/>
      <c r="BY59" s="160" t="str">
        <f t="shared" ref="BY59" si="397">IF(BZ59&gt;0,BZ59,IF(CA59&gt;0,CA59,IF(CB59&gt;0,CB59,"")))</f>
        <v/>
      </c>
      <c r="BZ59" s="183" t="str">
        <f>IF(ISNUMBER(BV59)=FALSE,"",SUM(CC59:CC$69))</f>
        <v/>
      </c>
      <c r="CA59" s="185"/>
      <c r="CB59" s="188"/>
      <c r="CC59" s="189" t="str">
        <f t="shared" ref="CC59" si="398">IF(ISNUMBER(BV59)=FALSE,"",1)</f>
        <v/>
      </c>
      <c r="CD59" s="196" t="str">
        <f t="shared" si="141"/>
        <v/>
      </c>
      <c r="CE59" s="198" t="str">
        <f t="shared" si="142"/>
        <v/>
      </c>
      <c r="CF59" s="182">
        <f t="shared" si="143"/>
        <v>0</v>
      </c>
      <c r="CG59" s="184">
        <f t="shared" si="144"/>
        <v>0</v>
      </c>
      <c r="CH59" s="187">
        <f t="shared" si="145"/>
        <v>0</v>
      </c>
      <c r="CI59" s="163"/>
      <c r="CJ59" s="205" t="str">
        <f t="shared" ref="CJ59" si="399">IF(CK59="","",C59)</f>
        <v/>
      </c>
      <c r="CK59" s="179"/>
      <c r="CL59" s="166"/>
      <c r="CM59" s="161" t="str">
        <f t="shared" ref="CM59" si="400">IF(CN59&gt;0,CN59,IF(CO59&gt;0,CO59,IF(CP59&gt;0,CP59,"")))</f>
        <v/>
      </c>
      <c r="CN59" s="183" t="str">
        <f>IF(ISNUMBER(CJ59)=FALSE,"",SUM(CQ59:CQ$69))</f>
        <v/>
      </c>
      <c r="CO59" s="185"/>
      <c r="CP59" s="188"/>
      <c r="CQ59" s="189" t="str">
        <f t="shared" ref="CQ59" si="401">IF(ISNUMBER(CJ59)=FALSE,"",1)</f>
        <v/>
      </c>
      <c r="CR59" s="197" t="str">
        <f t="shared" si="147"/>
        <v/>
      </c>
      <c r="CS59" s="199" t="str">
        <f t="shared" si="148"/>
        <v/>
      </c>
      <c r="CT59" s="182">
        <f t="shared" si="149"/>
        <v>0</v>
      </c>
      <c r="CU59" s="184">
        <f t="shared" si="150"/>
        <v>0</v>
      </c>
      <c r="CV59" s="187">
        <f t="shared" si="151"/>
        <v>0</v>
      </c>
      <c r="CW59" s="163"/>
      <c r="CX59" s="154"/>
    </row>
    <row r="60" spans="1:102" s="162" customFormat="1" ht="15" customHeight="1">
      <c r="A60" s="164"/>
      <c r="B60" s="233"/>
      <c r="C60" s="213">
        <v>21</v>
      </c>
      <c r="D60" s="214">
        <f t="shared" si="304"/>
        <v>21</v>
      </c>
      <c r="E60" s="215" t="s">
        <v>59</v>
      </c>
      <c r="F60" s="213">
        <v>1961</v>
      </c>
      <c r="G60" s="213">
        <f>SUMIF($O$40:$O$71,E60,$V$40:$V$71)+SUMIF($AD$40:$AD$71,E60,$AL$40:$AL$71)+SUMIF($AT$40:$AT$71,E60,$BA$40:$BA$71)+SUMIF($BI$40:$BI$71,E60,$BO$40:$BO$71)+SUMIF($BW$40:$BW$71,E60,$CC$40:$CC$71)+SUMIF($CK$40:$CK$71,E60,$CQ$40:$CQ$71)</f>
        <v>1</v>
      </c>
      <c r="H60" s="213"/>
      <c r="I60" s="213">
        <f>SUMIF($O$40:$O$54,E60,$R$40:$R$54)+SUMIF($AD$40:$AD$54,E60,$AH$40:$AH$54)+SUMIF($AT$40:$AT$54,E60,$AW$40:$AW$54)+SUMIF($BI$40:$BI$54,E60,$BK$40:$BK$54)+SUMIF($BW$40:$BW$54,E60,$BY$40:$BY$54)+SUMIF($CK$40:$CK$54,E60,$CM$40:$CM$54)</f>
        <v>0</v>
      </c>
      <c r="J60" s="216">
        <f>SUMIF($O$40:$O$71,E60,$S$40:$S$71)+SUMIF($AD$40:$AD$71,E60,$AI$40:$AI$71)+SUMIF($AT$40:$AT$71,E60,$AX$40:$AX$71)+SUMIF($BI$40:$BI$71,E60,$BL$40:$BL$71)+SUMIF($BW$40:$BW$71,E60,$BZ$40:$BZ$71)+SUMIF($CK$40:$CK$71,E60,$CN$40:$CN$71)</f>
        <v>5</v>
      </c>
      <c r="K60" s="217">
        <f>SUMIF($O$40:$O$71,E60,$T$40:$T$71)+SUMIF($AD$40:$AD$71,E60,$AJ$40:$AJ$71)+SUMIF($AT$40:$AT$71,E60,$AY$40:$AY$71)+SUMIF($BI$40:$BI$71,E60,$BM$40:$BM$71)+SUMIF($BW$40:$BW$71,E60,$CA$40:$CA$71)+SUMIF($CK$40:$CK$71,E60,$CO$40:$CO$71)</f>
        <v>0</v>
      </c>
      <c r="L60" s="218">
        <f>SUMIF($O$40:$O$71,E60,$U$40:$U$71)+SUMIF($AD$40:$AD$71,E60,$AK$40:$AK$71)+SUMIF($AT$40:$AT$71,E60,$AZ$40:$AZ$71)+SUMIF($BI$40:$BI$71,E60,$BN$40:$BN$71)+SUMIF($BW$40:$BW$71,E60,$CB$40:$CB$71)+SUMIF($CK$40:$CK$71,E60,$CP$40:$CP$71)</f>
        <v>0</v>
      </c>
      <c r="M60" s="172"/>
      <c r="N60" s="201" t="str">
        <f t="shared" ref="N60" si="402">IF(O60="","",C60)</f>
        <v/>
      </c>
      <c r="O60" s="175"/>
      <c r="P60" s="223"/>
      <c r="Q60" s="176"/>
      <c r="R60" s="160" t="str">
        <f t="shared" ref="R60:R69" si="403">IF(S60&gt;0,S60,IF(T60&gt;0,T60,IF(U60&gt;0,U60,"")))</f>
        <v/>
      </c>
      <c r="S60" s="183" t="str">
        <f>IF(ISNUMBER(N60)=FALSE,"",SUM(V60:$V$69))</f>
        <v/>
      </c>
      <c r="T60" s="185"/>
      <c r="U60" s="188"/>
      <c r="V60" s="189" t="str">
        <f t="shared" ref="V60" si="404">IF(ISNUMBER(N60)=FALSE,"",1)</f>
        <v/>
      </c>
      <c r="W60" s="196" t="str">
        <f t="shared" si="319"/>
        <v/>
      </c>
      <c r="X60" s="198" t="str">
        <f t="shared" si="320"/>
        <v/>
      </c>
      <c r="Y60" s="182">
        <f t="shared" si="119"/>
        <v>0</v>
      </c>
      <c r="Z60" s="184">
        <f t="shared" si="120"/>
        <v>0</v>
      </c>
      <c r="AA60" s="187">
        <f t="shared" si="121"/>
        <v>0</v>
      </c>
      <c r="AB60" s="163"/>
      <c r="AC60" s="203">
        <f t="shared" ref="AC60" si="405">IF(AD60="","",C60)</f>
        <v>21</v>
      </c>
      <c r="AD60" s="159" t="s">
        <v>44</v>
      </c>
      <c r="AE60" s="229">
        <v>0.27442129629629636</v>
      </c>
      <c r="AF60" s="229" t="s">
        <v>51</v>
      </c>
      <c r="AG60" s="229" t="s">
        <v>52</v>
      </c>
      <c r="AH60" s="161" t="str">
        <f t="shared" ref="AH60" si="406">IF(AI60&gt;0,AI60,IF(AJ60&gt;0,AJ60,IF(AK60&gt;0,AK60,"")))</f>
        <v/>
      </c>
      <c r="AI60" s="183">
        <f>IF(ISNUMBER(AC60)=FALSE,"",SUM(AL60:AL$69))</f>
        <v>0</v>
      </c>
      <c r="AJ60" s="185"/>
      <c r="AK60" s="188"/>
      <c r="AL60" s="189"/>
      <c r="AM60" s="197"/>
      <c r="AN60" s="199"/>
      <c r="AO60" s="182">
        <f t="shared" si="126"/>
        <v>0</v>
      </c>
      <c r="AP60" s="184">
        <f t="shared" si="127"/>
        <v>0</v>
      </c>
      <c r="AQ60" s="187">
        <f t="shared" si="128"/>
        <v>0</v>
      </c>
      <c r="AR60" s="163"/>
      <c r="AS60" s="204" t="str">
        <f t="shared" ref="AS60" si="407">IF(AT60="","",C60)</f>
        <v/>
      </c>
      <c r="AT60" s="175"/>
      <c r="AU60" s="175"/>
      <c r="AV60" s="176"/>
      <c r="AW60" s="160" t="str">
        <f t="shared" ref="AW60" si="408">IF(AX60&gt;0,AX60,IF(AY60&gt;0,AY60,IF(AZ60&gt;0,AZ60,"")))</f>
        <v/>
      </c>
      <c r="AX60" s="183" t="str">
        <f>IF(ISNUMBER(AS60)=FALSE,"",SUM(BA60:BA$69))</f>
        <v/>
      </c>
      <c r="AY60" s="185"/>
      <c r="AZ60" s="188"/>
      <c r="BA60" s="189" t="str">
        <f t="shared" ref="BA60" si="409">IF(ISNUMBER(AS60)=FALSE,"",1)</f>
        <v/>
      </c>
      <c r="BB60" s="196" t="str">
        <f t="shared" si="129"/>
        <v/>
      </c>
      <c r="BC60" s="198" t="str">
        <f t="shared" si="130"/>
        <v/>
      </c>
      <c r="BD60" s="182">
        <f t="shared" si="131"/>
        <v>0</v>
      </c>
      <c r="BE60" s="184">
        <f t="shared" si="132"/>
        <v>0</v>
      </c>
      <c r="BF60" s="187">
        <f t="shared" si="133"/>
        <v>0</v>
      </c>
      <c r="BG60" s="163"/>
      <c r="BH60" s="203" t="str">
        <f t="shared" ref="BH60" si="410">IF(BI60="","",C60)</f>
        <v/>
      </c>
      <c r="BI60" s="179"/>
      <c r="BJ60" s="166"/>
      <c r="BK60" s="161" t="str">
        <f t="shared" ref="BK60" si="411">IF(BL60&gt;0,BL60,IF(BM60&gt;0,BM60,IF(BN60&gt;0,BN60,"")))</f>
        <v/>
      </c>
      <c r="BL60" s="183" t="str">
        <f>IF(ISNUMBER(BH60)=FALSE,"",SUM(BO60:BO$69))</f>
        <v/>
      </c>
      <c r="BM60" s="185"/>
      <c r="BN60" s="188"/>
      <c r="BO60" s="189" t="str">
        <f t="shared" ref="BO60" si="412">IF(ISNUMBER(BH60)=FALSE,"",1)</f>
        <v/>
      </c>
      <c r="BP60" s="197" t="str">
        <f t="shared" si="135"/>
        <v/>
      </c>
      <c r="BQ60" s="199" t="str">
        <f t="shared" si="136"/>
        <v/>
      </c>
      <c r="BR60" s="182">
        <f t="shared" si="137"/>
        <v>0</v>
      </c>
      <c r="BS60" s="184">
        <f t="shared" si="138"/>
        <v>0</v>
      </c>
      <c r="BT60" s="187">
        <f t="shared" si="139"/>
        <v>0</v>
      </c>
      <c r="BU60" s="163"/>
      <c r="BV60" s="204" t="str">
        <f t="shared" ref="BV60" si="413">IF(BW60="","",C60)</f>
        <v/>
      </c>
      <c r="BW60" s="175"/>
      <c r="BX60" s="176"/>
      <c r="BY60" s="160" t="str">
        <f t="shared" ref="BY60" si="414">IF(BZ60&gt;0,BZ60,IF(CA60&gt;0,CA60,IF(CB60&gt;0,CB60,"")))</f>
        <v/>
      </c>
      <c r="BZ60" s="183" t="str">
        <f>IF(ISNUMBER(BV60)=FALSE,"",SUM(CC60:CC$69))</f>
        <v/>
      </c>
      <c r="CA60" s="185"/>
      <c r="CB60" s="188"/>
      <c r="CC60" s="189" t="str">
        <f t="shared" ref="CC60" si="415">IF(ISNUMBER(BV60)=FALSE,"",1)</f>
        <v/>
      </c>
      <c r="CD60" s="196" t="str">
        <f t="shared" si="141"/>
        <v/>
      </c>
      <c r="CE60" s="198" t="str">
        <f t="shared" si="142"/>
        <v/>
      </c>
      <c r="CF60" s="182">
        <f t="shared" si="143"/>
        <v>0</v>
      </c>
      <c r="CG60" s="184">
        <f t="shared" si="144"/>
        <v>0</v>
      </c>
      <c r="CH60" s="187">
        <f t="shared" si="145"/>
        <v>0</v>
      </c>
      <c r="CI60" s="163"/>
      <c r="CJ60" s="205" t="str">
        <f t="shared" ref="CJ60" si="416">IF(CK60="","",C60)</f>
        <v/>
      </c>
      <c r="CK60" s="179"/>
      <c r="CL60" s="166"/>
      <c r="CM60" s="161" t="str">
        <f t="shared" ref="CM60" si="417">IF(CN60&gt;0,CN60,IF(CO60&gt;0,CO60,IF(CP60&gt;0,CP60,"")))</f>
        <v/>
      </c>
      <c r="CN60" s="183" t="str">
        <f>IF(ISNUMBER(CJ60)=FALSE,"",SUM(CQ60:CQ$69))</f>
        <v/>
      </c>
      <c r="CO60" s="185"/>
      <c r="CP60" s="188"/>
      <c r="CQ60" s="189" t="str">
        <f t="shared" ref="CQ60" si="418">IF(ISNUMBER(CJ60)=FALSE,"",1)</f>
        <v/>
      </c>
      <c r="CR60" s="197" t="str">
        <f t="shared" si="147"/>
        <v/>
      </c>
      <c r="CS60" s="199" t="str">
        <f t="shared" si="148"/>
        <v/>
      </c>
      <c r="CT60" s="182">
        <f t="shared" si="149"/>
        <v>0</v>
      </c>
      <c r="CU60" s="184">
        <f t="shared" si="150"/>
        <v>0</v>
      </c>
      <c r="CV60" s="187">
        <f t="shared" si="151"/>
        <v>0</v>
      </c>
      <c r="CW60" s="163"/>
      <c r="CX60" s="154"/>
    </row>
    <row r="61" spans="1:102" s="162" customFormat="1" ht="15" customHeight="1">
      <c r="A61" s="164"/>
      <c r="B61" s="233"/>
      <c r="C61" s="213">
        <v>22</v>
      </c>
      <c r="D61" s="214">
        <f t="shared" si="304"/>
        <v>22</v>
      </c>
      <c r="E61" s="215" t="s">
        <v>48</v>
      </c>
      <c r="F61" s="213">
        <v>1994</v>
      </c>
      <c r="G61" s="213">
        <f>SUMIF($O$40:$O$71,E61,$V$40:$V$71)+SUMIF($AD$40:$AD$71,E61,$AL$40:$AL$71)+SUMIF($AT$40:$AT$71,E61,$BA$40:$BA$71)+SUMIF($BI$40:$BI$71,E61,$BO$40:$BO$71)+SUMIF($BW$40:$BW$71,E61,$CC$40:$CC$71)+SUMIF($CK$40:$CK$71,E61,$CQ$40:$CQ$71)</f>
        <v>1</v>
      </c>
      <c r="H61" s="213"/>
      <c r="I61" s="213">
        <f>SUMIF($O$40:$O$54,E61,$R$40:$R$54)+SUMIF($AD$40:$AD$54,E61,$AH$40:$AH$54)+SUMIF($AT$40:$AT$54,E61,$AW$40:$AW$54)+SUMIF($BI$40:$BI$54,E61,$BK$40:$BK$54)+SUMIF($BW$40:$BW$54,E61,$BY$40:$BY$54)+SUMIF($CK$40:$CK$54,E61,$CM$40:$CM$54)</f>
        <v>0</v>
      </c>
      <c r="J61" s="216">
        <f>SUMIF($O$40:$O$71,E61,$S$40:$S$71)+SUMIF($AD$40:$AD$71,E61,$AI$40:$AI$71)+SUMIF($AT$40:$AT$71,E61,$AX$40:$AX$71)+SUMIF($BI$40:$BI$71,E61,$BL$40:$BL$71)+SUMIF($BW$40:$BW$71,E61,$BZ$40:$BZ$71)+SUMIF($CK$40:$CK$71,E61,$CN$40:$CN$71)</f>
        <v>3</v>
      </c>
      <c r="K61" s="217">
        <f>SUMIF($O$40:$O$71,E61,$T$40:$T$71)+SUMIF($AD$40:$AD$71,E61,$AJ$40:$AJ$71)+SUMIF($AT$40:$AT$71,E61,$AY$40:$AY$71)+SUMIF($BI$40:$BI$71,E61,$BM$40:$BM$71)+SUMIF($BW$40:$BW$71,E61,$CA$40:$CA$71)+SUMIF($CK$40:$CK$71,E61,$CO$40:$CO$71)</f>
        <v>0</v>
      </c>
      <c r="L61" s="218">
        <f>SUMIF($O$40:$O$71,E61,$U$40:$U$71)+SUMIF($AD$40:$AD$71,E61,$AK$40:$AK$71)+SUMIF($AT$40:$AT$71,E61,$AZ$40:$AZ$71)+SUMIF($BI$40:$BI$71,E61,$BN$40:$BN$71)+SUMIF($BW$40:$BW$71,E61,$CB$40:$CB$71)+SUMIF($CK$40:$CK$71,E61,$CP$40:$CP$71)</f>
        <v>0</v>
      </c>
      <c r="M61" s="172"/>
      <c r="N61" s="201" t="str">
        <f t="shared" ref="N61" si="419">IF(O61="","",C61)</f>
        <v/>
      </c>
      <c r="O61" s="175"/>
      <c r="P61" s="223"/>
      <c r="Q61" s="176"/>
      <c r="R61" s="160" t="str">
        <f t="shared" si="403"/>
        <v/>
      </c>
      <c r="S61" s="183" t="str">
        <f>IF(ISNUMBER(N61)=FALSE,"",SUM(V61:$V$69))</f>
        <v/>
      </c>
      <c r="T61" s="185"/>
      <c r="U61" s="188"/>
      <c r="V61" s="189" t="str">
        <f t="shared" ref="V61" si="420">IF(ISNUMBER(N61)=FALSE,"",1)</f>
        <v/>
      </c>
      <c r="W61" s="196" t="str">
        <f t="shared" si="319"/>
        <v/>
      </c>
      <c r="X61" s="198" t="str">
        <f t="shared" si="320"/>
        <v/>
      </c>
      <c r="Y61" s="182">
        <f t="shared" si="119"/>
        <v>0</v>
      </c>
      <c r="Z61" s="184">
        <f t="shared" si="120"/>
        <v>0</v>
      </c>
      <c r="AA61" s="187">
        <f t="shared" si="121"/>
        <v>0</v>
      </c>
      <c r="AB61" s="163"/>
      <c r="AC61" s="203">
        <f t="shared" ref="AC61" si="421">IF(AD61="","",C61)</f>
        <v>22</v>
      </c>
      <c r="AD61" s="159" t="s">
        <v>45</v>
      </c>
      <c r="AE61" s="229">
        <v>0.29160879629629627</v>
      </c>
      <c r="AF61" s="229" t="s">
        <v>50</v>
      </c>
      <c r="AG61" s="229" t="s">
        <v>52</v>
      </c>
      <c r="AH61" s="161" t="str">
        <f t="shared" ref="AH61" si="422">IF(AI61&gt;0,AI61,IF(AJ61&gt;0,AJ61,IF(AK61&gt;0,AK61,"")))</f>
        <v/>
      </c>
      <c r="AI61" s="183">
        <f>IF(ISNUMBER(AC61)=FALSE,"",SUM(AL61:AL$69))</f>
        <v>0</v>
      </c>
      <c r="AJ61" s="185"/>
      <c r="AK61" s="188"/>
      <c r="AL61" s="189"/>
      <c r="AM61" s="197"/>
      <c r="AN61" s="199"/>
      <c r="AO61" s="182">
        <f t="shared" si="126"/>
        <v>0</v>
      </c>
      <c r="AP61" s="184">
        <f t="shared" si="127"/>
        <v>0</v>
      </c>
      <c r="AQ61" s="187">
        <f t="shared" si="128"/>
        <v>0</v>
      </c>
      <c r="AR61" s="163"/>
      <c r="AS61" s="204" t="str">
        <f t="shared" ref="AS61" si="423">IF(AT61="","",C61)</f>
        <v/>
      </c>
      <c r="AT61" s="175"/>
      <c r="AU61" s="175"/>
      <c r="AV61" s="176"/>
      <c r="AW61" s="160" t="str">
        <f t="shared" ref="AW61" si="424">IF(AX61&gt;0,AX61,IF(AY61&gt;0,AY61,IF(AZ61&gt;0,AZ61,"")))</f>
        <v/>
      </c>
      <c r="AX61" s="183" t="str">
        <f>IF(ISNUMBER(AS61)=FALSE,"",SUM(BA61:BA$69))</f>
        <v/>
      </c>
      <c r="AY61" s="185"/>
      <c r="AZ61" s="188"/>
      <c r="BA61" s="189" t="str">
        <f t="shared" ref="BA61" si="425">IF(ISNUMBER(AS61)=FALSE,"",1)</f>
        <v/>
      </c>
      <c r="BB61" s="196" t="str">
        <f t="shared" si="129"/>
        <v/>
      </c>
      <c r="BC61" s="198" t="str">
        <f t="shared" si="130"/>
        <v/>
      </c>
      <c r="BD61" s="182">
        <f t="shared" si="131"/>
        <v>0</v>
      </c>
      <c r="BE61" s="184">
        <f t="shared" si="132"/>
        <v>0</v>
      </c>
      <c r="BF61" s="187">
        <f t="shared" si="133"/>
        <v>0</v>
      </c>
      <c r="BG61" s="163"/>
      <c r="BH61" s="203" t="str">
        <f t="shared" ref="BH61" si="426">IF(BI61="","",C61)</f>
        <v/>
      </c>
      <c r="BI61" s="179"/>
      <c r="BJ61" s="166"/>
      <c r="BK61" s="161" t="str">
        <f t="shared" ref="BK61" si="427">IF(BL61&gt;0,BL61,IF(BM61&gt;0,BM61,IF(BN61&gt;0,BN61,"")))</f>
        <v/>
      </c>
      <c r="BL61" s="183" t="str">
        <f>IF(ISNUMBER(BH61)=FALSE,"",SUM(BO61:BO$69))</f>
        <v/>
      </c>
      <c r="BM61" s="185"/>
      <c r="BN61" s="188"/>
      <c r="BO61" s="189" t="str">
        <f t="shared" ref="BO61" si="428">IF(ISNUMBER(BH61)=FALSE,"",1)</f>
        <v/>
      </c>
      <c r="BP61" s="197" t="str">
        <f t="shared" si="135"/>
        <v/>
      </c>
      <c r="BQ61" s="199" t="str">
        <f t="shared" si="136"/>
        <v/>
      </c>
      <c r="BR61" s="182">
        <f t="shared" si="137"/>
        <v>0</v>
      </c>
      <c r="BS61" s="184">
        <f t="shared" si="138"/>
        <v>0</v>
      </c>
      <c r="BT61" s="187">
        <f t="shared" si="139"/>
        <v>0</v>
      </c>
      <c r="BU61" s="163"/>
      <c r="BV61" s="204" t="str">
        <f t="shared" ref="BV61" si="429">IF(BW61="","",C61)</f>
        <v/>
      </c>
      <c r="BW61" s="175"/>
      <c r="BX61" s="176"/>
      <c r="BY61" s="160" t="str">
        <f t="shared" ref="BY61" si="430">IF(BZ61&gt;0,BZ61,IF(CA61&gt;0,CA61,IF(CB61&gt;0,CB61,"")))</f>
        <v/>
      </c>
      <c r="BZ61" s="183" t="str">
        <f>IF(ISNUMBER(BV61)=FALSE,"",SUM(CC61:CC$69))</f>
        <v/>
      </c>
      <c r="CA61" s="185"/>
      <c r="CB61" s="188"/>
      <c r="CC61" s="189" t="str">
        <f t="shared" ref="CC61" si="431">IF(ISNUMBER(BV61)=FALSE,"",1)</f>
        <v/>
      </c>
      <c r="CD61" s="196" t="str">
        <f t="shared" si="141"/>
        <v/>
      </c>
      <c r="CE61" s="198" t="str">
        <f t="shared" si="142"/>
        <v/>
      </c>
      <c r="CF61" s="182">
        <f t="shared" si="143"/>
        <v>0</v>
      </c>
      <c r="CG61" s="184">
        <f t="shared" si="144"/>
        <v>0</v>
      </c>
      <c r="CH61" s="187">
        <f t="shared" si="145"/>
        <v>0</v>
      </c>
      <c r="CI61" s="163"/>
      <c r="CJ61" s="205" t="str">
        <f t="shared" ref="CJ61" si="432">IF(CK61="","",C61)</f>
        <v/>
      </c>
      <c r="CK61" s="179"/>
      <c r="CL61" s="166"/>
      <c r="CM61" s="161" t="str">
        <f t="shared" ref="CM61" si="433">IF(CN61&gt;0,CN61,IF(CO61&gt;0,CO61,IF(CP61&gt;0,CP61,"")))</f>
        <v/>
      </c>
      <c r="CN61" s="183" t="str">
        <f>IF(ISNUMBER(CJ61)=FALSE,"",SUM(CQ61:CQ$69))</f>
        <v/>
      </c>
      <c r="CO61" s="185"/>
      <c r="CP61" s="188"/>
      <c r="CQ61" s="189" t="str">
        <f t="shared" ref="CQ61" si="434">IF(ISNUMBER(CJ61)=FALSE,"",1)</f>
        <v/>
      </c>
      <c r="CR61" s="197" t="str">
        <f t="shared" si="147"/>
        <v/>
      </c>
      <c r="CS61" s="199" t="str">
        <f t="shared" si="148"/>
        <v/>
      </c>
      <c r="CT61" s="182">
        <f t="shared" si="149"/>
        <v>0</v>
      </c>
      <c r="CU61" s="184">
        <f t="shared" si="150"/>
        <v>0</v>
      </c>
      <c r="CV61" s="187">
        <f t="shared" si="151"/>
        <v>0</v>
      </c>
      <c r="CW61" s="163"/>
      <c r="CX61" s="154"/>
    </row>
    <row r="62" spans="1:102" s="162" customFormat="1" ht="15" customHeight="1">
      <c r="A62" s="164"/>
      <c r="B62" s="233"/>
      <c r="C62" s="213">
        <v>23</v>
      </c>
      <c r="D62" s="214">
        <f t="shared" si="304"/>
        <v>23</v>
      </c>
      <c r="E62" s="215" t="s">
        <v>46</v>
      </c>
      <c r="F62" s="213"/>
      <c r="G62" s="213">
        <f>SUMIF($O$40:$O$71,E62,$V$40:$V$71)+SUMIF($AD$40:$AD$71,E62,$AL$40:$AL$71)+SUMIF($AT$40:$AT$71,E62,$BA$40:$BA$71)+SUMIF($BI$40:$BI$71,E62,$BO$40:$BO$71)+SUMIF($BW$40:$BW$71,E62,$CC$40:$CC$71)+SUMIF($CK$40:$CK$71,E62,$CQ$40:$CQ$71)</f>
        <v>1</v>
      </c>
      <c r="H62" s="213"/>
      <c r="I62" s="213">
        <f>SUMIF($O$40:$O$54,E62,$R$40:$R$54)+SUMIF($AD$40:$AD$54,E62,$AH$40:$AH$54)+SUMIF($AT$40:$AT$54,E62,$AW$40:$AW$54)+SUMIF($BI$40:$BI$54,E62,$BK$40:$BK$54)+SUMIF($BW$40:$BW$54,E62,$BY$40:$BY$54)+SUMIF($CK$40:$CK$54,E62,$CM$40:$CM$54)</f>
        <v>0</v>
      </c>
      <c r="J62" s="216">
        <f>SUMIF($O$40:$O$71,E62,$S$40:$S$71)+SUMIF($AD$40:$AD$71,E62,$AI$40:$AI$71)+SUMIF($AT$40:$AT$71,E62,$AX$40:$AX$71)+SUMIF($BI$40:$BI$71,E62,$BL$40:$BL$71)+SUMIF($BW$40:$BW$71,E62,$BZ$40:$BZ$71)+SUMIF($CK$40:$CK$71,E62,$CN$40:$CN$71)</f>
        <v>1</v>
      </c>
      <c r="K62" s="217">
        <f>SUMIF($O$40:$O$71,E62,$T$40:$T$71)+SUMIF($AD$40:$AD$71,E62,$AJ$40:$AJ$71)+SUMIF($AT$40:$AT$71,E62,$AY$40:$AY$71)+SUMIF($BI$40:$BI$71,E62,$BM$40:$BM$71)+SUMIF($BW$40:$BW$71,E62,$CA$40:$CA$71)+SUMIF($CK$40:$CK$71,E62,$CO$40:$CO$71)</f>
        <v>0</v>
      </c>
      <c r="L62" s="218">
        <f>SUMIF($O$40:$O$71,E62,$U$40:$U$71)+SUMIF($AD$40:$AD$71,E62,$AK$40:$AK$71)+SUMIF($AT$40:$AT$71,E62,$AZ$40:$AZ$71)+SUMIF($BI$40:$BI$71,E62,$BN$40:$BN$71)+SUMIF($BW$40:$BW$71,E62,$CB$40:$CB$71)+SUMIF($CK$40:$CK$71,E62,$CP$40:$CP$71)</f>
        <v>0</v>
      </c>
      <c r="M62" s="172"/>
      <c r="N62" s="201" t="str">
        <f t="shared" ref="N62" si="435">IF(O62="","",C62)</f>
        <v/>
      </c>
      <c r="O62" s="175"/>
      <c r="P62" s="223"/>
      <c r="Q62" s="176"/>
      <c r="R62" s="160" t="str">
        <f t="shared" si="403"/>
        <v/>
      </c>
      <c r="S62" s="183" t="str">
        <f>IF(ISNUMBER(N62)=FALSE,"",SUM(V62:$V$69))</f>
        <v/>
      </c>
      <c r="T62" s="185"/>
      <c r="U62" s="188"/>
      <c r="V62" s="189" t="str">
        <f t="shared" ref="V62" si="436">IF(ISNUMBER(N62)=FALSE,"",1)</f>
        <v/>
      </c>
      <c r="W62" s="196" t="str">
        <f t="shared" si="319"/>
        <v/>
      </c>
      <c r="X62" s="198" t="str">
        <f t="shared" si="320"/>
        <v/>
      </c>
      <c r="Y62" s="182">
        <f t="shared" si="119"/>
        <v>0</v>
      </c>
      <c r="Z62" s="184">
        <f t="shared" si="120"/>
        <v>0</v>
      </c>
      <c r="AA62" s="187">
        <f t="shared" si="121"/>
        <v>0</v>
      </c>
      <c r="AB62" s="163"/>
      <c r="AC62" s="203">
        <f t="shared" ref="AC62" si="437">IF(AD62="","",C62)</f>
        <v>23</v>
      </c>
      <c r="AD62" s="159" t="s">
        <v>47</v>
      </c>
      <c r="AE62" s="229">
        <v>0.34236111111111117</v>
      </c>
      <c r="AF62" s="229" t="s">
        <v>51</v>
      </c>
      <c r="AG62" s="229" t="s">
        <v>52</v>
      </c>
      <c r="AH62" s="161" t="str">
        <f t="shared" ref="AH62" si="438">IF(AI62&gt;0,AI62,IF(AJ62&gt;0,AJ62,IF(AK62&gt;0,AK62,"")))</f>
        <v/>
      </c>
      <c r="AI62" s="183">
        <f>IF(ISNUMBER(AC62)=FALSE,"",SUM(AL62:AL$69))</f>
        <v>0</v>
      </c>
      <c r="AJ62" s="185"/>
      <c r="AK62" s="188"/>
      <c r="AL62" s="189"/>
      <c r="AM62" s="197"/>
      <c r="AN62" s="199"/>
      <c r="AO62" s="182">
        <f t="shared" si="126"/>
        <v>0</v>
      </c>
      <c r="AP62" s="184">
        <f t="shared" si="127"/>
        <v>0</v>
      </c>
      <c r="AQ62" s="187">
        <f t="shared" si="128"/>
        <v>0</v>
      </c>
      <c r="AR62" s="163"/>
      <c r="AS62" s="204" t="str">
        <f t="shared" ref="AS62" si="439">IF(AT62="","",C62)</f>
        <v/>
      </c>
      <c r="AT62" s="175"/>
      <c r="AU62" s="175"/>
      <c r="AV62" s="176"/>
      <c r="AW62" s="160" t="str">
        <f t="shared" ref="AW62" si="440">IF(AX62&gt;0,AX62,IF(AY62&gt;0,AY62,IF(AZ62&gt;0,AZ62,"")))</f>
        <v/>
      </c>
      <c r="AX62" s="183" t="str">
        <f>IF(ISNUMBER(AS62)=FALSE,"",SUM(BA62:BA$69))</f>
        <v/>
      </c>
      <c r="AY62" s="185"/>
      <c r="AZ62" s="188"/>
      <c r="BA62" s="189" t="str">
        <f t="shared" ref="BA62" si="441">IF(ISNUMBER(AS62)=FALSE,"",1)</f>
        <v/>
      </c>
      <c r="BB62" s="196" t="str">
        <f t="shared" si="129"/>
        <v/>
      </c>
      <c r="BC62" s="198" t="str">
        <f t="shared" si="130"/>
        <v/>
      </c>
      <c r="BD62" s="182">
        <f t="shared" si="131"/>
        <v>0</v>
      </c>
      <c r="BE62" s="184">
        <f t="shared" si="132"/>
        <v>0</v>
      </c>
      <c r="BF62" s="187">
        <f t="shared" si="133"/>
        <v>0</v>
      </c>
      <c r="BG62" s="163"/>
      <c r="BH62" s="203" t="str">
        <f t="shared" ref="BH62" si="442">IF(BI62="","",C62)</f>
        <v/>
      </c>
      <c r="BI62" s="179"/>
      <c r="BJ62" s="166"/>
      <c r="BK62" s="161" t="str">
        <f t="shared" ref="BK62" si="443">IF(BL62&gt;0,BL62,IF(BM62&gt;0,BM62,IF(BN62&gt;0,BN62,"")))</f>
        <v/>
      </c>
      <c r="BL62" s="183" t="str">
        <f>IF(ISNUMBER(BH62)=FALSE,"",SUM(BO62:BO$69))</f>
        <v/>
      </c>
      <c r="BM62" s="185"/>
      <c r="BN62" s="188"/>
      <c r="BO62" s="189" t="str">
        <f t="shared" ref="BO62" si="444">IF(ISNUMBER(BH62)=FALSE,"",1)</f>
        <v/>
      </c>
      <c r="BP62" s="197" t="str">
        <f t="shared" si="135"/>
        <v/>
      </c>
      <c r="BQ62" s="199" t="str">
        <f t="shared" si="136"/>
        <v/>
      </c>
      <c r="BR62" s="182">
        <f t="shared" si="137"/>
        <v>0</v>
      </c>
      <c r="BS62" s="184">
        <f t="shared" si="138"/>
        <v>0</v>
      </c>
      <c r="BT62" s="187">
        <f t="shared" si="139"/>
        <v>0</v>
      </c>
      <c r="BU62" s="163"/>
      <c r="BV62" s="204" t="str">
        <f t="shared" ref="BV62" si="445">IF(BW62="","",C62)</f>
        <v/>
      </c>
      <c r="BW62" s="175"/>
      <c r="BX62" s="176"/>
      <c r="BY62" s="160" t="str">
        <f t="shared" ref="BY62" si="446">IF(BZ62&gt;0,BZ62,IF(CA62&gt;0,CA62,IF(CB62&gt;0,CB62,"")))</f>
        <v/>
      </c>
      <c r="BZ62" s="183" t="str">
        <f>IF(ISNUMBER(BV62)=FALSE,"",SUM(CC62:CC$69))</f>
        <v/>
      </c>
      <c r="CA62" s="185"/>
      <c r="CB62" s="188"/>
      <c r="CC62" s="189" t="str">
        <f t="shared" ref="CC62" si="447">IF(ISNUMBER(BV62)=FALSE,"",1)</f>
        <v/>
      </c>
      <c r="CD62" s="196" t="str">
        <f t="shared" si="141"/>
        <v/>
      </c>
      <c r="CE62" s="198" t="str">
        <f t="shared" si="142"/>
        <v/>
      </c>
      <c r="CF62" s="182">
        <f t="shared" si="143"/>
        <v>0</v>
      </c>
      <c r="CG62" s="184">
        <f t="shared" si="144"/>
        <v>0</v>
      </c>
      <c r="CH62" s="187">
        <f t="shared" si="145"/>
        <v>0</v>
      </c>
      <c r="CI62" s="163"/>
      <c r="CJ62" s="205" t="str">
        <f t="shared" ref="CJ62" si="448">IF(CK62="","",C62)</f>
        <v/>
      </c>
      <c r="CK62" s="179"/>
      <c r="CL62" s="166"/>
      <c r="CM62" s="161" t="str">
        <f t="shared" ref="CM62" si="449">IF(CN62&gt;0,CN62,IF(CO62&gt;0,CO62,IF(CP62&gt;0,CP62,"")))</f>
        <v/>
      </c>
      <c r="CN62" s="183" t="str">
        <f>IF(ISNUMBER(CJ62)=FALSE,"",SUM(CQ62:CQ$69))</f>
        <v/>
      </c>
      <c r="CO62" s="185"/>
      <c r="CP62" s="188"/>
      <c r="CQ62" s="189" t="str">
        <f t="shared" ref="CQ62" si="450">IF(ISNUMBER(CJ62)=FALSE,"",1)</f>
        <v/>
      </c>
      <c r="CR62" s="197" t="str">
        <f t="shared" si="147"/>
        <v/>
      </c>
      <c r="CS62" s="199" t="str">
        <f t="shared" si="148"/>
        <v/>
      </c>
      <c r="CT62" s="182">
        <f t="shared" si="149"/>
        <v>0</v>
      </c>
      <c r="CU62" s="184">
        <f t="shared" si="150"/>
        <v>0</v>
      </c>
      <c r="CV62" s="187">
        <f t="shared" si="151"/>
        <v>0</v>
      </c>
      <c r="CW62" s="163"/>
      <c r="CX62" s="154"/>
    </row>
    <row r="63" spans="1:102" s="162" customFormat="1" ht="15" customHeight="1">
      <c r="A63" s="164"/>
      <c r="B63" s="233"/>
      <c r="C63" s="213">
        <v>24</v>
      </c>
      <c r="D63" s="214" t="str">
        <f t="shared" si="304"/>
        <v/>
      </c>
      <c r="E63" s="215"/>
      <c r="F63" s="213"/>
      <c r="G63" s="213"/>
      <c r="H63" s="213"/>
      <c r="I63" s="213"/>
      <c r="J63" s="216"/>
      <c r="K63" s="217"/>
      <c r="L63" s="218"/>
      <c r="M63" s="172"/>
      <c r="N63" s="201" t="str">
        <f t="shared" ref="N63" si="451">IF(O63="","",C63)</f>
        <v/>
      </c>
      <c r="O63" s="175"/>
      <c r="P63" s="223"/>
      <c r="Q63" s="176"/>
      <c r="R63" s="160" t="str">
        <f t="shared" si="403"/>
        <v/>
      </c>
      <c r="S63" s="183" t="str">
        <f>IF(ISNUMBER(N63)=FALSE,"",SUM(V63:$V$69))</f>
        <v/>
      </c>
      <c r="T63" s="185"/>
      <c r="U63" s="188"/>
      <c r="V63" s="189" t="str">
        <f t="shared" ref="V63" si="452">IF(ISNUMBER(N63)=FALSE,"",1)</f>
        <v/>
      </c>
      <c r="W63" s="196" t="str">
        <f t="shared" si="319"/>
        <v/>
      </c>
      <c r="X63" s="198" t="str">
        <f t="shared" si="320"/>
        <v/>
      </c>
      <c r="Y63" s="182">
        <f t="shared" si="119"/>
        <v>0</v>
      </c>
      <c r="Z63" s="184">
        <f t="shared" si="120"/>
        <v>0</v>
      </c>
      <c r="AA63" s="187">
        <f t="shared" si="121"/>
        <v>0</v>
      </c>
      <c r="AB63" s="163"/>
      <c r="AC63" s="203">
        <f t="shared" ref="AC63" si="453">IF(AD63="","",C63)</f>
        <v>24</v>
      </c>
      <c r="AD63" s="159" t="s">
        <v>61</v>
      </c>
      <c r="AE63" s="229">
        <v>0.3771990740740741</v>
      </c>
      <c r="AF63" s="229" t="s">
        <v>67</v>
      </c>
      <c r="AG63" s="229"/>
      <c r="AH63" s="161" t="str">
        <f t="shared" ref="AH63" si="454">IF(AI63&gt;0,AI63,IF(AJ63&gt;0,AJ63,IF(AK63&gt;0,AK63,"")))</f>
        <v/>
      </c>
      <c r="AI63" s="183">
        <f>IF(ISNUMBER(AC63)=FALSE,"",SUM(AL63:AL$69))</f>
        <v>0</v>
      </c>
      <c r="AJ63" s="185"/>
      <c r="AK63" s="188"/>
      <c r="AL63" s="189"/>
      <c r="AM63" s="197"/>
      <c r="AN63" s="199"/>
      <c r="AO63" s="182">
        <f t="shared" si="126"/>
        <v>0</v>
      </c>
      <c r="AP63" s="184">
        <f t="shared" si="127"/>
        <v>0</v>
      </c>
      <c r="AQ63" s="187">
        <f t="shared" si="128"/>
        <v>0</v>
      </c>
      <c r="AR63" s="163"/>
      <c r="AS63" s="204" t="str">
        <f t="shared" ref="AS63" si="455">IF(AT63="","",C63)</f>
        <v/>
      </c>
      <c r="AT63" s="175"/>
      <c r="AU63" s="175"/>
      <c r="AV63" s="176"/>
      <c r="AW63" s="160" t="str">
        <f t="shared" ref="AW63" si="456">IF(AX63&gt;0,AX63,IF(AY63&gt;0,AY63,IF(AZ63&gt;0,AZ63,"")))</f>
        <v/>
      </c>
      <c r="AX63" s="183" t="str">
        <f>IF(ISNUMBER(AS63)=FALSE,"",SUM(BA63:BA$69))</f>
        <v/>
      </c>
      <c r="AY63" s="185"/>
      <c r="AZ63" s="188"/>
      <c r="BA63" s="189" t="str">
        <f t="shared" ref="BA63" si="457">IF(ISNUMBER(AS63)=FALSE,"",1)</f>
        <v/>
      </c>
      <c r="BB63" s="196" t="str">
        <f t="shared" si="129"/>
        <v/>
      </c>
      <c r="BC63" s="198" t="str">
        <f t="shared" si="130"/>
        <v/>
      </c>
      <c r="BD63" s="182">
        <f t="shared" si="131"/>
        <v>0</v>
      </c>
      <c r="BE63" s="184">
        <f t="shared" si="132"/>
        <v>0</v>
      </c>
      <c r="BF63" s="187">
        <f t="shared" si="133"/>
        <v>0</v>
      </c>
      <c r="BG63" s="163"/>
      <c r="BH63" s="203" t="str">
        <f t="shared" ref="BH63" si="458">IF(BI63="","",C63)</f>
        <v/>
      </c>
      <c r="BI63" s="179"/>
      <c r="BJ63" s="166"/>
      <c r="BK63" s="161" t="str">
        <f t="shared" ref="BK63" si="459">IF(BL63&gt;0,BL63,IF(BM63&gt;0,BM63,IF(BN63&gt;0,BN63,"")))</f>
        <v/>
      </c>
      <c r="BL63" s="183" t="str">
        <f>IF(ISNUMBER(BH63)=FALSE,"",SUM(BO63:BO$69))</f>
        <v/>
      </c>
      <c r="BM63" s="185"/>
      <c r="BN63" s="188"/>
      <c r="BO63" s="189" t="str">
        <f t="shared" ref="BO63" si="460">IF(ISNUMBER(BH63)=FALSE,"",1)</f>
        <v/>
      </c>
      <c r="BP63" s="197" t="str">
        <f t="shared" si="135"/>
        <v/>
      </c>
      <c r="BQ63" s="199" t="str">
        <f t="shared" si="136"/>
        <v/>
      </c>
      <c r="BR63" s="182">
        <f t="shared" si="137"/>
        <v>0</v>
      </c>
      <c r="BS63" s="184">
        <f t="shared" si="138"/>
        <v>0</v>
      </c>
      <c r="BT63" s="187">
        <f t="shared" si="139"/>
        <v>0</v>
      </c>
      <c r="BU63" s="163"/>
      <c r="BV63" s="204" t="str">
        <f t="shared" ref="BV63" si="461">IF(BW63="","",C63)</f>
        <v/>
      </c>
      <c r="BW63" s="175"/>
      <c r="BX63" s="176"/>
      <c r="BY63" s="160" t="str">
        <f t="shared" ref="BY63" si="462">IF(BZ63&gt;0,BZ63,IF(CA63&gt;0,CA63,IF(CB63&gt;0,CB63,"")))</f>
        <v/>
      </c>
      <c r="BZ63" s="183" t="str">
        <f>IF(ISNUMBER(BV63)=FALSE,"",SUM(CC63:CC$69))</f>
        <v/>
      </c>
      <c r="CA63" s="185"/>
      <c r="CB63" s="188"/>
      <c r="CC63" s="189" t="str">
        <f t="shared" ref="CC63" si="463">IF(ISNUMBER(BV63)=FALSE,"",1)</f>
        <v/>
      </c>
      <c r="CD63" s="196" t="str">
        <f t="shared" si="141"/>
        <v/>
      </c>
      <c r="CE63" s="198" t="str">
        <f t="shared" si="142"/>
        <v/>
      </c>
      <c r="CF63" s="182">
        <f t="shared" si="143"/>
        <v>0</v>
      </c>
      <c r="CG63" s="184">
        <f t="shared" si="144"/>
        <v>0</v>
      </c>
      <c r="CH63" s="187">
        <f t="shared" si="145"/>
        <v>0</v>
      </c>
      <c r="CI63" s="163"/>
      <c r="CJ63" s="205" t="str">
        <f t="shared" ref="CJ63" si="464">IF(CK63="","",C63)</f>
        <v/>
      </c>
      <c r="CK63" s="179"/>
      <c r="CL63" s="166"/>
      <c r="CM63" s="161" t="str">
        <f t="shared" ref="CM63" si="465">IF(CN63&gt;0,CN63,IF(CO63&gt;0,CO63,IF(CP63&gt;0,CP63,"")))</f>
        <v/>
      </c>
      <c r="CN63" s="183" t="str">
        <f>IF(ISNUMBER(CJ63)=FALSE,"",SUM(CQ63:CQ$69))</f>
        <v/>
      </c>
      <c r="CO63" s="185"/>
      <c r="CP63" s="188"/>
      <c r="CQ63" s="189" t="str">
        <f t="shared" ref="CQ63" si="466">IF(ISNUMBER(CJ63)=FALSE,"",1)</f>
        <v/>
      </c>
      <c r="CR63" s="197" t="str">
        <f t="shared" si="147"/>
        <v/>
      </c>
      <c r="CS63" s="199" t="str">
        <f t="shared" si="148"/>
        <v/>
      </c>
      <c r="CT63" s="182">
        <f t="shared" si="149"/>
        <v>0</v>
      </c>
      <c r="CU63" s="184">
        <f t="shared" si="150"/>
        <v>0</v>
      </c>
      <c r="CV63" s="187">
        <f t="shared" si="151"/>
        <v>0</v>
      </c>
      <c r="CW63" s="163"/>
      <c r="CX63" s="154"/>
    </row>
    <row r="64" spans="1:102" s="162" customFormat="1" ht="15" customHeight="1">
      <c r="A64" s="164"/>
      <c r="B64" s="233"/>
      <c r="C64" s="213">
        <v>25</v>
      </c>
      <c r="D64" s="214" t="str">
        <f t="shared" si="304"/>
        <v/>
      </c>
      <c r="E64" s="215"/>
      <c r="F64" s="213"/>
      <c r="G64" s="213"/>
      <c r="H64" s="213"/>
      <c r="I64" s="213"/>
      <c r="J64" s="216"/>
      <c r="K64" s="217"/>
      <c r="L64" s="218"/>
      <c r="M64" s="172"/>
      <c r="N64" s="201" t="str">
        <f t="shared" ref="N64" si="467">IF(O64="","",C64)</f>
        <v/>
      </c>
      <c r="O64" s="175"/>
      <c r="P64" s="223"/>
      <c r="Q64" s="176"/>
      <c r="R64" s="160" t="str">
        <f t="shared" si="403"/>
        <v/>
      </c>
      <c r="S64" s="183" t="str">
        <f>IF(ISNUMBER(N64)=FALSE,"",SUM(V64:$V$69))</f>
        <v/>
      </c>
      <c r="T64" s="186"/>
      <c r="U64" s="188"/>
      <c r="V64" s="189" t="str">
        <f t="shared" ref="V64" si="468">IF(ISNUMBER(N64)=FALSE,"",1)</f>
        <v/>
      </c>
      <c r="W64" s="196" t="str">
        <f t="shared" si="319"/>
        <v/>
      </c>
      <c r="X64" s="198" t="str">
        <f t="shared" si="320"/>
        <v/>
      </c>
      <c r="Y64" s="182">
        <f t="shared" si="119"/>
        <v>0</v>
      </c>
      <c r="Z64" s="184">
        <f t="shared" si="120"/>
        <v>0</v>
      </c>
      <c r="AA64" s="187">
        <f t="shared" si="121"/>
        <v>0</v>
      </c>
      <c r="AB64" s="163"/>
      <c r="AC64" s="203">
        <f t="shared" ref="AC64" si="469">IF(AD64="","",C64)</f>
        <v>25</v>
      </c>
      <c r="AD64" s="159" t="s">
        <v>62</v>
      </c>
      <c r="AE64" s="229">
        <v>0.43055555555555552</v>
      </c>
      <c r="AF64" s="229" t="s">
        <v>67</v>
      </c>
      <c r="AG64" s="229"/>
      <c r="AH64" s="161" t="str">
        <f t="shared" ref="AH64" si="470">IF(AI64&gt;0,AI64,IF(AJ64&gt;0,AJ64,IF(AK64&gt;0,AK64,"")))</f>
        <v/>
      </c>
      <c r="AI64" s="183">
        <f>IF(ISNUMBER(AC64)=FALSE,"",SUM(AL64:AL$69))</f>
        <v>0</v>
      </c>
      <c r="AJ64" s="186"/>
      <c r="AK64" s="188"/>
      <c r="AL64" s="189"/>
      <c r="AM64" s="197"/>
      <c r="AN64" s="199"/>
      <c r="AO64" s="182">
        <f t="shared" si="126"/>
        <v>0</v>
      </c>
      <c r="AP64" s="184">
        <f t="shared" si="127"/>
        <v>0</v>
      </c>
      <c r="AQ64" s="187">
        <f t="shared" si="128"/>
        <v>0</v>
      </c>
      <c r="AR64" s="163"/>
      <c r="AS64" s="204" t="str">
        <f t="shared" ref="AS64" si="471">IF(AT64="","",C64)</f>
        <v/>
      </c>
      <c r="AT64" s="175"/>
      <c r="AU64" s="175"/>
      <c r="AV64" s="176"/>
      <c r="AW64" s="160" t="str">
        <f t="shared" ref="AW64" si="472">IF(AX64&gt;0,AX64,IF(AY64&gt;0,AY64,IF(AZ64&gt;0,AZ64,"")))</f>
        <v/>
      </c>
      <c r="AX64" s="183" t="str">
        <f>IF(ISNUMBER(AS64)=FALSE,"",SUM(BA64:BA$69))</f>
        <v/>
      </c>
      <c r="AY64" s="186"/>
      <c r="AZ64" s="188"/>
      <c r="BA64" s="189" t="str">
        <f t="shared" ref="BA64" si="473">IF(ISNUMBER(AS64)=FALSE,"",1)</f>
        <v/>
      </c>
      <c r="BB64" s="196" t="str">
        <f t="shared" si="129"/>
        <v/>
      </c>
      <c r="BC64" s="198" t="str">
        <f t="shared" si="130"/>
        <v/>
      </c>
      <c r="BD64" s="182">
        <f t="shared" si="131"/>
        <v>0</v>
      </c>
      <c r="BE64" s="184">
        <f t="shared" si="132"/>
        <v>0</v>
      </c>
      <c r="BF64" s="187">
        <f t="shared" si="133"/>
        <v>0</v>
      </c>
      <c r="BG64" s="163"/>
      <c r="BH64" s="203" t="str">
        <f t="shared" ref="BH64" si="474">IF(BI64="","",C64)</f>
        <v/>
      </c>
      <c r="BI64" s="179"/>
      <c r="BJ64" s="166"/>
      <c r="BK64" s="161" t="str">
        <f t="shared" ref="BK64" si="475">IF(BL64&gt;0,BL64,IF(BM64&gt;0,BM64,IF(BN64&gt;0,BN64,"")))</f>
        <v/>
      </c>
      <c r="BL64" s="183" t="str">
        <f>IF(ISNUMBER(BH64)=FALSE,"",SUM(BO64:BO$69))</f>
        <v/>
      </c>
      <c r="BM64" s="186"/>
      <c r="BN64" s="188"/>
      <c r="BO64" s="189" t="str">
        <f t="shared" ref="BO64" si="476">IF(ISNUMBER(BH64)=FALSE,"",1)</f>
        <v/>
      </c>
      <c r="BP64" s="197" t="str">
        <f t="shared" si="135"/>
        <v/>
      </c>
      <c r="BQ64" s="199" t="str">
        <f t="shared" si="136"/>
        <v/>
      </c>
      <c r="BR64" s="182">
        <f t="shared" si="137"/>
        <v>0</v>
      </c>
      <c r="BS64" s="184">
        <f t="shared" si="138"/>
        <v>0</v>
      </c>
      <c r="BT64" s="187">
        <f t="shared" si="139"/>
        <v>0</v>
      </c>
      <c r="BU64" s="163"/>
      <c r="BV64" s="204" t="str">
        <f t="shared" ref="BV64" si="477">IF(BW64="","",C64)</f>
        <v/>
      </c>
      <c r="BW64" s="175"/>
      <c r="BX64" s="176"/>
      <c r="BY64" s="160" t="str">
        <f t="shared" ref="BY64" si="478">IF(BZ64&gt;0,BZ64,IF(CA64&gt;0,CA64,IF(CB64&gt;0,CB64,"")))</f>
        <v/>
      </c>
      <c r="BZ64" s="183" t="str">
        <f>IF(ISNUMBER(BV64)=FALSE,"",SUM(CC64:CC$69))</f>
        <v/>
      </c>
      <c r="CA64" s="186"/>
      <c r="CB64" s="188"/>
      <c r="CC64" s="189" t="str">
        <f t="shared" ref="CC64" si="479">IF(ISNUMBER(BV64)=FALSE,"",1)</f>
        <v/>
      </c>
      <c r="CD64" s="196" t="str">
        <f t="shared" si="141"/>
        <v/>
      </c>
      <c r="CE64" s="198" t="str">
        <f t="shared" si="142"/>
        <v/>
      </c>
      <c r="CF64" s="182">
        <f t="shared" si="143"/>
        <v>0</v>
      </c>
      <c r="CG64" s="184">
        <f t="shared" si="144"/>
        <v>0</v>
      </c>
      <c r="CH64" s="187">
        <f t="shared" si="145"/>
        <v>0</v>
      </c>
      <c r="CI64" s="163"/>
      <c r="CJ64" s="205" t="str">
        <f t="shared" ref="CJ64" si="480">IF(CK64="","",C64)</f>
        <v/>
      </c>
      <c r="CK64" s="179"/>
      <c r="CL64" s="166"/>
      <c r="CM64" s="161" t="str">
        <f t="shared" ref="CM64" si="481">IF(CN64&gt;0,CN64,IF(CO64&gt;0,CO64,IF(CP64&gt;0,CP64,"")))</f>
        <v/>
      </c>
      <c r="CN64" s="183" t="str">
        <f>IF(ISNUMBER(CJ64)=FALSE,"",SUM(CQ64:CQ$69))</f>
        <v/>
      </c>
      <c r="CO64" s="186"/>
      <c r="CP64" s="188"/>
      <c r="CQ64" s="189" t="str">
        <f t="shared" ref="CQ64" si="482">IF(ISNUMBER(CJ64)=FALSE,"",1)</f>
        <v/>
      </c>
      <c r="CR64" s="197" t="str">
        <f t="shared" si="147"/>
        <v/>
      </c>
      <c r="CS64" s="199" t="str">
        <f t="shared" si="148"/>
        <v/>
      </c>
      <c r="CT64" s="182">
        <f t="shared" si="149"/>
        <v>0</v>
      </c>
      <c r="CU64" s="184">
        <f t="shared" si="150"/>
        <v>0</v>
      </c>
      <c r="CV64" s="187">
        <f t="shared" si="151"/>
        <v>0</v>
      </c>
      <c r="CW64" s="163"/>
      <c r="CX64" s="154"/>
    </row>
    <row r="65" spans="1:102" s="162" customFormat="1" ht="15" customHeight="1">
      <c r="A65" s="164"/>
      <c r="B65" s="233"/>
      <c r="C65" s="213">
        <v>26</v>
      </c>
      <c r="D65" s="214" t="str">
        <f t="shared" si="304"/>
        <v/>
      </c>
      <c r="E65" s="215"/>
      <c r="F65" s="213"/>
      <c r="G65" s="213"/>
      <c r="H65" s="213"/>
      <c r="I65" s="213"/>
      <c r="J65" s="216"/>
      <c r="K65" s="217"/>
      <c r="L65" s="218"/>
      <c r="M65" s="172"/>
      <c r="N65" s="201" t="str">
        <f t="shared" ref="N65" si="483">IF(O65="","",C65)</f>
        <v/>
      </c>
      <c r="O65" s="175"/>
      <c r="P65" s="223"/>
      <c r="Q65" s="176"/>
      <c r="R65" s="160" t="str">
        <f t="shared" si="403"/>
        <v/>
      </c>
      <c r="S65" s="183" t="str">
        <f>IF(ISNUMBER(N65)=FALSE,"",SUM(V65:$V$69))</f>
        <v/>
      </c>
      <c r="T65" s="185"/>
      <c r="U65" s="188"/>
      <c r="V65" s="189" t="str">
        <f t="shared" ref="V65" si="484">IF(ISNUMBER(N65)=FALSE,"",1)</f>
        <v/>
      </c>
      <c r="W65" s="196" t="str">
        <f t="shared" si="319"/>
        <v/>
      </c>
      <c r="X65" s="198" t="str">
        <f t="shared" si="320"/>
        <v/>
      </c>
      <c r="Y65" s="182">
        <f t="shared" si="119"/>
        <v>0</v>
      </c>
      <c r="Z65" s="184">
        <f t="shared" si="120"/>
        <v>0</v>
      </c>
      <c r="AA65" s="187">
        <f t="shared" si="121"/>
        <v>0</v>
      </c>
      <c r="AB65" s="163"/>
      <c r="AC65" s="203">
        <f t="shared" ref="AC65" si="485">IF(AD65="","",C65)</f>
        <v>26</v>
      </c>
      <c r="AD65" s="159" t="s">
        <v>65</v>
      </c>
      <c r="AE65" s="229" t="s">
        <v>67</v>
      </c>
      <c r="AF65" s="229">
        <v>0.24719907407407404</v>
      </c>
      <c r="AG65" s="229"/>
      <c r="AH65" s="161" t="str">
        <f t="shared" ref="AH65" si="486">IF(AI65&gt;0,AI65,IF(AJ65&gt;0,AJ65,IF(AK65&gt;0,AK65,"")))</f>
        <v/>
      </c>
      <c r="AI65" s="183">
        <f>IF(ISNUMBER(AC65)=FALSE,"",SUM(AL65:AL$69))</f>
        <v>0</v>
      </c>
      <c r="AJ65" s="185"/>
      <c r="AK65" s="188"/>
      <c r="AL65" s="189"/>
      <c r="AM65" s="197"/>
      <c r="AN65" s="199"/>
      <c r="AO65" s="182">
        <f t="shared" si="126"/>
        <v>0</v>
      </c>
      <c r="AP65" s="184">
        <f t="shared" si="127"/>
        <v>0</v>
      </c>
      <c r="AQ65" s="187">
        <f t="shared" si="128"/>
        <v>0</v>
      </c>
      <c r="AR65" s="163"/>
      <c r="AS65" s="204" t="str">
        <f t="shared" ref="AS65" si="487">IF(AT65="","",C65)</f>
        <v/>
      </c>
      <c r="AT65" s="175"/>
      <c r="AU65" s="175"/>
      <c r="AV65" s="176"/>
      <c r="AW65" s="160" t="str">
        <f t="shared" ref="AW65" si="488">IF(AX65&gt;0,AX65,IF(AY65&gt;0,AY65,IF(AZ65&gt;0,AZ65,"")))</f>
        <v/>
      </c>
      <c r="AX65" s="183" t="str">
        <f>IF(ISNUMBER(AS65)=FALSE,"",SUM(BA65:BA$69))</f>
        <v/>
      </c>
      <c r="AY65" s="185"/>
      <c r="AZ65" s="188"/>
      <c r="BA65" s="189" t="str">
        <f t="shared" ref="BA65" si="489">IF(ISNUMBER(AS65)=FALSE,"",1)</f>
        <v/>
      </c>
      <c r="BB65" s="196" t="str">
        <f t="shared" si="129"/>
        <v/>
      </c>
      <c r="BC65" s="198" t="str">
        <f t="shared" si="130"/>
        <v/>
      </c>
      <c r="BD65" s="182">
        <f t="shared" si="131"/>
        <v>0</v>
      </c>
      <c r="BE65" s="184">
        <f t="shared" si="132"/>
        <v>0</v>
      </c>
      <c r="BF65" s="187">
        <f t="shared" si="133"/>
        <v>0</v>
      </c>
      <c r="BG65" s="163"/>
      <c r="BH65" s="203" t="str">
        <f t="shared" ref="BH65" si="490">IF(BI65="","",C65)</f>
        <v/>
      </c>
      <c r="BI65" s="179"/>
      <c r="BJ65" s="166"/>
      <c r="BK65" s="161" t="str">
        <f t="shared" ref="BK65" si="491">IF(BL65&gt;0,BL65,IF(BM65&gt;0,BM65,IF(BN65&gt;0,BN65,"")))</f>
        <v/>
      </c>
      <c r="BL65" s="183" t="str">
        <f>IF(ISNUMBER(BH65)=FALSE,"",SUM(BO65:BO$69))</f>
        <v/>
      </c>
      <c r="BM65" s="185"/>
      <c r="BN65" s="188"/>
      <c r="BO65" s="189" t="str">
        <f t="shared" ref="BO65" si="492">IF(ISNUMBER(BH65)=FALSE,"",1)</f>
        <v/>
      </c>
      <c r="BP65" s="197" t="str">
        <f t="shared" si="135"/>
        <v/>
      </c>
      <c r="BQ65" s="199" t="str">
        <f t="shared" si="136"/>
        <v/>
      </c>
      <c r="BR65" s="182">
        <f t="shared" si="137"/>
        <v>0</v>
      </c>
      <c r="BS65" s="184">
        <f t="shared" si="138"/>
        <v>0</v>
      </c>
      <c r="BT65" s="187">
        <f t="shared" si="139"/>
        <v>0</v>
      </c>
      <c r="BU65" s="163"/>
      <c r="BV65" s="204" t="str">
        <f t="shared" ref="BV65" si="493">IF(BW65="","",C65)</f>
        <v/>
      </c>
      <c r="BW65" s="175"/>
      <c r="BX65" s="176"/>
      <c r="BY65" s="160" t="str">
        <f t="shared" ref="BY65" si="494">IF(BZ65&gt;0,BZ65,IF(CA65&gt;0,CA65,IF(CB65&gt;0,CB65,"")))</f>
        <v/>
      </c>
      <c r="BZ65" s="183" t="str">
        <f>IF(ISNUMBER(BV65)=FALSE,"",SUM(CC65:CC$69))</f>
        <v/>
      </c>
      <c r="CA65" s="185"/>
      <c r="CB65" s="188"/>
      <c r="CC65" s="189" t="str">
        <f t="shared" ref="CC65" si="495">IF(ISNUMBER(BV65)=FALSE,"",1)</f>
        <v/>
      </c>
      <c r="CD65" s="196" t="str">
        <f t="shared" si="141"/>
        <v/>
      </c>
      <c r="CE65" s="198" t="str">
        <f t="shared" si="142"/>
        <v/>
      </c>
      <c r="CF65" s="182">
        <f t="shared" si="143"/>
        <v>0</v>
      </c>
      <c r="CG65" s="184">
        <f t="shared" si="144"/>
        <v>0</v>
      </c>
      <c r="CH65" s="187">
        <f t="shared" si="145"/>
        <v>0</v>
      </c>
      <c r="CI65" s="163"/>
      <c r="CJ65" s="205" t="str">
        <f t="shared" ref="CJ65" si="496">IF(CK65="","",C65)</f>
        <v/>
      </c>
      <c r="CK65" s="179"/>
      <c r="CL65" s="166"/>
      <c r="CM65" s="161" t="str">
        <f t="shared" ref="CM65" si="497">IF(CN65&gt;0,CN65,IF(CO65&gt;0,CO65,IF(CP65&gt;0,CP65,"")))</f>
        <v/>
      </c>
      <c r="CN65" s="183" t="str">
        <f>IF(ISNUMBER(CJ65)=FALSE,"",SUM(CQ65:CQ$69))</f>
        <v/>
      </c>
      <c r="CO65" s="185"/>
      <c r="CP65" s="188"/>
      <c r="CQ65" s="189" t="str">
        <f t="shared" ref="CQ65" si="498">IF(ISNUMBER(CJ65)=FALSE,"",1)</f>
        <v/>
      </c>
      <c r="CR65" s="197" t="str">
        <f t="shared" si="147"/>
        <v/>
      </c>
      <c r="CS65" s="199" t="str">
        <f t="shared" si="148"/>
        <v/>
      </c>
      <c r="CT65" s="182">
        <f t="shared" si="149"/>
        <v>0</v>
      </c>
      <c r="CU65" s="184">
        <f t="shared" si="150"/>
        <v>0</v>
      </c>
      <c r="CV65" s="187">
        <f t="shared" si="151"/>
        <v>0</v>
      </c>
      <c r="CW65" s="163"/>
      <c r="CX65" s="154"/>
    </row>
    <row r="66" spans="1:102" s="162" customFormat="1" ht="15" customHeight="1">
      <c r="A66" s="164"/>
      <c r="B66" s="233"/>
      <c r="C66" s="213">
        <v>27</v>
      </c>
      <c r="D66" s="214" t="str">
        <f t="shared" si="304"/>
        <v/>
      </c>
      <c r="E66" s="215"/>
      <c r="F66" s="213"/>
      <c r="G66" s="213"/>
      <c r="H66" s="213"/>
      <c r="I66" s="213"/>
      <c r="J66" s="216"/>
      <c r="K66" s="217"/>
      <c r="L66" s="218"/>
      <c r="M66" s="172"/>
      <c r="N66" s="201" t="str">
        <f t="shared" ref="N66" si="499">IF(O66="","",C66)</f>
        <v/>
      </c>
      <c r="O66" s="175"/>
      <c r="P66" s="223"/>
      <c r="Q66" s="176"/>
      <c r="R66" s="160" t="str">
        <f t="shared" si="403"/>
        <v/>
      </c>
      <c r="S66" s="183" t="str">
        <f>IF(ISNUMBER(N66)=FALSE,"",SUM(V66:$V$69))</f>
        <v/>
      </c>
      <c r="T66" s="185"/>
      <c r="U66" s="188"/>
      <c r="V66" s="189" t="str">
        <f t="shared" ref="V66" si="500">IF(ISNUMBER(N66)=FALSE,"",1)</f>
        <v/>
      </c>
      <c r="W66" s="196" t="str">
        <f t="shared" si="319"/>
        <v/>
      </c>
      <c r="X66" s="198" t="str">
        <f t="shared" si="320"/>
        <v/>
      </c>
      <c r="Y66" s="182">
        <f t="shared" si="119"/>
        <v>0</v>
      </c>
      <c r="Z66" s="184">
        <f t="shared" si="120"/>
        <v>0</v>
      </c>
      <c r="AA66" s="187">
        <f t="shared" si="121"/>
        <v>0</v>
      </c>
      <c r="AB66" s="163"/>
      <c r="AC66" s="203">
        <f t="shared" ref="AC66" si="501">IF(AD66="","",C66)</f>
        <v>27</v>
      </c>
      <c r="AD66" s="159" t="s">
        <v>64</v>
      </c>
      <c r="AE66" s="229" t="s">
        <v>67</v>
      </c>
      <c r="AF66" s="229">
        <v>0.25697916666666665</v>
      </c>
      <c r="AG66" s="229"/>
      <c r="AH66" s="161" t="str">
        <f t="shared" ref="AH66" si="502">IF(AI66&gt;0,AI66,IF(AJ66&gt;0,AJ66,IF(AK66&gt;0,AK66,"")))</f>
        <v/>
      </c>
      <c r="AI66" s="183">
        <f>IF(ISNUMBER(AC66)=FALSE,"",SUM(AL66:AL$69))</f>
        <v>0</v>
      </c>
      <c r="AJ66" s="185"/>
      <c r="AK66" s="188"/>
      <c r="AL66" s="189"/>
      <c r="AM66" s="197"/>
      <c r="AN66" s="199"/>
      <c r="AO66" s="182">
        <f t="shared" si="126"/>
        <v>0</v>
      </c>
      <c r="AP66" s="184">
        <f t="shared" si="127"/>
        <v>0</v>
      </c>
      <c r="AQ66" s="187">
        <f t="shared" si="128"/>
        <v>0</v>
      </c>
      <c r="AR66" s="163"/>
      <c r="AS66" s="204" t="str">
        <f t="shared" ref="AS66" si="503">IF(AT66="","",C66)</f>
        <v/>
      </c>
      <c r="AT66" s="175"/>
      <c r="AU66" s="175"/>
      <c r="AV66" s="176"/>
      <c r="AW66" s="160" t="str">
        <f t="shared" ref="AW66" si="504">IF(AX66&gt;0,AX66,IF(AY66&gt;0,AY66,IF(AZ66&gt;0,AZ66,"")))</f>
        <v/>
      </c>
      <c r="AX66" s="183" t="str">
        <f>IF(ISNUMBER(AS66)=FALSE,"",SUM(BA66:BA$69))</f>
        <v/>
      </c>
      <c r="AY66" s="185"/>
      <c r="AZ66" s="188"/>
      <c r="BA66" s="189" t="str">
        <f t="shared" ref="BA66" si="505">IF(ISNUMBER(AS66)=FALSE,"",1)</f>
        <v/>
      </c>
      <c r="BB66" s="196" t="str">
        <f t="shared" si="129"/>
        <v/>
      </c>
      <c r="BC66" s="198" t="str">
        <f t="shared" si="130"/>
        <v/>
      </c>
      <c r="BD66" s="182">
        <f t="shared" si="131"/>
        <v>0</v>
      </c>
      <c r="BE66" s="184">
        <f t="shared" si="132"/>
        <v>0</v>
      </c>
      <c r="BF66" s="187">
        <f t="shared" si="133"/>
        <v>0</v>
      </c>
      <c r="BG66" s="163"/>
      <c r="BH66" s="203" t="str">
        <f t="shared" ref="BH66" si="506">IF(BI66="","",C66)</f>
        <v/>
      </c>
      <c r="BI66" s="179"/>
      <c r="BJ66" s="166"/>
      <c r="BK66" s="161" t="str">
        <f t="shared" ref="BK66" si="507">IF(BL66&gt;0,BL66,IF(BM66&gt;0,BM66,IF(BN66&gt;0,BN66,"")))</f>
        <v/>
      </c>
      <c r="BL66" s="183" t="str">
        <f>IF(ISNUMBER(BH66)=FALSE,"",SUM(BO66:BO$69))</f>
        <v/>
      </c>
      <c r="BM66" s="185"/>
      <c r="BN66" s="188"/>
      <c r="BO66" s="189" t="str">
        <f t="shared" ref="BO66" si="508">IF(ISNUMBER(BH66)=FALSE,"",1)</f>
        <v/>
      </c>
      <c r="BP66" s="197" t="str">
        <f t="shared" si="135"/>
        <v/>
      </c>
      <c r="BQ66" s="199" t="str">
        <f t="shared" si="136"/>
        <v/>
      </c>
      <c r="BR66" s="182">
        <f t="shared" si="137"/>
        <v>0</v>
      </c>
      <c r="BS66" s="184">
        <f t="shared" si="138"/>
        <v>0</v>
      </c>
      <c r="BT66" s="187">
        <f t="shared" si="139"/>
        <v>0</v>
      </c>
      <c r="BU66" s="163"/>
      <c r="BV66" s="204" t="str">
        <f t="shared" ref="BV66" si="509">IF(BW66="","",C66)</f>
        <v/>
      </c>
      <c r="BW66" s="175"/>
      <c r="BX66" s="177"/>
      <c r="BY66" s="160" t="str">
        <f t="shared" ref="BY66" si="510">IF(BZ66&gt;0,BZ66,IF(CA66&gt;0,CA66,IF(CB66&gt;0,CB66,"")))</f>
        <v/>
      </c>
      <c r="BZ66" s="183" t="str">
        <f>IF(ISNUMBER(BV66)=FALSE,"",SUM(CC66:CC$69))</f>
        <v/>
      </c>
      <c r="CA66" s="185"/>
      <c r="CB66" s="188"/>
      <c r="CC66" s="189" t="str">
        <f t="shared" ref="CC66" si="511">IF(ISNUMBER(BV66)=FALSE,"",1)</f>
        <v/>
      </c>
      <c r="CD66" s="196" t="str">
        <f t="shared" si="141"/>
        <v/>
      </c>
      <c r="CE66" s="198" t="str">
        <f t="shared" si="142"/>
        <v/>
      </c>
      <c r="CF66" s="182">
        <f t="shared" si="143"/>
        <v>0</v>
      </c>
      <c r="CG66" s="184">
        <f t="shared" si="144"/>
        <v>0</v>
      </c>
      <c r="CH66" s="187">
        <f t="shared" si="145"/>
        <v>0</v>
      </c>
      <c r="CI66" s="163"/>
      <c r="CJ66" s="205" t="str">
        <f t="shared" ref="CJ66" si="512">IF(CK66="","",C66)</f>
        <v/>
      </c>
      <c r="CK66" s="179"/>
      <c r="CL66" s="166"/>
      <c r="CM66" s="161" t="str">
        <f t="shared" ref="CM66" si="513">IF(CN66&gt;0,CN66,IF(CO66&gt;0,CO66,IF(CP66&gt;0,CP66,"")))</f>
        <v/>
      </c>
      <c r="CN66" s="183" t="str">
        <f>IF(ISNUMBER(CJ66)=FALSE,"",SUM(CQ66:CQ$69))</f>
        <v/>
      </c>
      <c r="CO66" s="185"/>
      <c r="CP66" s="188"/>
      <c r="CQ66" s="189" t="str">
        <f t="shared" ref="CQ66" si="514">IF(ISNUMBER(CJ66)=FALSE,"",1)</f>
        <v/>
      </c>
      <c r="CR66" s="197" t="str">
        <f t="shared" si="147"/>
        <v/>
      </c>
      <c r="CS66" s="199" t="str">
        <f t="shared" si="148"/>
        <v/>
      </c>
      <c r="CT66" s="182">
        <f t="shared" si="149"/>
        <v>0</v>
      </c>
      <c r="CU66" s="184">
        <f t="shared" si="150"/>
        <v>0</v>
      </c>
      <c r="CV66" s="187">
        <f t="shared" si="151"/>
        <v>0</v>
      </c>
      <c r="CW66" s="163"/>
      <c r="CX66" s="154"/>
    </row>
    <row r="67" spans="1:102" s="162" customFormat="1" ht="15" customHeight="1">
      <c r="A67" s="164"/>
      <c r="B67" s="233"/>
      <c r="C67" s="213">
        <v>28</v>
      </c>
      <c r="D67" s="214" t="str">
        <f t="shared" si="304"/>
        <v/>
      </c>
      <c r="E67" s="215"/>
      <c r="F67" s="213"/>
      <c r="G67" s="213"/>
      <c r="H67" s="213"/>
      <c r="I67" s="213"/>
      <c r="J67" s="216"/>
      <c r="K67" s="217"/>
      <c r="L67" s="218"/>
      <c r="M67" s="172"/>
      <c r="N67" s="201" t="str">
        <f t="shared" ref="N67" si="515">IF(O67="","",C67)</f>
        <v/>
      </c>
      <c r="O67" s="175"/>
      <c r="P67" s="223"/>
      <c r="Q67" s="176"/>
      <c r="R67" s="160" t="str">
        <f t="shared" si="403"/>
        <v/>
      </c>
      <c r="S67" s="183" t="str">
        <f>IF(ISNUMBER(N67)=FALSE,"",SUM(V67:$V$69))</f>
        <v/>
      </c>
      <c r="T67" s="185"/>
      <c r="U67" s="188"/>
      <c r="V67" s="189" t="str">
        <f t="shared" ref="V67" si="516">IF(ISNUMBER(N67)=FALSE,"",1)</f>
        <v/>
      </c>
      <c r="W67" s="196" t="str">
        <f t="shared" si="319"/>
        <v/>
      </c>
      <c r="X67" s="198" t="str">
        <f t="shared" si="320"/>
        <v/>
      </c>
      <c r="Y67" s="182">
        <f t="shared" si="119"/>
        <v>0</v>
      </c>
      <c r="Z67" s="184">
        <f t="shared" si="120"/>
        <v>0</v>
      </c>
      <c r="AA67" s="187">
        <f t="shared" si="121"/>
        <v>0</v>
      </c>
      <c r="AB67" s="163"/>
      <c r="AC67" s="203">
        <f t="shared" ref="AC67" si="517">IF(AD67="","",C67)</f>
        <v>28</v>
      </c>
      <c r="AD67" s="159" t="s">
        <v>35</v>
      </c>
      <c r="AE67" s="229" t="s">
        <v>66</v>
      </c>
      <c r="AF67" s="229" t="s">
        <v>67</v>
      </c>
      <c r="AG67" s="229"/>
      <c r="AH67" s="161" t="str">
        <f t="shared" ref="AH67" si="518">IF(AI67&gt;0,AI67,IF(AJ67&gt;0,AJ67,IF(AK67&gt;0,AK67,"")))</f>
        <v/>
      </c>
      <c r="AI67" s="183">
        <f>IF(ISNUMBER(AC67)=FALSE,"",SUM(AL67:AL$69))</f>
        <v>0</v>
      </c>
      <c r="AJ67" s="185"/>
      <c r="AK67" s="188"/>
      <c r="AL67" s="189"/>
      <c r="AM67" s="197"/>
      <c r="AN67" s="199"/>
      <c r="AO67" s="182">
        <f t="shared" si="126"/>
        <v>0</v>
      </c>
      <c r="AP67" s="184">
        <f t="shared" si="127"/>
        <v>0</v>
      </c>
      <c r="AQ67" s="187">
        <f t="shared" si="128"/>
        <v>0</v>
      </c>
      <c r="AR67" s="163"/>
      <c r="AS67" s="204" t="str">
        <f t="shared" ref="AS67" si="519">IF(AT67="","",C67)</f>
        <v/>
      </c>
      <c r="AT67" s="175"/>
      <c r="AU67" s="175"/>
      <c r="AV67" s="176"/>
      <c r="AW67" s="160" t="str">
        <f t="shared" ref="AW67" si="520">IF(AX67&gt;0,AX67,IF(AY67&gt;0,AY67,IF(AZ67&gt;0,AZ67,"")))</f>
        <v/>
      </c>
      <c r="AX67" s="183" t="str">
        <f>IF(ISNUMBER(AS67)=FALSE,"",SUM(BA67:BA$69))</f>
        <v/>
      </c>
      <c r="AY67" s="185"/>
      <c r="AZ67" s="188"/>
      <c r="BA67" s="189" t="str">
        <f t="shared" ref="BA67" si="521">IF(ISNUMBER(AS67)=FALSE,"",1)</f>
        <v/>
      </c>
      <c r="BB67" s="196" t="str">
        <f t="shared" si="129"/>
        <v/>
      </c>
      <c r="BC67" s="198" t="str">
        <f t="shared" si="130"/>
        <v/>
      </c>
      <c r="BD67" s="182">
        <f t="shared" si="131"/>
        <v>0</v>
      </c>
      <c r="BE67" s="184">
        <f t="shared" si="132"/>
        <v>0</v>
      </c>
      <c r="BF67" s="187">
        <f t="shared" si="133"/>
        <v>0</v>
      </c>
      <c r="BG67" s="163"/>
      <c r="BH67" s="203" t="str">
        <f t="shared" ref="BH67" si="522">IF(BI67="","",C67)</f>
        <v/>
      </c>
      <c r="BI67" s="179"/>
      <c r="BJ67" s="166"/>
      <c r="BK67" s="161" t="str">
        <f t="shared" ref="BK67" si="523">IF(BL67&gt;0,BL67,IF(BM67&gt;0,BM67,IF(BN67&gt;0,BN67,"")))</f>
        <v/>
      </c>
      <c r="BL67" s="183" t="str">
        <f>IF(ISNUMBER(BH67)=FALSE,"",SUM(BO67:BO$69))</f>
        <v/>
      </c>
      <c r="BM67" s="185"/>
      <c r="BN67" s="188"/>
      <c r="BO67" s="189" t="str">
        <f t="shared" ref="BO67" si="524">IF(ISNUMBER(BH67)=FALSE,"",1)</f>
        <v/>
      </c>
      <c r="BP67" s="197" t="str">
        <f t="shared" si="135"/>
        <v/>
      </c>
      <c r="BQ67" s="199" t="str">
        <f t="shared" si="136"/>
        <v/>
      </c>
      <c r="BR67" s="182">
        <f t="shared" si="137"/>
        <v>0</v>
      </c>
      <c r="BS67" s="184">
        <f t="shared" si="138"/>
        <v>0</v>
      </c>
      <c r="BT67" s="187">
        <f t="shared" si="139"/>
        <v>0</v>
      </c>
      <c r="BU67" s="163"/>
      <c r="BV67" s="204" t="str">
        <f t="shared" ref="BV67" si="525">IF(BW67="","",C67)</f>
        <v/>
      </c>
      <c r="BW67" s="175"/>
      <c r="BX67" s="177"/>
      <c r="BY67" s="160" t="str">
        <f t="shared" ref="BY67" si="526">IF(BZ67&gt;0,BZ67,IF(CA67&gt;0,CA67,IF(CB67&gt;0,CB67,"")))</f>
        <v/>
      </c>
      <c r="BZ67" s="183" t="str">
        <f>IF(ISNUMBER(BV67)=FALSE,"",SUM(CC67:CC$69))</f>
        <v/>
      </c>
      <c r="CA67" s="185"/>
      <c r="CB67" s="188"/>
      <c r="CC67" s="189" t="str">
        <f t="shared" ref="CC67" si="527">IF(ISNUMBER(BV67)=FALSE,"",1)</f>
        <v/>
      </c>
      <c r="CD67" s="196" t="str">
        <f t="shared" si="141"/>
        <v/>
      </c>
      <c r="CE67" s="198" t="str">
        <f t="shared" si="142"/>
        <v/>
      </c>
      <c r="CF67" s="182">
        <f t="shared" si="143"/>
        <v>0</v>
      </c>
      <c r="CG67" s="184">
        <f t="shared" si="144"/>
        <v>0</v>
      </c>
      <c r="CH67" s="187">
        <f t="shared" si="145"/>
        <v>0</v>
      </c>
      <c r="CI67" s="163"/>
      <c r="CJ67" s="205" t="str">
        <f t="shared" ref="CJ67" si="528">IF(CK67="","",C67)</f>
        <v/>
      </c>
      <c r="CK67" s="179"/>
      <c r="CL67" s="166"/>
      <c r="CM67" s="161" t="str">
        <f t="shared" ref="CM67" si="529">IF(CN67&gt;0,CN67,IF(CO67&gt;0,CO67,IF(CP67&gt;0,CP67,"")))</f>
        <v/>
      </c>
      <c r="CN67" s="183" t="str">
        <f>IF(ISNUMBER(CJ67)=FALSE,"",SUM(CQ67:CQ$69))</f>
        <v/>
      </c>
      <c r="CO67" s="185"/>
      <c r="CP67" s="188"/>
      <c r="CQ67" s="189" t="str">
        <f t="shared" ref="CQ67" si="530">IF(ISNUMBER(CJ67)=FALSE,"",1)</f>
        <v/>
      </c>
      <c r="CR67" s="197" t="str">
        <f t="shared" si="147"/>
        <v/>
      </c>
      <c r="CS67" s="199" t="str">
        <f t="shared" si="148"/>
        <v/>
      </c>
      <c r="CT67" s="182">
        <f t="shared" si="149"/>
        <v>0</v>
      </c>
      <c r="CU67" s="184">
        <f t="shared" si="150"/>
        <v>0</v>
      </c>
      <c r="CV67" s="187">
        <f t="shared" si="151"/>
        <v>0</v>
      </c>
      <c r="CW67" s="163"/>
      <c r="CX67" s="154"/>
    </row>
    <row r="68" spans="1:102" s="162" customFormat="1" ht="15" customHeight="1">
      <c r="A68" s="164"/>
      <c r="B68" s="233"/>
      <c r="C68" s="213">
        <v>29</v>
      </c>
      <c r="D68" s="214" t="str">
        <f t="shared" si="304"/>
        <v/>
      </c>
      <c r="E68" s="215"/>
      <c r="F68" s="213"/>
      <c r="G68" s="213"/>
      <c r="H68" s="213"/>
      <c r="I68" s="213"/>
      <c r="J68" s="216"/>
      <c r="K68" s="217"/>
      <c r="L68" s="218"/>
      <c r="M68" s="172"/>
      <c r="N68" s="201" t="str">
        <f t="shared" ref="N68" si="531">IF(O68="","",C68)</f>
        <v/>
      </c>
      <c r="O68" s="175"/>
      <c r="P68" s="223"/>
      <c r="Q68" s="176"/>
      <c r="R68" s="160" t="str">
        <f t="shared" si="403"/>
        <v/>
      </c>
      <c r="S68" s="183" t="str">
        <f>IF(ISNUMBER(N68)=FALSE,"",SUM(V68:$V$69))</f>
        <v/>
      </c>
      <c r="T68" s="185"/>
      <c r="U68" s="188"/>
      <c r="V68" s="189" t="str">
        <f t="shared" ref="V68" si="532">IF(ISNUMBER(N68)=FALSE,"",1)</f>
        <v/>
      </c>
      <c r="W68" s="196" t="str">
        <f t="shared" si="319"/>
        <v/>
      </c>
      <c r="X68" s="198" t="str">
        <f t="shared" si="320"/>
        <v/>
      </c>
      <c r="Y68" s="182">
        <f t="shared" si="119"/>
        <v>0</v>
      </c>
      <c r="Z68" s="184">
        <f t="shared" si="120"/>
        <v>0</v>
      </c>
      <c r="AA68" s="187">
        <f t="shared" si="121"/>
        <v>0</v>
      </c>
      <c r="AB68" s="163"/>
      <c r="AC68" s="203">
        <f t="shared" ref="AC68" si="533">IF(AD68="","",C68)</f>
        <v>29</v>
      </c>
      <c r="AD68" s="159" t="s">
        <v>63</v>
      </c>
      <c r="AE68" s="229" t="s">
        <v>66</v>
      </c>
      <c r="AF68" s="229" t="s">
        <v>67</v>
      </c>
      <c r="AG68" s="229"/>
      <c r="AH68" s="161" t="str">
        <f t="shared" ref="AH68" si="534">IF(AI68&gt;0,AI68,IF(AJ68&gt;0,AJ68,IF(AK68&gt;0,AK68,"")))</f>
        <v/>
      </c>
      <c r="AI68" s="183">
        <f>IF(ISNUMBER(AC68)=FALSE,"",SUM(AL68:AL$69))</f>
        <v>0</v>
      </c>
      <c r="AJ68" s="185"/>
      <c r="AK68" s="188"/>
      <c r="AL68" s="189"/>
      <c r="AM68" s="197"/>
      <c r="AN68" s="199"/>
      <c r="AO68" s="182">
        <f t="shared" si="126"/>
        <v>0</v>
      </c>
      <c r="AP68" s="184">
        <f t="shared" si="127"/>
        <v>0</v>
      </c>
      <c r="AQ68" s="187">
        <f t="shared" si="128"/>
        <v>0</v>
      </c>
      <c r="AR68" s="163"/>
      <c r="AS68" s="204" t="str">
        <f t="shared" ref="AS68" si="535">IF(AT68="","",C68)</f>
        <v/>
      </c>
      <c r="AT68" s="175"/>
      <c r="AU68" s="175"/>
      <c r="AV68" s="176"/>
      <c r="AW68" s="160" t="str">
        <f t="shared" ref="AW68" si="536">IF(AX68&gt;0,AX68,IF(AY68&gt;0,AY68,IF(AZ68&gt;0,AZ68,"")))</f>
        <v/>
      </c>
      <c r="AX68" s="183" t="str">
        <f>IF(ISNUMBER(AS68)=FALSE,"",SUM(BA68:BA$69))</f>
        <v/>
      </c>
      <c r="AY68" s="185"/>
      <c r="AZ68" s="188"/>
      <c r="BA68" s="189" t="str">
        <f t="shared" ref="BA68" si="537">IF(ISNUMBER(AS68)=FALSE,"",1)</f>
        <v/>
      </c>
      <c r="BB68" s="196" t="str">
        <f t="shared" si="129"/>
        <v/>
      </c>
      <c r="BC68" s="198" t="str">
        <f t="shared" si="130"/>
        <v/>
      </c>
      <c r="BD68" s="182">
        <f t="shared" si="131"/>
        <v>0</v>
      </c>
      <c r="BE68" s="184">
        <f t="shared" si="132"/>
        <v>0</v>
      </c>
      <c r="BF68" s="187">
        <f t="shared" si="133"/>
        <v>0</v>
      </c>
      <c r="BG68" s="163"/>
      <c r="BH68" s="203" t="str">
        <f t="shared" ref="BH68" si="538">IF(BI68="","",C68)</f>
        <v/>
      </c>
      <c r="BI68" s="179"/>
      <c r="BJ68" s="166"/>
      <c r="BK68" s="161" t="str">
        <f t="shared" ref="BK68" si="539">IF(BL68&gt;0,BL68,IF(BM68&gt;0,BM68,IF(BN68&gt;0,BN68,"")))</f>
        <v/>
      </c>
      <c r="BL68" s="183" t="str">
        <f>IF(ISNUMBER(BH68)=FALSE,"",SUM(BO68:BO$69))</f>
        <v/>
      </c>
      <c r="BM68" s="185"/>
      <c r="BN68" s="188"/>
      <c r="BO68" s="189" t="str">
        <f t="shared" ref="BO68" si="540">IF(ISNUMBER(BH68)=FALSE,"",1)</f>
        <v/>
      </c>
      <c r="BP68" s="197" t="str">
        <f t="shared" si="135"/>
        <v/>
      </c>
      <c r="BQ68" s="199" t="str">
        <f t="shared" si="136"/>
        <v/>
      </c>
      <c r="BR68" s="182">
        <f t="shared" si="137"/>
        <v>0</v>
      </c>
      <c r="BS68" s="184">
        <f t="shared" si="138"/>
        <v>0</v>
      </c>
      <c r="BT68" s="187">
        <f t="shared" si="139"/>
        <v>0</v>
      </c>
      <c r="BU68" s="163"/>
      <c r="BV68" s="204" t="str">
        <f t="shared" ref="BV68" si="541">IF(BW68="","",C68)</f>
        <v/>
      </c>
      <c r="BW68" s="175"/>
      <c r="BX68" s="177"/>
      <c r="BY68" s="160" t="str">
        <f t="shared" ref="BY68" si="542">IF(BZ68&gt;0,BZ68,IF(CA68&gt;0,CA68,IF(CB68&gt;0,CB68,"")))</f>
        <v/>
      </c>
      <c r="BZ68" s="183" t="str">
        <f>IF(ISNUMBER(BV68)=FALSE,"",SUM(CC68:CC$69))</f>
        <v/>
      </c>
      <c r="CA68" s="185"/>
      <c r="CB68" s="188"/>
      <c r="CC68" s="189" t="str">
        <f t="shared" ref="CC68" si="543">IF(ISNUMBER(BV68)=FALSE,"",1)</f>
        <v/>
      </c>
      <c r="CD68" s="196" t="str">
        <f t="shared" si="141"/>
        <v/>
      </c>
      <c r="CE68" s="198" t="str">
        <f t="shared" si="142"/>
        <v/>
      </c>
      <c r="CF68" s="182">
        <f t="shared" si="143"/>
        <v>0</v>
      </c>
      <c r="CG68" s="184">
        <f t="shared" si="144"/>
        <v>0</v>
      </c>
      <c r="CH68" s="187">
        <f t="shared" si="145"/>
        <v>0</v>
      </c>
      <c r="CI68" s="163"/>
      <c r="CJ68" s="205" t="str">
        <f t="shared" ref="CJ68" si="544">IF(CK68="","",C68)</f>
        <v/>
      </c>
      <c r="CK68" s="179"/>
      <c r="CL68" s="166"/>
      <c r="CM68" s="161" t="str">
        <f t="shared" ref="CM68" si="545">IF(CN68&gt;0,CN68,IF(CO68&gt;0,CO68,IF(CP68&gt;0,CP68,"")))</f>
        <v/>
      </c>
      <c r="CN68" s="183" t="str">
        <f>IF(ISNUMBER(CJ68)=FALSE,"",SUM(CQ68:CQ$69))</f>
        <v/>
      </c>
      <c r="CO68" s="185"/>
      <c r="CP68" s="188"/>
      <c r="CQ68" s="189" t="str">
        <f t="shared" ref="CQ68" si="546">IF(ISNUMBER(CJ68)=FALSE,"",1)</f>
        <v/>
      </c>
      <c r="CR68" s="197" t="str">
        <f t="shared" si="147"/>
        <v/>
      </c>
      <c r="CS68" s="199" t="str">
        <f t="shared" si="148"/>
        <v/>
      </c>
      <c r="CT68" s="182">
        <f t="shared" si="149"/>
        <v>0</v>
      </c>
      <c r="CU68" s="184">
        <f t="shared" si="150"/>
        <v>0</v>
      </c>
      <c r="CV68" s="187">
        <f t="shared" si="151"/>
        <v>0</v>
      </c>
      <c r="CW68" s="163"/>
      <c r="CX68" s="154"/>
    </row>
    <row r="69" spans="1:102" s="162" customFormat="1" ht="15" customHeight="1">
      <c r="A69" s="164"/>
      <c r="B69" s="233"/>
      <c r="C69" s="213">
        <v>30</v>
      </c>
      <c r="D69" s="214" t="str">
        <f t="shared" si="304"/>
        <v/>
      </c>
      <c r="E69" s="215"/>
      <c r="F69" s="213"/>
      <c r="G69" s="213">
        <f t="shared" ref="G40:G71" si="547">SUMIF($O$40:$O$71,E69,$V$40:$V$71)+SUMIF($AD$40:$AD$71,E69,$AL$40:$AL$71)+SUMIF($AT$40:$AT$71,E69,$BA$40:$BA$71)+SUMIF($BI$40:$BI$71,E69,$BO$40:$BO$71)+SUMIF($BW$40:$BW$71,E69,$CC$40:$CC$71)+SUMIF($CK$40:$CK$71,E69,$CQ$40:$CQ$71)</f>
        <v>0</v>
      </c>
      <c r="H69" s="213"/>
      <c r="I69" s="213">
        <f t="shared" ref="I61:I70" si="548">SUMIF($O$40:$O$54,E69,$R$40:$R$54)+SUMIF($AD$40:$AD$54,E69,$AH$40:$AH$54)+SUMIF($AT$40:$AT$54,E69,$AW$40:$AW$54)+SUMIF($BI$40:$BI$54,E69,$BK$40:$BK$54)+SUMIF($BW$40:$BW$54,E69,$BY$40:$BY$54)+SUMIF($CK$40:$CK$54,E69,$CM$40:$CM$54)</f>
        <v>0</v>
      </c>
      <c r="J69" s="216">
        <f t="shared" ref="J40:J71" si="549">SUMIF($O$40:$O$71,E69,$S$40:$S$71)+SUMIF($AD$40:$AD$71,E69,$AI$40:$AI$71)+SUMIF($AT$40:$AT$71,E69,$AX$40:$AX$71)+SUMIF($BI$40:$BI$71,E69,$BL$40:$BL$71)+SUMIF($BW$40:$BW$71,E69,$BZ$40:$BZ$71)+SUMIF($CK$40:$CK$71,E69,$CN$40:$CN$71)</f>
        <v>0</v>
      </c>
      <c r="K69" s="217">
        <f t="shared" ref="K40:K71" si="550">SUMIF($O$40:$O$71,E69,$T$40:$T$71)+SUMIF($AD$40:$AD$71,E69,$AJ$40:$AJ$71)+SUMIF($AT$40:$AT$71,E69,$AY$40:$AY$71)+SUMIF($BI$40:$BI$71,E69,$BM$40:$BM$71)+SUMIF($BW$40:$BW$71,E69,$CA$40:$CA$71)+SUMIF($CK$40:$CK$71,E69,$CO$40:$CO$71)</f>
        <v>0</v>
      </c>
      <c r="L69" s="218">
        <f t="shared" ref="L40:L71" si="551">SUMIF($O$40:$O$71,E69,$U$40:$U$71)+SUMIF($AD$40:$AD$71,E69,$AK$40:$AK$71)+SUMIF($AT$40:$AT$71,E69,$AZ$40:$AZ$71)+SUMIF($BI$40:$BI$71,E69,$BN$40:$BN$71)+SUMIF($BW$40:$BW$71,E69,$CB$40:$CB$71)+SUMIF($CK$40:$CK$71,E69,$CP$40:$CP$71)</f>
        <v>0</v>
      </c>
      <c r="M69" s="172"/>
      <c r="N69" s="201" t="str">
        <f t="shared" ref="N69" si="552">IF(O69="","",C69)</f>
        <v/>
      </c>
      <c r="O69" s="175"/>
      <c r="P69" s="223"/>
      <c r="Q69" s="176"/>
      <c r="R69" s="160" t="str">
        <f t="shared" si="403"/>
        <v/>
      </c>
      <c r="S69" s="183" t="str">
        <f>IF(ISNUMBER(N69)=FALSE,"",SUM(V69:$V$69))</f>
        <v/>
      </c>
      <c r="T69" s="185"/>
      <c r="U69" s="188"/>
      <c r="V69" s="189" t="str">
        <f t="shared" ref="V69" si="553">IF(ISNUMBER(N69)=FALSE,"",1)</f>
        <v/>
      </c>
      <c r="W69" s="196" t="str">
        <f t="shared" si="319"/>
        <v/>
      </c>
      <c r="X69" s="198" t="str">
        <f t="shared" si="320"/>
        <v/>
      </c>
      <c r="Y69" s="182">
        <f t="shared" si="119"/>
        <v>0</v>
      </c>
      <c r="Z69" s="184">
        <f t="shared" si="120"/>
        <v>0</v>
      </c>
      <c r="AA69" s="187">
        <f t="shared" si="121"/>
        <v>0</v>
      </c>
      <c r="AB69" s="163"/>
      <c r="AC69" s="203">
        <f t="shared" ref="AC69" si="554">IF(AD69="","",C69)</f>
        <v>30</v>
      </c>
      <c r="AD69" s="159" t="s">
        <v>49</v>
      </c>
      <c r="AE69" s="229" t="s">
        <v>50</v>
      </c>
      <c r="AF69" s="229" t="s">
        <v>51</v>
      </c>
      <c r="AG69" s="229"/>
      <c r="AH69" s="161" t="str">
        <f t="shared" ref="AH69" si="555">IF(AI69&gt;0,AI69,IF(AJ69&gt;0,AJ69,IF(AK69&gt;0,AK69,"")))</f>
        <v/>
      </c>
      <c r="AI69" s="183">
        <f>IF(ISNUMBER(AC69)=FALSE,"",SUM(AL69:AL$69))</f>
        <v>0</v>
      </c>
      <c r="AJ69" s="185"/>
      <c r="AK69" s="188"/>
      <c r="AL69" s="189"/>
      <c r="AM69" s="197"/>
      <c r="AN69" s="199"/>
      <c r="AO69" s="182">
        <f t="shared" si="126"/>
        <v>0</v>
      </c>
      <c r="AP69" s="184">
        <f t="shared" si="127"/>
        <v>0</v>
      </c>
      <c r="AQ69" s="187">
        <f t="shared" si="128"/>
        <v>0</v>
      </c>
      <c r="AR69" s="163"/>
      <c r="AS69" s="204" t="str">
        <f t="shared" ref="AS69" si="556">IF(AT69="","",C69)</f>
        <v/>
      </c>
      <c r="AT69" s="175"/>
      <c r="AU69" s="175"/>
      <c r="AV69" s="176"/>
      <c r="AW69" s="160" t="str">
        <f t="shared" ref="AW69" si="557">IF(AX69&gt;0,AX69,IF(AY69&gt;0,AY69,IF(AZ69&gt;0,AZ69,"")))</f>
        <v/>
      </c>
      <c r="AX69" s="183" t="str">
        <f>IF(ISNUMBER(AS69)=FALSE,"",SUM(BA69:BA$69))</f>
        <v/>
      </c>
      <c r="AY69" s="185"/>
      <c r="AZ69" s="188"/>
      <c r="BA69" s="189" t="str">
        <f t="shared" ref="BA69" si="558">IF(ISNUMBER(AS69)=FALSE,"",1)</f>
        <v/>
      </c>
      <c r="BB69" s="196" t="str">
        <f t="shared" si="129"/>
        <v/>
      </c>
      <c r="BC69" s="198" t="str">
        <f t="shared" si="130"/>
        <v/>
      </c>
      <c r="BD69" s="182">
        <f t="shared" si="131"/>
        <v>0</v>
      </c>
      <c r="BE69" s="184">
        <f t="shared" si="132"/>
        <v>0</v>
      </c>
      <c r="BF69" s="187">
        <f t="shared" si="133"/>
        <v>0</v>
      </c>
      <c r="BG69" s="163"/>
      <c r="BH69" s="203" t="str">
        <f t="shared" ref="BH69" si="559">IF(BI69="","",C69)</f>
        <v/>
      </c>
      <c r="BI69" s="179"/>
      <c r="BJ69" s="166"/>
      <c r="BK69" s="161" t="str">
        <f t="shared" ref="BK69" si="560">IF(BL69&gt;0,BL69,IF(BM69&gt;0,BM69,IF(BN69&gt;0,BN69,"")))</f>
        <v/>
      </c>
      <c r="BL69" s="183" t="str">
        <f>IF(ISNUMBER(BH69)=FALSE,"",SUM(BO69:BO$69))</f>
        <v/>
      </c>
      <c r="BM69" s="185"/>
      <c r="BN69" s="188"/>
      <c r="BO69" s="189" t="str">
        <f t="shared" ref="BO69" si="561">IF(ISNUMBER(BH69)=FALSE,"",1)</f>
        <v/>
      </c>
      <c r="BP69" s="197" t="str">
        <f t="shared" si="135"/>
        <v/>
      </c>
      <c r="BQ69" s="199" t="str">
        <f t="shared" si="136"/>
        <v/>
      </c>
      <c r="BR69" s="182">
        <f t="shared" si="137"/>
        <v>0</v>
      </c>
      <c r="BS69" s="184">
        <f t="shared" si="138"/>
        <v>0</v>
      </c>
      <c r="BT69" s="187">
        <f t="shared" si="139"/>
        <v>0</v>
      </c>
      <c r="BU69" s="163"/>
      <c r="BV69" s="204" t="str">
        <f t="shared" ref="BV69" si="562">IF(BW69="","",C69)</f>
        <v/>
      </c>
      <c r="BW69" s="175"/>
      <c r="BX69" s="177"/>
      <c r="BY69" s="160" t="str">
        <f t="shared" ref="BY69" si="563">IF(BZ69&gt;0,BZ69,IF(CA69&gt;0,CA69,IF(CB69&gt;0,CB69,"")))</f>
        <v/>
      </c>
      <c r="BZ69" s="183" t="str">
        <f>IF(ISNUMBER(BV69)=FALSE,"",SUM(CC69:CC$69))</f>
        <v/>
      </c>
      <c r="CA69" s="185"/>
      <c r="CB69" s="188"/>
      <c r="CC69" s="189" t="str">
        <f t="shared" ref="CC69" si="564">IF(ISNUMBER(BV69)=FALSE,"",1)</f>
        <v/>
      </c>
      <c r="CD69" s="196" t="str">
        <f t="shared" si="141"/>
        <v/>
      </c>
      <c r="CE69" s="198" t="str">
        <f t="shared" si="142"/>
        <v/>
      </c>
      <c r="CF69" s="182">
        <f t="shared" si="143"/>
        <v>0</v>
      </c>
      <c r="CG69" s="184">
        <f t="shared" si="144"/>
        <v>0</v>
      </c>
      <c r="CH69" s="187">
        <f t="shared" si="145"/>
        <v>0</v>
      </c>
      <c r="CI69" s="163"/>
      <c r="CJ69" s="205" t="str">
        <f t="shared" ref="CJ69" si="565">IF(CK69="","",C69)</f>
        <v/>
      </c>
      <c r="CK69" s="179"/>
      <c r="CL69" s="166"/>
      <c r="CM69" s="161" t="str">
        <f t="shared" ref="CM69" si="566">IF(CN69&gt;0,CN69,IF(CO69&gt;0,CO69,IF(CP69&gt;0,CP69,"")))</f>
        <v/>
      </c>
      <c r="CN69" s="183" t="str">
        <f>IF(ISNUMBER(CJ69)=FALSE,"",SUM(CQ69:CQ$69))</f>
        <v/>
      </c>
      <c r="CO69" s="185"/>
      <c r="CP69" s="188"/>
      <c r="CQ69" s="189" t="str">
        <f t="shared" ref="CQ69" si="567">IF(ISNUMBER(CJ69)=FALSE,"",1)</f>
        <v/>
      </c>
      <c r="CR69" s="197" t="str">
        <f t="shared" si="147"/>
        <v/>
      </c>
      <c r="CS69" s="199" t="str">
        <f t="shared" si="148"/>
        <v/>
      </c>
      <c r="CT69" s="182">
        <f t="shared" si="149"/>
        <v>0</v>
      </c>
      <c r="CU69" s="184">
        <f t="shared" si="150"/>
        <v>0</v>
      </c>
      <c r="CV69" s="187">
        <f t="shared" si="151"/>
        <v>0</v>
      </c>
      <c r="CW69" s="163"/>
      <c r="CX69" s="154"/>
    </row>
    <row r="70" spans="1:102" s="162" customFormat="1" ht="15" customHeight="1" thickBot="1">
      <c r="A70" s="164"/>
      <c r="B70" s="233"/>
      <c r="C70" s="213">
        <v>31</v>
      </c>
      <c r="D70" s="214" t="str">
        <f t="shared" si="304"/>
        <v/>
      </c>
      <c r="E70" s="215"/>
      <c r="F70" s="213"/>
      <c r="G70" s="213">
        <f t="shared" si="547"/>
        <v>0</v>
      </c>
      <c r="H70" s="213"/>
      <c r="I70" s="213">
        <f t="shared" si="548"/>
        <v>0</v>
      </c>
      <c r="J70" s="216">
        <f t="shared" si="549"/>
        <v>0</v>
      </c>
      <c r="K70" s="217">
        <f t="shared" si="550"/>
        <v>0</v>
      </c>
      <c r="L70" s="218">
        <f t="shared" si="551"/>
        <v>0</v>
      </c>
      <c r="M70" s="172"/>
      <c r="N70" s="201" t="str">
        <f t="shared" ref="N70" si="568">IF(O70="","",C70)</f>
        <v/>
      </c>
      <c r="O70" s="175"/>
      <c r="P70" s="223"/>
      <c r="Q70" s="176"/>
      <c r="R70" s="168" t="str">
        <f t="shared" ref="R70" si="569">IF(S70&gt;0,S70,IF(T70&gt;0,T70,IF(U70&gt;0,U70,"")))</f>
        <v/>
      </c>
      <c r="S70" s="183"/>
      <c r="T70" s="185" t="str">
        <f>IF(ISNUMBER(N70)=FALSE,"",SUM(V70:$V$70))</f>
        <v/>
      </c>
      <c r="U70" s="188"/>
      <c r="V70" s="189" t="str">
        <f t="shared" ref="V70" si="570">IF(ISNUMBER(N70)=FALSE,"",1)</f>
        <v/>
      </c>
      <c r="W70" s="196" t="str">
        <f t="shared" si="319"/>
        <v/>
      </c>
      <c r="X70" s="198" t="str">
        <f t="shared" si="320"/>
        <v/>
      </c>
      <c r="Y70" s="182">
        <f t="shared" si="119"/>
        <v>0</v>
      </c>
      <c r="Z70" s="184">
        <f t="shared" si="120"/>
        <v>0</v>
      </c>
      <c r="AA70" s="187">
        <f t="shared" si="121"/>
        <v>0</v>
      </c>
      <c r="AB70" s="163"/>
      <c r="AC70" s="203" t="str">
        <f t="shared" ref="AC70" si="571">IF(AD70="","",C70)</f>
        <v/>
      </c>
      <c r="AD70" s="159"/>
      <c r="AE70" s="229"/>
      <c r="AF70" s="229"/>
      <c r="AG70" s="159"/>
      <c r="AH70" s="167" t="str">
        <f t="shared" ref="AH70" si="572">IF(AI70&gt;0,AI70,IF(AJ70&gt;0,AJ70,IF(AK70&gt;0,AK70,"")))</f>
        <v/>
      </c>
      <c r="AI70" s="183"/>
      <c r="AJ70" s="185" t="str">
        <f>IF(ISNUMBER(AC70)=FALSE,"",SUM(AL70:AL$70))</f>
        <v/>
      </c>
      <c r="AK70" s="188"/>
      <c r="AL70" s="189" t="str">
        <f t="shared" ref="AL70" si="573">IF(ISNUMBER(AC70)=FALSE,"",1)</f>
        <v/>
      </c>
      <c r="AM70" s="197" t="str">
        <f>IF(ISNUMBER(AC70)=FALSE,"",SUMIF($E$40:$E$70,AD70,$D$40:$D$70))</f>
        <v/>
      </c>
      <c r="AN70" s="199" t="str">
        <f>IF(ISNUMBER(AC70)=FALSE,"",IF(SUMIF($E$40:$E$70,AD70,$I$40:$I$70)&gt;0,SUMIF($E$40:$E$70,AD70,$I$40:$I$70),IF(SUMIF($E$40:$E$70,AD70,$J$40:$J$70)&gt;0,SUMIF($E$40:$E$70,AD70,$J$40:$J$70),IF(SUMIF($E$40:$E$70,AD70,$K$40:$K$70)&gt;0,SUMIF($E$40:$E$70,AD70,$K$40:$K$70),SUMIF($E$40:$E$70,AD70,$L$40:$L$70)))))</f>
        <v/>
      </c>
      <c r="AO70" s="182">
        <f t="shared" si="126"/>
        <v>0</v>
      </c>
      <c r="AP70" s="184">
        <f t="shared" si="127"/>
        <v>0</v>
      </c>
      <c r="AQ70" s="187">
        <f t="shared" si="128"/>
        <v>0</v>
      </c>
      <c r="AR70" s="163"/>
      <c r="AS70" s="204" t="str">
        <f t="shared" ref="AS70" si="574">IF(AT70="","",C70)</f>
        <v/>
      </c>
      <c r="AT70" s="175"/>
      <c r="AU70" s="175"/>
      <c r="AV70" s="176"/>
      <c r="AW70" s="168" t="str">
        <f t="shared" ref="AW70" si="575">IF(AX70&gt;0,AX70,IF(AY70&gt;0,AY70,IF(AZ70&gt;0,AZ70,"")))</f>
        <v/>
      </c>
      <c r="AX70" s="183"/>
      <c r="AY70" s="185" t="str">
        <f>IF(ISNUMBER(AS70)=FALSE,"",SUM(BA70:BA$70))</f>
        <v/>
      </c>
      <c r="AZ70" s="188"/>
      <c r="BA70" s="189" t="str">
        <f t="shared" ref="BA70" si="576">IF(ISNUMBER(AS70)=FALSE,"",1)</f>
        <v/>
      </c>
      <c r="BB70" s="196" t="str">
        <f t="shared" si="129"/>
        <v/>
      </c>
      <c r="BC70" s="198" t="str">
        <f t="shared" si="130"/>
        <v/>
      </c>
      <c r="BD70" s="182">
        <f t="shared" si="131"/>
        <v>0</v>
      </c>
      <c r="BE70" s="184">
        <f t="shared" si="132"/>
        <v>0</v>
      </c>
      <c r="BF70" s="187">
        <f t="shared" si="133"/>
        <v>0</v>
      </c>
      <c r="BG70" s="163"/>
      <c r="BH70" s="203" t="str">
        <f t="shared" ref="BH70" si="577">IF(BI70="","",C70)</f>
        <v/>
      </c>
      <c r="BI70" s="179"/>
      <c r="BJ70" s="166"/>
      <c r="BK70" s="167" t="str">
        <f t="shared" ref="BK70" si="578">IF(BL70&gt;0,BL70,IF(BM70&gt;0,BM70,IF(BN70&gt;0,BN70,"")))</f>
        <v/>
      </c>
      <c r="BL70" s="183"/>
      <c r="BM70" s="185" t="str">
        <f>IF(ISNUMBER(BH70)=FALSE,"",SUM(BO70:BO$70))</f>
        <v/>
      </c>
      <c r="BN70" s="188"/>
      <c r="BO70" s="189" t="str">
        <f t="shared" ref="BO70" si="579">IF(ISNUMBER(BH70)=FALSE,"",1)</f>
        <v/>
      </c>
      <c r="BP70" s="197" t="str">
        <f t="shared" si="135"/>
        <v/>
      </c>
      <c r="BQ70" s="199" t="str">
        <f t="shared" si="136"/>
        <v/>
      </c>
      <c r="BR70" s="182">
        <f t="shared" si="137"/>
        <v>0</v>
      </c>
      <c r="BS70" s="184">
        <f t="shared" si="138"/>
        <v>0</v>
      </c>
      <c r="BT70" s="187">
        <f t="shared" si="139"/>
        <v>0</v>
      </c>
      <c r="BU70" s="163"/>
      <c r="BV70" s="204" t="str">
        <f t="shared" ref="BV70" si="580">IF(BW70="","",C70)</f>
        <v/>
      </c>
      <c r="BW70" s="175"/>
      <c r="BX70" s="177"/>
      <c r="BY70" s="168" t="str">
        <f t="shared" ref="BY70" si="581">IF(BZ70&gt;0,BZ70,IF(CA70&gt;0,CA70,IF(CB70&gt;0,CB70,"")))</f>
        <v/>
      </c>
      <c r="BZ70" s="183"/>
      <c r="CA70" s="185" t="str">
        <f>IF(ISNUMBER(BV70)=FALSE,"",SUM(CC70:CC$70))</f>
        <v/>
      </c>
      <c r="CB70" s="188"/>
      <c r="CC70" s="189" t="str">
        <f t="shared" ref="CC70" si="582">IF(ISNUMBER(BV70)=FALSE,"",1)</f>
        <v/>
      </c>
      <c r="CD70" s="196" t="str">
        <f t="shared" si="141"/>
        <v/>
      </c>
      <c r="CE70" s="198" t="str">
        <f t="shared" si="142"/>
        <v/>
      </c>
      <c r="CF70" s="182">
        <f t="shared" si="143"/>
        <v>0</v>
      </c>
      <c r="CG70" s="184">
        <f t="shared" si="144"/>
        <v>0</v>
      </c>
      <c r="CH70" s="187">
        <f t="shared" si="145"/>
        <v>0</v>
      </c>
      <c r="CI70" s="163"/>
      <c r="CJ70" s="205" t="str">
        <f t="shared" ref="CJ70" si="583">IF(CK70="","",C70)</f>
        <v/>
      </c>
      <c r="CK70" s="179"/>
      <c r="CL70" s="166"/>
      <c r="CM70" s="167" t="str">
        <f t="shared" ref="CM70" si="584">IF(CN70&gt;0,CN70,IF(CO70&gt;0,CO70,IF(CP70&gt;0,CP70,"")))</f>
        <v/>
      </c>
      <c r="CN70" s="183"/>
      <c r="CO70" s="185" t="str">
        <f>IF(ISNUMBER(CJ70)=FALSE,"",SUM(CQ70:CQ$70))</f>
        <v/>
      </c>
      <c r="CP70" s="188"/>
      <c r="CQ70" s="189" t="str">
        <f t="shared" ref="CQ70" si="585">IF(ISNUMBER(CJ70)=FALSE,"",1)</f>
        <v/>
      </c>
      <c r="CR70" s="197" t="str">
        <f t="shared" si="147"/>
        <v/>
      </c>
      <c r="CS70" s="199" t="str">
        <f t="shared" si="148"/>
        <v/>
      </c>
      <c r="CT70" s="182">
        <f t="shared" si="149"/>
        <v>0</v>
      </c>
      <c r="CU70" s="184">
        <f t="shared" si="150"/>
        <v>0</v>
      </c>
      <c r="CV70" s="187">
        <f t="shared" si="151"/>
        <v>0</v>
      </c>
      <c r="CW70" s="163"/>
      <c r="CX70" s="154"/>
    </row>
    <row r="71" spans="1:102" s="162" customFormat="1" ht="3" customHeight="1" thickBot="1">
      <c r="A71" s="192"/>
      <c r="B71" s="155"/>
      <c r="C71" s="156"/>
      <c r="D71" s="206"/>
      <c r="E71" s="207" t="s">
        <v>0</v>
      </c>
      <c r="F71" s="208"/>
      <c r="G71" s="208">
        <f t="shared" si="547"/>
        <v>2</v>
      </c>
      <c r="H71" s="208"/>
      <c r="I71" s="208">
        <f>SUMIF($O$40:$O$71,E71,$R$40:$R$71)+SUMIF($AD$40:$AD$71,E71,$AH$40:$AH$71)+SUMIF($AT$40:$AT$71,E71,$AW$40:$AW$71)+SUMIF($BI$40:$BI$71,E71,$BK$40:$BK$71)+SUMIF($BW$40:$BW$71,E71,$BY$40:$BY$71)+SUMIF($CK$40:$CK$71,E71,$CM$40:$CM$71)</f>
        <v>26</v>
      </c>
      <c r="J71" s="209">
        <f t="shared" si="549"/>
        <v>0</v>
      </c>
      <c r="K71" s="210">
        <f t="shared" si="550"/>
        <v>0</v>
      </c>
      <c r="L71" s="211">
        <f t="shared" si="551"/>
        <v>0</v>
      </c>
      <c r="M71" s="156"/>
      <c r="N71" s="200"/>
      <c r="O71" s="181"/>
      <c r="P71" s="181"/>
      <c r="Q71" s="181"/>
      <c r="R71" s="156"/>
      <c r="S71" s="181"/>
      <c r="T71" s="181"/>
      <c r="U71" s="181"/>
      <c r="V71" s="181"/>
      <c r="W71" s="200"/>
      <c r="X71" s="181"/>
      <c r="Y71" s="181"/>
      <c r="Z71" s="181"/>
      <c r="AA71" s="181"/>
      <c r="AB71" s="156"/>
      <c r="AC71" s="202"/>
      <c r="AD71" s="156"/>
      <c r="AE71" s="156"/>
      <c r="AF71" s="156"/>
      <c r="AG71" s="156"/>
      <c r="AH71" s="156"/>
      <c r="AI71" s="181"/>
      <c r="AJ71" s="181"/>
      <c r="AK71" s="181"/>
      <c r="AL71" s="181"/>
      <c r="AM71" s="202"/>
      <c r="AN71" s="156"/>
      <c r="AO71" s="181"/>
      <c r="AP71" s="181"/>
      <c r="AQ71" s="181"/>
      <c r="AR71" s="156"/>
      <c r="AS71" s="200"/>
      <c r="AT71" s="181"/>
      <c r="AU71" s="181"/>
      <c r="AV71" s="181"/>
      <c r="AW71" s="156"/>
      <c r="AX71" s="181"/>
      <c r="AY71" s="181"/>
      <c r="AZ71" s="181"/>
      <c r="BA71" s="181"/>
      <c r="BB71" s="200"/>
      <c r="BC71" s="181"/>
      <c r="BD71" s="181"/>
      <c r="BE71" s="181"/>
      <c r="BF71" s="181"/>
      <c r="BG71" s="156"/>
      <c r="BH71" s="202"/>
      <c r="BI71" s="156"/>
      <c r="BJ71" s="156"/>
      <c r="BK71" s="156"/>
      <c r="BL71" s="181"/>
      <c r="BM71" s="181"/>
      <c r="BN71" s="181"/>
      <c r="BO71" s="181"/>
      <c r="BP71" s="202"/>
      <c r="BQ71" s="156"/>
      <c r="BR71" s="181"/>
      <c r="BS71" s="181"/>
      <c r="BT71" s="181"/>
      <c r="BU71" s="156"/>
      <c r="BV71" s="200"/>
      <c r="BW71" s="181"/>
      <c r="BX71" s="181"/>
      <c r="BY71" s="156"/>
      <c r="BZ71" s="181"/>
      <c r="CA71" s="181"/>
      <c r="CB71" s="181"/>
      <c r="CC71" s="181"/>
      <c r="CD71" s="200"/>
      <c r="CE71" s="181"/>
      <c r="CF71" s="181"/>
      <c r="CG71" s="181"/>
      <c r="CH71" s="181"/>
      <c r="CI71" s="156"/>
      <c r="CJ71" s="202"/>
      <c r="CK71" s="156"/>
      <c r="CL71" s="156"/>
      <c r="CM71" s="156"/>
      <c r="CN71" s="181"/>
      <c r="CO71" s="181"/>
      <c r="CP71" s="181"/>
      <c r="CQ71" s="181"/>
      <c r="CR71" s="202"/>
      <c r="CS71" s="157"/>
      <c r="CT71" s="181"/>
      <c r="CU71" s="181"/>
      <c r="CV71" s="181"/>
      <c r="CW71" s="171"/>
      <c r="CX71" s="154"/>
    </row>
  </sheetData>
  <autoFilter ref="E5:L11">
    <sortState ref="E6:L11">
      <sortCondition descending="1" ref="I6:I11"/>
    </sortState>
  </autoFilter>
  <sortState ref="E40:L62">
    <sortCondition descending="1" ref="I40:I62"/>
    <sortCondition descending="1" ref="J40:J62"/>
  </sortState>
  <mergeCells count="11">
    <mergeCell ref="B40:B70"/>
    <mergeCell ref="CJ2:CS2"/>
    <mergeCell ref="I4:L4"/>
    <mergeCell ref="B6:B14"/>
    <mergeCell ref="B16:B38"/>
    <mergeCell ref="B2:L2"/>
    <mergeCell ref="N2:AA2"/>
    <mergeCell ref="AC2:AQ2"/>
    <mergeCell ref="AS2:BF2"/>
    <mergeCell ref="BH2:BT2"/>
    <mergeCell ref="BV2:CH2"/>
  </mergeCells>
  <conditionalFormatting sqref="D6:L6">
    <cfRule type="expression" dxfId="43" priority="712">
      <formula>SUM($I$6:$L$6)=0</formula>
    </cfRule>
  </conditionalFormatting>
  <conditionalFormatting sqref="D7:L7">
    <cfRule type="expression" dxfId="42" priority="530">
      <formula>SUM($I$7:$L$7)=0</formula>
    </cfRule>
  </conditionalFormatting>
  <conditionalFormatting sqref="D8:L8">
    <cfRule type="expression" dxfId="41" priority="529">
      <formula>SUM($I$8:$L$8)=0</formula>
    </cfRule>
  </conditionalFormatting>
  <conditionalFormatting sqref="D9:L9">
    <cfRule type="expression" dxfId="40" priority="528">
      <formula>SUM($I$9:$L$9)=0</formula>
    </cfRule>
  </conditionalFormatting>
  <conditionalFormatting sqref="D10:L10">
    <cfRule type="expression" dxfId="39" priority="526">
      <formula>SUM($I$10:$L$10)=0</formula>
    </cfRule>
  </conditionalFormatting>
  <conditionalFormatting sqref="D11:L11">
    <cfRule type="expression" dxfId="38" priority="525">
      <formula>SUM($I$11:$L$11)=0</formula>
    </cfRule>
  </conditionalFormatting>
  <conditionalFormatting sqref="D12:L12">
    <cfRule type="expression" dxfId="37" priority="524">
      <formula>SUM($I$12:$L$12)=0</formula>
    </cfRule>
  </conditionalFormatting>
  <conditionalFormatting sqref="D13:L13">
    <cfRule type="expression" dxfId="36" priority="523">
      <formula>SUM($I$13:$L$13)=0</formula>
    </cfRule>
  </conditionalFormatting>
  <conditionalFormatting sqref="D14:L14">
    <cfRule type="expression" dxfId="35" priority="513">
      <formula>SUM($I$14:$L$14)=0</formula>
    </cfRule>
  </conditionalFormatting>
  <conditionalFormatting sqref="D38:L38">
    <cfRule type="expression" dxfId="34" priority="503">
      <formula>SUM(I38:L38)=0</formula>
    </cfRule>
  </conditionalFormatting>
  <conditionalFormatting sqref="G34:L34 G36:L36">
    <cfRule type="expression" dxfId="33" priority="427">
      <formula>SUM(L34:O34)=0</formula>
    </cfRule>
  </conditionalFormatting>
  <conditionalFormatting sqref="G33:L33 G35:L35 G37:L37">
    <cfRule type="expression" dxfId="32" priority="426">
      <formula>SUM(L33:O33)=0</formula>
    </cfRule>
  </conditionalFormatting>
  <conditionalFormatting sqref="D40 F40:L40 I41:I54 I69:I70">
    <cfRule type="expression" dxfId="31" priority="303">
      <formula>SUM(I40:L40)=0</formula>
    </cfRule>
  </conditionalFormatting>
  <conditionalFormatting sqref="D71:L71">
    <cfRule type="expression" dxfId="30" priority="142">
      <formula>SUM(I71:L71)=0</formula>
    </cfRule>
  </conditionalFormatting>
  <conditionalFormatting sqref="D41 J41:L41 F41:H41">
    <cfRule type="expression" dxfId="29" priority="137">
      <formula>SUM(I41:L41)=0</formula>
    </cfRule>
  </conditionalFormatting>
  <conditionalFormatting sqref="D42 J42:L42 F42:H42">
    <cfRule type="expression" dxfId="28" priority="136">
      <formula>SUM(I42:L42)=0</formula>
    </cfRule>
  </conditionalFormatting>
  <conditionalFormatting sqref="D43 J43:L43 F43:H43">
    <cfRule type="expression" dxfId="27" priority="135">
      <formula>SUM(I43:L43)=0</formula>
    </cfRule>
  </conditionalFormatting>
  <conditionalFormatting sqref="D44 J44:L44 F44:H44">
    <cfRule type="expression" dxfId="26" priority="134">
      <formula>SUM(I44:L44)=0</formula>
    </cfRule>
  </conditionalFormatting>
  <conditionalFormatting sqref="D45 J45:L45 F45:H45">
    <cfRule type="expression" dxfId="25" priority="133">
      <formula>SUM(I45:L45)=0</formula>
    </cfRule>
  </conditionalFormatting>
  <conditionalFormatting sqref="D46 J46:L46 F46:H46">
    <cfRule type="expression" dxfId="24" priority="132">
      <formula>SUM(I46:L46)=0</formula>
    </cfRule>
  </conditionalFormatting>
  <conditionalFormatting sqref="D47 J47:L47 F47:H47">
    <cfRule type="expression" dxfId="23" priority="131">
      <formula>SUM(I47:L47)=0</formula>
    </cfRule>
  </conditionalFormatting>
  <conditionalFormatting sqref="D48 J48:L48 F48:H48">
    <cfRule type="expression" dxfId="22" priority="130">
      <formula>SUM(I48:L48)=0</formula>
    </cfRule>
  </conditionalFormatting>
  <conditionalFormatting sqref="D49 J49:L49 F49:H49">
    <cfRule type="expression" dxfId="21" priority="129">
      <formula>SUM(I49:L49)=0</formula>
    </cfRule>
  </conditionalFormatting>
  <conditionalFormatting sqref="D50 J50:L50 F50:H50">
    <cfRule type="expression" dxfId="20" priority="128">
      <formula>SUM(I50:L50)=0</formula>
    </cfRule>
  </conditionalFormatting>
  <conditionalFormatting sqref="D51 J51:L51 F51:H51">
    <cfRule type="expression" dxfId="19" priority="127">
      <formula>SUM(I51:L51)=0</formula>
    </cfRule>
  </conditionalFormatting>
  <conditionalFormatting sqref="D52 J52:L52 F52:H52">
    <cfRule type="expression" dxfId="18" priority="126">
      <formula>SUM(I52:L52)=0</formula>
    </cfRule>
  </conditionalFormatting>
  <conditionalFormatting sqref="D53 J53:L53 F53:H53">
    <cfRule type="expression" dxfId="17" priority="125">
      <formula>SUM(I53:L53)=0</formula>
    </cfRule>
  </conditionalFormatting>
  <conditionalFormatting sqref="D54 F54:H54 J54:L54">
    <cfRule type="expression" dxfId="16" priority="121">
      <formula>SUM(I54:L54)=0</formula>
    </cfRule>
  </conditionalFormatting>
  <conditionalFormatting sqref="D55">
    <cfRule type="expression" dxfId="15" priority="120">
      <formula>SUM(I55:L55)=0</formula>
    </cfRule>
  </conditionalFormatting>
  <conditionalFormatting sqref="D56">
    <cfRule type="expression" dxfId="14" priority="119">
      <formula>SUM(I56:L56)=0</formula>
    </cfRule>
  </conditionalFormatting>
  <conditionalFormatting sqref="D57 G69:H70 J69:L70">
    <cfRule type="expression" dxfId="13" priority="118">
      <formula>SUM(I57:L57)=0</formula>
    </cfRule>
  </conditionalFormatting>
  <conditionalFormatting sqref="D58">
    <cfRule type="expression" dxfId="12" priority="117">
      <formula>SUM(I58:L58)=0</formula>
    </cfRule>
  </conditionalFormatting>
  <conditionalFormatting sqref="D59">
    <cfRule type="expression" dxfId="11" priority="116">
      <formula>SUM(I59:L59)=0</formula>
    </cfRule>
  </conditionalFormatting>
  <conditionalFormatting sqref="D60">
    <cfRule type="expression" dxfId="10" priority="115">
      <formula>SUM(I60:L60)=0</formula>
    </cfRule>
  </conditionalFormatting>
  <conditionalFormatting sqref="D61">
    <cfRule type="expression" dxfId="9" priority="114">
      <formula>SUM(I61:L61)=0</formula>
    </cfRule>
  </conditionalFormatting>
  <conditionalFormatting sqref="D62">
    <cfRule type="expression" dxfId="8" priority="113">
      <formula>SUM(I62:L62)=0</formula>
    </cfRule>
  </conditionalFormatting>
  <conditionalFormatting sqref="D63">
    <cfRule type="expression" dxfId="7" priority="112">
      <formula>SUM(I63:L63)=0</formula>
    </cfRule>
  </conditionalFormatting>
  <conditionalFormatting sqref="D64">
    <cfRule type="expression" dxfId="6" priority="111">
      <formula>SUM(I64:L64)=0</formula>
    </cfRule>
  </conditionalFormatting>
  <conditionalFormatting sqref="D65">
    <cfRule type="expression" dxfId="5" priority="110">
      <formula>SUM(I65:L65)=0</formula>
    </cfRule>
  </conditionalFormatting>
  <conditionalFormatting sqref="D66">
    <cfRule type="expression" dxfId="4" priority="109">
      <formula>SUM(I66:L66)=0</formula>
    </cfRule>
  </conditionalFormatting>
  <conditionalFormatting sqref="D67">
    <cfRule type="expression" dxfId="3" priority="108">
      <formula>SUM(I67:L67)=0</formula>
    </cfRule>
  </conditionalFormatting>
  <conditionalFormatting sqref="D68">
    <cfRule type="expression" dxfId="2" priority="107">
      <formula>SUM(I68:L68)=0</formula>
    </cfRule>
  </conditionalFormatting>
  <conditionalFormatting sqref="D69">
    <cfRule type="expression" dxfId="1" priority="106">
      <formula>SUM(I69:L69)=0</formula>
    </cfRule>
  </conditionalFormatting>
  <conditionalFormatting sqref="D70">
    <cfRule type="expression" dxfId="0" priority="105">
      <formula>SUM(I70:L70)=0</formula>
    </cfRule>
  </conditionalFormatting>
  <dataValidations count="2">
    <dataValidation type="list" allowBlank="1" showInputMessage="1" showErrorMessage="1" sqref="BI40:BI70 AD40:AD70 BW40:BW70 AT40:AT70 O40:O70 AD16:AD38 CK40:CK70 CK16:CK38 O16:O38 BI16:BI38 BW16:BW38 AT16:AT38">
      <formula1>$E$15:$E$38</formula1>
    </dataValidation>
    <dataValidation type="list" allowBlank="1" showInputMessage="1" showErrorMessage="1" sqref="BI6:BI14 CK6:CK14 BW6:BW14 AT6:AT14 AD6:AD14 O6:O14">
      <formula1>$E$5:$E$14</formula1>
    </dataValidation>
  </dataValidations>
  <pageMargins left="0.78740157480314954" right="0.78740157480314954" top="1.3484251968503937" bottom="1.3484251968503937" header="0.78740157480314954" footer="0.78740157480314954"/>
  <pageSetup paperSize="9" fitToWidth="0" fitToHeight="0" orientation="portrait" r:id="rId1"/>
  <headerFooter alignWithMargins="0">
    <oddHeader>&amp;C&amp;"Arial1,Regular"&amp;12&amp;K000000&amp;A</oddHeader>
    <oddFooter>&amp;C&amp;"Arial1,Regular"&amp;12&amp;K000000Stránka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SDK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Kvapilová</dc:creator>
  <cp:lastModifiedBy>IvOla</cp:lastModifiedBy>
  <cp:revision>15</cp:revision>
  <cp:lastPrinted>2024-06-25T09:23:54Z</cp:lastPrinted>
  <dcterms:created xsi:type="dcterms:W3CDTF">2021-09-16T12:25:17Z</dcterms:created>
  <dcterms:modified xsi:type="dcterms:W3CDTF">2024-07-04T08:19:06Z</dcterms:modified>
</cp:coreProperties>
</file>